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Josh's Files\COVID-19\CV Expenditures\"/>
    </mc:Choice>
  </mc:AlternateContent>
  <bookViews>
    <workbookView xWindow="0" yWindow="0" windowWidth="20490" windowHeight="745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B8" i="1"/>
  <c r="B19" i="1" s="1"/>
  <c r="C8" i="1"/>
  <c r="C13" i="1"/>
  <c r="E18" i="1" l="1"/>
  <c r="C18" i="1"/>
  <c r="D18" i="1" s="1"/>
  <c r="B18" i="1"/>
  <c r="E13" i="1"/>
  <c r="B13" i="1"/>
  <c r="E8" i="1"/>
  <c r="C19" i="1" l="1"/>
  <c r="E19" i="1"/>
  <c r="F18" i="1"/>
  <c r="D8" i="1"/>
  <c r="F13" i="1"/>
  <c r="D13" i="1"/>
  <c r="F8" i="1"/>
  <c r="F17" i="1"/>
  <c r="D17" i="1"/>
  <c r="F16" i="1"/>
  <c r="D16" i="1"/>
  <c r="F15" i="1"/>
  <c r="D15" i="1"/>
  <c r="F12" i="1"/>
  <c r="D12" i="1"/>
  <c r="F11" i="1"/>
  <c r="D11" i="1"/>
  <c r="F10" i="1"/>
  <c r="D10" i="1"/>
  <c r="F19" i="1" l="1"/>
  <c r="D19" i="1"/>
  <c r="F6" i="1" l="1"/>
  <c r="D6" i="1" l="1"/>
  <c r="F7" i="1" l="1"/>
  <c r="D7" i="1"/>
  <c r="F5" i="1" l="1"/>
  <c r="D5" i="1" l="1"/>
  <c r="D4" i="1"/>
</calcChain>
</file>

<file path=xl/sharedStrings.xml><?xml version="1.0" encoding="utf-8"?>
<sst xmlns="http://schemas.openxmlformats.org/spreadsheetml/2006/main" count="21" uniqueCount="20">
  <si>
    <t>Obligations</t>
  </si>
  <si>
    <t>Allocations</t>
  </si>
  <si>
    <t>FY20 CARES Act (In millions)</t>
  </si>
  <si>
    <t>CDBG - Round 1</t>
  </si>
  <si>
    <t>CDBG - Round 2</t>
  </si>
  <si>
    <t>Disbursements</t>
  </si>
  <si>
    <t>Percent</t>
  </si>
  <si>
    <t>CDBG Technical Assistance</t>
  </si>
  <si>
    <t>CDBG - Round 3</t>
  </si>
  <si>
    <t>ESG - Round 1</t>
  </si>
  <si>
    <t>ESG - Round 2</t>
  </si>
  <si>
    <t>ESG Technical Assistance</t>
  </si>
  <si>
    <t>HOPWA - Formula</t>
  </si>
  <si>
    <t>HOPWA - Competitive</t>
  </si>
  <si>
    <t>HOPWA Technical Assistance</t>
  </si>
  <si>
    <t>Total CDBG</t>
  </si>
  <si>
    <t>Total ESG</t>
  </si>
  <si>
    <t>Total HOPWA</t>
  </si>
  <si>
    <t>Grand Total</t>
  </si>
  <si>
    <t>Status of FY2020 CARES Act Funds as of MAY 31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</si>
</sst>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1" applyNumberFormat="1" applyFont="1"/>
    <xf numFmtId="9" fontId="0" fillId="0" borderId="0" xfId="2" applyFont="1"/>
    <xf numFmtId="165" fontId="0" fillId="0" borderId="0" xfId="2" applyNumberFormat="1" applyFont="1"/>
    <xf numFmtId="166" fontId="0" fillId="0" borderId="0" xfId="1" applyNumberFormat="1" applyFont="1"/>
    <xf numFmtId="166" fontId="0" fillId="0" borderId="0" xfId="1" applyNumberFormat="1" applyFont="1" applyFill="1"/>
    <xf numFmtId="0" fontId="0" fillId="0" borderId="0" xfId="0" applyFont="1"/>
    <xf numFmtId="164" fontId="0" fillId="0" borderId="0" xfId="1" applyNumberFormat="1" applyFont="1" applyFill="1"/>
    <xf numFmtId="9" fontId="0" fillId="0" borderId="0" xfId="2" applyFont="1" applyFill="1"/>
    <xf numFmtId="164" fontId="3" fillId="0" borderId="0" xfId="1" applyNumberFormat="1" applyFont="1" applyFill="1"/>
    <xf numFmtId="166" fontId="3" fillId="0" borderId="0" xfId="1" applyNumberFormat="1" applyFont="1" applyFill="1"/>
    <xf numFmtId="164" fontId="0" fillId="0" borderId="0" xfId="0" applyNumberFormat="1" applyFont="1"/>
    <xf numFmtId="165" fontId="0" fillId="0" borderId="0" xfId="2" applyNumberFormat="1" applyFont="1" applyFill="1"/>
    <xf numFmtId="9" fontId="3" fillId="0" borderId="0" xfId="2" applyFont="1" applyFill="1"/>
    <xf numFmtId="165" fontId="3" fillId="0" borderId="0" xfId="2" applyNumberFormat="1" applyFont="1" applyFill="1"/>
    <xf numFmtId="164" fontId="3" fillId="0" borderId="0" xfId="1" applyNumberFormat="1" applyFont="1"/>
    <xf numFmtId="9" fontId="1" fillId="0" borderId="0" xfId="2" applyFont="1" applyFill="1"/>
    <xf numFmtId="166" fontId="1" fillId="0" borderId="1" xfId="1" applyNumberFormat="1" applyFont="1" applyFill="1" applyBorder="1"/>
    <xf numFmtId="167" fontId="0" fillId="0" borderId="1" xfId="0" applyNumberFormat="1" applyFont="1" applyBorder="1"/>
    <xf numFmtId="43" fontId="0" fillId="0" borderId="0" xfId="1" applyFont="1"/>
    <xf numFmtId="0" fontId="5" fillId="0" borderId="0" xfId="0" applyFont="1"/>
    <xf numFmtId="167" fontId="0" fillId="0" borderId="0" xfId="0" applyNumberFormat="1" applyFont="1"/>
    <xf numFmtId="2" fontId="4" fillId="0" borderId="0" xfId="0" applyNumberFormat="1" applyFont="1"/>
    <xf numFmtId="2" fontId="0" fillId="0" borderId="0" xfId="0" applyNumberFormat="1" applyFont="1"/>
    <xf numFmtId="43" fontId="0" fillId="0" borderId="0" xfId="0" applyNumberFormat="1"/>
    <xf numFmtId="2" fontId="3" fillId="0" borderId="0" xfId="0" applyNumberFormat="1" applyFont="1"/>
    <xf numFmtId="9" fontId="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C22" sqref="C22"/>
    </sheetView>
  </sheetViews>
  <sheetFormatPr defaultRowHeight="15" x14ac:dyDescent="0.25"/>
  <cols>
    <col min="1" max="1" width="30.42578125" customWidth="1"/>
    <col min="2" max="2" width="11" customWidth="1"/>
    <col min="3" max="3" width="10.85546875" customWidth="1"/>
    <col min="4" max="4" width="8.85546875" customWidth="1"/>
    <col min="5" max="5" width="13.140625" customWidth="1"/>
    <col min="6" max="6" width="8.85546875" customWidth="1"/>
    <col min="8" max="8" width="18.140625" bestFit="1" customWidth="1"/>
    <col min="9" max="9" width="16.140625" bestFit="1" customWidth="1"/>
    <col min="10" max="10" width="14.5703125" bestFit="1" customWidth="1"/>
  </cols>
  <sheetData>
    <row r="1" spans="1:10" x14ac:dyDescent="0.25">
      <c r="A1" s="22" t="s">
        <v>19</v>
      </c>
      <c r="B1" s="8"/>
      <c r="C1" s="8"/>
      <c r="D1" s="8"/>
      <c r="E1" s="8"/>
      <c r="F1" s="8"/>
    </row>
    <row r="2" spans="1:10" x14ac:dyDescent="0.25">
      <c r="A2" s="8"/>
      <c r="B2" s="8"/>
      <c r="C2" s="8"/>
      <c r="D2" s="8"/>
      <c r="E2" s="8"/>
      <c r="F2" s="8"/>
    </row>
    <row r="3" spans="1:10" x14ac:dyDescent="0.25">
      <c r="A3" s="1" t="s">
        <v>2</v>
      </c>
      <c r="B3" s="2" t="s">
        <v>1</v>
      </c>
      <c r="C3" s="2" t="s">
        <v>0</v>
      </c>
      <c r="D3" s="2" t="s">
        <v>6</v>
      </c>
      <c r="E3" s="1" t="s">
        <v>5</v>
      </c>
      <c r="F3" s="2" t="s">
        <v>6</v>
      </c>
    </row>
    <row r="4" spans="1:10" x14ac:dyDescent="0.25">
      <c r="A4" s="8" t="s">
        <v>3</v>
      </c>
      <c r="B4" s="3">
        <v>2000</v>
      </c>
      <c r="C4" s="6">
        <v>1999.2919999999999</v>
      </c>
      <c r="D4" s="4">
        <f t="shared" ref="D4:D19" si="0">SUM(C4/B4)</f>
        <v>0.99964599999999992</v>
      </c>
      <c r="E4" s="7">
        <v>1263.25</v>
      </c>
      <c r="F4" s="5">
        <f>SUM(E4/B4)</f>
        <v>0.63162499999999999</v>
      </c>
      <c r="H4" s="21"/>
      <c r="I4" s="21"/>
      <c r="J4" s="21"/>
    </row>
    <row r="5" spans="1:10" x14ac:dyDescent="0.25">
      <c r="A5" s="8" t="s">
        <v>4</v>
      </c>
      <c r="B5" s="3">
        <v>1000</v>
      </c>
      <c r="C5" s="6">
        <v>1000</v>
      </c>
      <c r="D5" s="28">
        <f t="shared" si="0"/>
        <v>1</v>
      </c>
      <c r="E5" s="23">
        <v>128.94200000000001</v>
      </c>
      <c r="F5" s="5">
        <f>SUM(E5/B5)</f>
        <v>0.128942</v>
      </c>
      <c r="H5" s="21"/>
      <c r="I5" s="21"/>
      <c r="J5" s="21"/>
    </row>
    <row r="6" spans="1:10" x14ac:dyDescent="0.25">
      <c r="A6" s="8" t="s">
        <v>8</v>
      </c>
      <c r="B6" s="3">
        <v>1990</v>
      </c>
      <c r="C6" s="6">
        <v>1987.3989999999999</v>
      </c>
      <c r="D6" s="5">
        <f t="shared" si="0"/>
        <v>0.99869296482412051</v>
      </c>
      <c r="E6" s="23">
        <v>256.32400000000001</v>
      </c>
      <c r="F6" s="5">
        <f>SUM(E6/B6)</f>
        <v>0.12880603015075379</v>
      </c>
      <c r="H6" s="21"/>
      <c r="I6" s="21"/>
      <c r="J6" s="21"/>
    </row>
    <row r="7" spans="1:10" ht="17.25" x14ac:dyDescent="0.4">
      <c r="A7" s="8" t="s">
        <v>7</v>
      </c>
      <c r="B7" s="17">
        <v>10</v>
      </c>
      <c r="C7" s="12">
        <v>10</v>
      </c>
      <c r="D7" s="4">
        <f t="shared" si="0"/>
        <v>1</v>
      </c>
      <c r="E7" s="24">
        <v>2.6709999999999998</v>
      </c>
      <c r="F7" s="5">
        <f>SUM(E7/B7)</f>
        <v>0.2671</v>
      </c>
      <c r="H7" s="21"/>
      <c r="I7" s="21"/>
    </row>
    <row r="8" spans="1:10" x14ac:dyDescent="0.25">
      <c r="A8" s="8" t="s">
        <v>15</v>
      </c>
      <c r="B8" s="3">
        <f>SUM(B4:B7)</f>
        <v>5000</v>
      </c>
      <c r="C8" s="3">
        <f>SUM(C4:C7)</f>
        <v>4996.6909999999998</v>
      </c>
      <c r="D8" s="4">
        <f t="shared" si="0"/>
        <v>0.99933819999999995</v>
      </c>
      <c r="E8" s="3">
        <f>SUM(E4:E7)</f>
        <v>1651.1870000000001</v>
      </c>
      <c r="F8" s="5">
        <f>SUM(E8/B8)</f>
        <v>0.33023740000000001</v>
      </c>
    </row>
    <row r="9" spans="1:10" x14ac:dyDescent="0.25">
      <c r="A9" s="8"/>
      <c r="B9" s="3"/>
      <c r="C9" s="3"/>
      <c r="D9" s="4"/>
      <c r="E9" s="3"/>
      <c r="F9" s="5"/>
    </row>
    <row r="10" spans="1:10" x14ac:dyDescent="0.25">
      <c r="A10" s="8" t="s">
        <v>9</v>
      </c>
      <c r="B10" s="9">
        <v>1000</v>
      </c>
      <c r="C10" s="9">
        <v>1000</v>
      </c>
      <c r="D10" s="10">
        <f t="shared" si="0"/>
        <v>1</v>
      </c>
      <c r="E10" s="23">
        <v>950.35</v>
      </c>
      <c r="F10" s="14">
        <f t="shared" ref="F10:F19" si="1">SUM(E10/B10)</f>
        <v>0.95035000000000003</v>
      </c>
      <c r="H10" s="21"/>
      <c r="I10" s="21"/>
      <c r="J10" s="21"/>
    </row>
    <row r="11" spans="1:10" x14ac:dyDescent="0.25">
      <c r="A11" s="8" t="s">
        <v>10</v>
      </c>
      <c r="B11" s="9">
        <v>2960</v>
      </c>
      <c r="C11" s="9">
        <v>2943.5650000000001</v>
      </c>
      <c r="D11" s="14">
        <f t="shared" si="0"/>
        <v>0.99444763513513512</v>
      </c>
      <c r="E11" s="23">
        <v>1105.0039999999999</v>
      </c>
      <c r="F11" s="14">
        <f t="shared" si="1"/>
        <v>0.37331216216216212</v>
      </c>
      <c r="H11" s="21"/>
      <c r="I11" s="21"/>
    </row>
    <row r="12" spans="1:10" ht="17.25" x14ac:dyDescent="0.4">
      <c r="A12" s="8" t="s">
        <v>11</v>
      </c>
      <c r="B12" s="11">
        <v>40</v>
      </c>
      <c r="C12" s="12">
        <v>40</v>
      </c>
      <c r="D12" s="10">
        <f t="shared" si="0"/>
        <v>1</v>
      </c>
      <c r="E12" s="24">
        <v>20.745000000000001</v>
      </c>
      <c r="F12" s="14">
        <f t="shared" si="1"/>
        <v>0.518625</v>
      </c>
      <c r="H12" s="21"/>
      <c r="I12" s="21"/>
    </row>
    <row r="13" spans="1:10" x14ac:dyDescent="0.25">
      <c r="A13" s="8" t="s">
        <v>16</v>
      </c>
      <c r="B13" s="9">
        <f>SUM(B10:B12)</f>
        <v>4000</v>
      </c>
      <c r="C13" s="9">
        <f>SUM(C10:C12)</f>
        <v>3983.5650000000001</v>
      </c>
      <c r="D13" s="10">
        <f t="shared" si="0"/>
        <v>0.99589125000000001</v>
      </c>
      <c r="E13" s="9">
        <f>SUM(E10:E12)</f>
        <v>2076.0989999999997</v>
      </c>
      <c r="F13" s="14">
        <f t="shared" si="1"/>
        <v>0.51902474999999992</v>
      </c>
      <c r="H13" s="26"/>
    </row>
    <row r="14" spans="1:10" x14ac:dyDescent="0.25">
      <c r="A14" s="8"/>
      <c r="B14" s="9"/>
      <c r="C14" s="9"/>
      <c r="D14" s="10"/>
      <c r="E14" s="9"/>
      <c r="F14" s="14"/>
      <c r="H14" s="21"/>
      <c r="I14" s="21"/>
    </row>
    <row r="15" spans="1:10" x14ac:dyDescent="0.25">
      <c r="A15" s="8" t="s">
        <v>12</v>
      </c>
      <c r="B15" s="9">
        <v>53.7</v>
      </c>
      <c r="C15" s="7">
        <v>53.7</v>
      </c>
      <c r="D15" s="10">
        <f t="shared" si="0"/>
        <v>1</v>
      </c>
      <c r="E15" s="23">
        <v>30.402999999999999</v>
      </c>
      <c r="F15" s="14">
        <f t="shared" si="1"/>
        <v>0.56616387337057728</v>
      </c>
      <c r="H15" s="21"/>
      <c r="I15" s="21"/>
      <c r="J15" s="21"/>
    </row>
    <row r="16" spans="1:10" x14ac:dyDescent="0.25">
      <c r="A16" s="8" t="s">
        <v>13</v>
      </c>
      <c r="B16" s="9">
        <v>10</v>
      </c>
      <c r="C16" s="7">
        <v>9.6170000000000009</v>
      </c>
      <c r="D16" s="14">
        <f t="shared" si="0"/>
        <v>0.96170000000000011</v>
      </c>
      <c r="E16" s="25">
        <v>5.1790000000000003</v>
      </c>
      <c r="F16" s="14">
        <f t="shared" si="1"/>
        <v>0.51790000000000003</v>
      </c>
      <c r="H16" s="21"/>
      <c r="I16" s="21"/>
      <c r="J16" s="21"/>
    </row>
    <row r="17" spans="1:9" ht="17.25" x14ac:dyDescent="0.4">
      <c r="A17" s="8" t="s">
        <v>14</v>
      </c>
      <c r="B17" s="12">
        <v>1.3</v>
      </c>
      <c r="C17" s="12">
        <v>1.3</v>
      </c>
      <c r="D17" s="15">
        <f t="shared" si="0"/>
        <v>1</v>
      </c>
      <c r="E17" s="27">
        <v>0.67700000000000005</v>
      </c>
      <c r="F17" s="16">
        <f t="shared" si="1"/>
        <v>0.52076923076923076</v>
      </c>
      <c r="H17" s="21"/>
      <c r="I17" s="21"/>
    </row>
    <row r="18" spans="1:9" ht="15.75" thickBot="1" x14ac:dyDescent="0.3">
      <c r="A18" s="8" t="s">
        <v>17</v>
      </c>
      <c r="B18" s="19">
        <f>SUM(B15:B17)</f>
        <v>65</v>
      </c>
      <c r="C18" s="19">
        <f>SUM(C15:C17)</f>
        <v>64.617000000000004</v>
      </c>
      <c r="D18" s="18">
        <f t="shared" si="0"/>
        <v>0.99410769230769236</v>
      </c>
      <c r="E18" s="20">
        <f>SUM(E15:E17)</f>
        <v>36.259</v>
      </c>
      <c r="F18" s="14">
        <f t="shared" si="1"/>
        <v>0.55783076923076924</v>
      </c>
    </row>
    <row r="19" spans="1:9" ht="15.75" thickTop="1" x14ac:dyDescent="0.25">
      <c r="A19" s="8" t="s">
        <v>18</v>
      </c>
      <c r="B19" s="13">
        <f>SUM(B8+B13+B18)</f>
        <v>9065</v>
      </c>
      <c r="C19" s="13">
        <f>SUM(C8+C13+C18)</f>
        <v>9044.8729999999996</v>
      </c>
      <c r="D19" s="10">
        <f t="shared" si="0"/>
        <v>0.99777970215113065</v>
      </c>
      <c r="E19" s="13">
        <f>SUM(E8+E13+E18)</f>
        <v>3763.5450000000001</v>
      </c>
      <c r="F19" s="14">
        <f t="shared" si="1"/>
        <v>0.41517319360176502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2A00A75FB2BD469FC5BABC27835FFD" ma:contentTypeVersion="13" ma:contentTypeDescription="Create a new document." ma:contentTypeScope="" ma:versionID="287a33d677e82054a28d4312dcfe981c">
  <xsd:schema xmlns:xsd="http://www.w3.org/2001/XMLSchema" xmlns:xs="http://www.w3.org/2001/XMLSchema" xmlns:p="http://schemas.microsoft.com/office/2006/metadata/properties" xmlns:ns1="http://schemas.microsoft.com/sharepoint/v3" xmlns:ns3="750983b6-60eb-446f-a2fd-b09d080777e3" xmlns:ns4="c6d93d11-28f8-4e6d-ae4f-5893c68de00b" targetNamespace="http://schemas.microsoft.com/office/2006/metadata/properties" ma:root="true" ma:fieldsID="3ddd895962044eeeb47b5cc8c3d954ad" ns1:_="" ns3:_="" ns4:_="">
    <xsd:import namespace="http://schemas.microsoft.com/sharepoint/v3"/>
    <xsd:import namespace="750983b6-60eb-446f-a2fd-b09d080777e3"/>
    <xsd:import namespace="c6d93d11-28f8-4e6d-ae4f-5893c68de00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0983b6-60eb-446f-a2fd-b09d080777e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d93d11-28f8-4e6d-ae4f-5893c68de0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86FBD3-24C6-4C9F-A3BD-8FE6C79CF0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A65215-48DB-4416-9F33-4AAB1DD2294D}">
  <ds:schemaRefs>
    <ds:schemaRef ds:uri="c6d93d11-28f8-4e6d-ae4f-5893c68de00b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750983b6-60eb-446f-a2fd-b09d080777e3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909D02D-59F2-49AB-A347-1DFE0BAEDC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50983b6-60eb-446f-a2fd-b09d080777e3"/>
    <ds:schemaRef ds:uri="c6d93d11-28f8-4e6d-ae4f-5893c68de0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Angradi, Douglas P</dc:creator>
  <cp:lastModifiedBy>Josh Shumaker</cp:lastModifiedBy>
  <cp:lastPrinted>2021-03-11T13:32:25Z</cp:lastPrinted>
  <dcterms:created xsi:type="dcterms:W3CDTF">2020-06-29T13:31:09Z</dcterms:created>
  <dcterms:modified xsi:type="dcterms:W3CDTF">2022-06-17T13:35:17Z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0x0101001A2A00A75FB2BD469FC5BABC27835FFD</vt:lpwstr>
  </property>
</Properties>
</file>