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This is the REPORTING SECTION\Technical Assistance\TA Reports\"/>
    </mc:Choice>
  </mc:AlternateContent>
  <bookViews>
    <workbookView xWindow="-15" yWindow="-15" windowWidth="14520" windowHeight="12990"/>
  </bookViews>
  <sheets>
    <sheet name="Charts" sheetId="1" r:id="rId1"/>
    <sheet name="PIVOT" sheetId="2" state="hidden" r:id="rId2"/>
    <sheet name="owssvr" sheetId="4" state="hidden" r:id="rId3"/>
  </sheets>
  <definedNames>
    <definedName name="owssvr" localSheetId="2" hidden="1">owssvr!$A$1:$AA$1831</definedName>
  </definedNames>
  <calcPr calcId="162913"/>
  <pivotCaches>
    <pivotCache cacheId="47" r:id="rId4"/>
  </pivotCaches>
</workbook>
</file>

<file path=xl/calcChain.xml><?xml version="1.0" encoding="utf-8"?>
<calcChain xmlns="http://schemas.openxmlformats.org/spreadsheetml/2006/main">
  <c r="C2" i="4" l="1"/>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H2"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Q2" i="4"/>
  <c r="Q3" i="4"/>
  <c r="Q4" i="4"/>
  <c r="Q5" i="4"/>
  <c r="R5" i="4" s="1"/>
  <c r="S5" i="4" s="1"/>
  <c r="Q6" i="4"/>
  <c r="Q7" i="4"/>
  <c r="Q8" i="4"/>
  <c r="Q9" i="4"/>
  <c r="Q10" i="4"/>
  <c r="Q11" i="4"/>
  <c r="Q12" i="4"/>
  <c r="Q13" i="4"/>
  <c r="R13" i="4" s="1"/>
  <c r="S13" i="4" s="1"/>
  <c r="Q14" i="4"/>
  <c r="Q15" i="4"/>
  <c r="Q16" i="4"/>
  <c r="Q17" i="4"/>
  <c r="R17" i="4" s="1"/>
  <c r="S17" i="4" s="1"/>
  <c r="Q18" i="4"/>
  <c r="Q19" i="4"/>
  <c r="Q20" i="4"/>
  <c r="Q21" i="4"/>
  <c r="R21" i="4" s="1"/>
  <c r="S21" i="4" s="1"/>
  <c r="Q22" i="4"/>
  <c r="Q23" i="4"/>
  <c r="Q24" i="4"/>
  <c r="Q25" i="4"/>
  <c r="R25" i="4" s="1"/>
  <c r="S25" i="4" s="1"/>
  <c r="Q26" i="4"/>
  <c r="Q27" i="4"/>
  <c r="Q28" i="4"/>
  <c r="Q29" i="4"/>
  <c r="R29" i="4" s="1"/>
  <c r="S29" i="4" s="1"/>
  <c r="Q30" i="4"/>
  <c r="Q31" i="4"/>
  <c r="Q32" i="4"/>
  <c r="Q33" i="4"/>
  <c r="R33" i="4" s="1"/>
  <c r="S33" i="4" s="1"/>
  <c r="Q34" i="4"/>
  <c r="Q35" i="4"/>
  <c r="Q36" i="4"/>
  <c r="Q37" i="4"/>
  <c r="R37" i="4" s="1"/>
  <c r="S37" i="4" s="1"/>
  <c r="Q38" i="4"/>
  <c r="Q39" i="4"/>
  <c r="Q40" i="4"/>
  <c r="Q41" i="4"/>
  <c r="R41" i="4" s="1"/>
  <c r="S41" i="4" s="1"/>
  <c r="Q42" i="4"/>
  <c r="Q43" i="4"/>
  <c r="Q44" i="4"/>
  <c r="Q45" i="4"/>
  <c r="R45" i="4" s="1"/>
  <c r="S45" i="4" s="1"/>
  <c r="Q46" i="4"/>
  <c r="Q47" i="4"/>
  <c r="Q48" i="4"/>
  <c r="Q49" i="4"/>
  <c r="R49" i="4" s="1"/>
  <c r="S49" i="4" s="1"/>
  <c r="Q50" i="4"/>
  <c r="Q51" i="4"/>
  <c r="Q52" i="4"/>
  <c r="Q53" i="4"/>
  <c r="R53" i="4" s="1"/>
  <c r="S53" i="4" s="1"/>
  <c r="Q54" i="4"/>
  <c r="Q55" i="4"/>
  <c r="Q56" i="4"/>
  <c r="Q57" i="4"/>
  <c r="R57" i="4" s="1"/>
  <c r="S57" i="4" s="1"/>
  <c r="Q58" i="4"/>
  <c r="Q59" i="4"/>
  <c r="Q60" i="4"/>
  <c r="Q61" i="4"/>
  <c r="R61" i="4" s="1"/>
  <c r="S61" i="4" s="1"/>
  <c r="Q62" i="4"/>
  <c r="Q63" i="4"/>
  <c r="Q64" i="4"/>
  <c r="Q65" i="4"/>
  <c r="R65" i="4" s="1"/>
  <c r="S65" i="4" s="1"/>
  <c r="Q66" i="4"/>
  <c r="Q67" i="4"/>
  <c r="Q68" i="4"/>
  <c r="Q69" i="4"/>
  <c r="R69" i="4" s="1"/>
  <c r="S69" i="4" s="1"/>
  <c r="Q70" i="4"/>
  <c r="Q71" i="4"/>
  <c r="Q72" i="4"/>
  <c r="Q73" i="4"/>
  <c r="Q74" i="4"/>
  <c r="Q75" i="4"/>
  <c r="Q76" i="4"/>
  <c r="Q77" i="4"/>
  <c r="Q78" i="4"/>
  <c r="Q79" i="4"/>
  <c r="Q80" i="4"/>
  <c r="Q81" i="4"/>
  <c r="R81" i="4" s="1"/>
  <c r="S81" i="4" s="1"/>
  <c r="Q82" i="4"/>
  <c r="Q83" i="4"/>
  <c r="Q84" i="4"/>
  <c r="Q85" i="4"/>
  <c r="R85" i="4" s="1"/>
  <c r="S85" i="4" s="1"/>
  <c r="Q86" i="4"/>
  <c r="Q87" i="4"/>
  <c r="Q88" i="4"/>
  <c r="Q89" i="4"/>
  <c r="R89" i="4" s="1"/>
  <c r="S89" i="4" s="1"/>
  <c r="Q90" i="4"/>
  <c r="Q91" i="4"/>
  <c r="Q92" i="4"/>
  <c r="Q93" i="4"/>
  <c r="R93" i="4" s="1"/>
  <c r="S93" i="4" s="1"/>
  <c r="Q94" i="4"/>
  <c r="Q95" i="4"/>
  <c r="Q96" i="4"/>
  <c r="Q97" i="4"/>
  <c r="R97" i="4" s="1"/>
  <c r="S97" i="4" s="1"/>
  <c r="Q98" i="4"/>
  <c r="Q99" i="4"/>
  <c r="Q100" i="4"/>
  <c r="Q101" i="4"/>
  <c r="R101" i="4" s="1"/>
  <c r="S101" i="4" s="1"/>
  <c r="Q102" i="4"/>
  <c r="Q103" i="4"/>
  <c r="Q104" i="4"/>
  <c r="Q105" i="4"/>
  <c r="R105" i="4" s="1"/>
  <c r="S105" i="4" s="1"/>
  <c r="Q106" i="4"/>
  <c r="Q107" i="4"/>
  <c r="Q108" i="4"/>
  <c r="Q109" i="4"/>
  <c r="Q110" i="4"/>
  <c r="Q111" i="4"/>
  <c r="Q112" i="4"/>
  <c r="Q113" i="4"/>
  <c r="R113" i="4" s="1"/>
  <c r="S113" i="4" s="1"/>
  <c r="Q114" i="4"/>
  <c r="Q115" i="4"/>
  <c r="Q116" i="4"/>
  <c r="Q117" i="4"/>
  <c r="Q118" i="4"/>
  <c r="Q119" i="4"/>
  <c r="Q120" i="4"/>
  <c r="Q121" i="4"/>
  <c r="Q122" i="4"/>
  <c r="Q123" i="4"/>
  <c r="Q124" i="4"/>
  <c r="Q125" i="4"/>
  <c r="R125" i="4" s="1"/>
  <c r="S125" i="4" s="1"/>
  <c r="Q126" i="4"/>
  <c r="Q127" i="4"/>
  <c r="Q128" i="4"/>
  <c r="Q129" i="4"/>
  <c r="R129" i="4" s="1"/>
  <c r="S129" i="4" s="1"/>
  <c r="Q130" i="4"/>
  <c r="Q131" i="4"/>
  <c r="Q132" i="4"/>
  <c r="Q133" i="4"/>
  <c r="R133" i="4" s="1"/>
  <c r="S133" i="4" s="1"/>
  <c r="Q134" i="4"/>
  <c r="Q135" i="4"/>
  <c r="Q136" i="4"/>
  <c r="Q137" i="4"/>
  <c r="R137" i="4" s="1"/>
  <c r="S137" i="4" s="1"/>
  <c r="Q138" i="4"/>
  <c r="Q139" i="4"/>
  <c r="Q140" i="4"/>
  <c r="Q141" i="4"/>
  <c r="R141" i="4" s="1"/>
  <c r="S141" i="4" s="1"/>
  <c r="Q142" i="4"/>
  <c r="Q143" i="4"/>
  <c r="Q144" i="4"/>
  <c r="Q145" i="4"/>
  <c r="R145" i="4" s="1"/>
  <c r="S145" i="4" s="1"/>
  <c r="Q146" i="4"/>
  <c r="Q147" i="4"/>
  <c r="Q148" i="4"/>
  <c r="Q149" i="4"/>
  <c r="R149" i="4" s="1"/>
  <c r="S149" i="4" s="1"/>
  <c r="Q150" i="4"/>
  <c r="Q151" i="4"/>
  <c r="Q152" i="4"/>
  <c r="Q153" i="4"/>
  <c r="R153" i="4" s="1"/>
  <c r="S153" i="4" s="1"/>
  <c r="Q154" i="4"/>
  <c r="Q155" i="4"/>
  <c r="Q156" i="4"/>
  <c r="Q157" i="4"/>
  <c r="R157" i="4" s="1"/>
  <c r="S157" i="4" s="1"/>
  <c r="Q158" i="4"/>
  <c r="Q159" i="4"/>
  <c r="Q160" i="4"/>
  <c r="Q161" i="4"/>
  <c r="R161" i="4" s="1"/>
  <c r="S161" i="4" s="1"/>
  <c r="Q162" i="4"/>
  <c r="Q163" i="4"/>
  <c r="Q164" i="4"/>
  <c r="Q165" i="4"/>
  <c r="Q166" i="4"/>
  <c r="Q167" i="4"/>
  <c r="Q168" i="4"/>
  <c r="Q169" i="4"/>
  <c r="Q170" i="4"/>
  <c r="Q171" i="4"/>
  <c r="Q172" i="4"/>
  <c r="Q173" i="4"/>
  <c r="R173" i="4" s="1"/>
  <c r="S173" i="4" s="1"/>
  <c r="Q174" i="4"/>
  <c r="Q175" i="4"/>
  <c r="Q176" i="4"/>
  <c r="Q177" i="4"/>
  <c r="R177" i="4" s="1"/>
  <c r="S177" i="4" s="1"/>
  <c r="Q178" i="4"/>
  <c r="Q179" i="4"/>
  <c r="Q180" i="4"/>
  <c r="Q181" i="4"/>
  <c r="R181" i="4" s="1"/>
  <c r="S181" i="4" s="1"/>
  <c r="Q182" i="4"/>
  <c r="Q183" i="4"/>
  <c r="Q184" i="4"/>
  <c r="Q185" i="4"/>
  <c r="Q186" i="4"/>
  <c r="Q187" i="4"/>
  <c r="Q188" i="4"/>
  <c r="Q189" i="4"/>
  <c r="R189" i="4" s="1"/>
  <c r="S189" i="4" s="1"/>
  <c r="Q190" i="4"/>
  <c r="Q191" i="4"/>
  <c r="Q192" i="4"/>
  <c r="Q193" i="4"/>
  <c r="Q194" i="4"/>
  <c r="Q195" i="4"/>
  <c r="Q196" i="4"/>
  <c r="Q197" i="4"/>
  <c r="R197" i="4" s="1"/>
  <c r="S197" i="4" s="1"/>
  <c r="Q198" i="4"/>
  <c r="Q199" i="4"/>
  <c r="Q200" i="4"/>
  <c r="Q201" i="4"/>
  <c r="Q202" i="4"/>
  <c r="Q203" i="4"/>
  <c r="Q204" i="4"/>
  <c r="Q205" i="4"/>
  <c r="R205" i="4" s="1"/>
  <c r="S205" i="4" s="1"/>
  <c r="Q206" i="4"/>
  <c r="Q207" i="4"/>
  <c r="Q208" i="4"/>
  <c r="Q209" i="4"/>
  <c r="R209" i="4" s="1"/>
  <c r="S209" i="4" s="1"/>
  <c r="Q210" i="4"/>
  <c r="Q211" i="4"/>
  <c r="Q212" i="4"/>
  <c r="Q213" i="4"/>
  <c r="R213" i="4" s="1"/>
  <c r="S213" i="4" s="1"/>
  <c r="Q214" i="4"/>
  <c r="Q215" i="4"/>
  <c r="Q216" i="4"/>
  <c r="Q217" i="4"/>
  <c r="R217" i="4" s="1"/>
  <c r="S217" i="4" s="1"/>
  <c r="Q218" i="4"/>
  <c r="Q219" i="4"/>
  <c r="Q220" i="4"/>
  <c r="Q221" i="4"/>
  <c r="R221" i="4" s="1"/>
  <c r="S221" i="4" s="1"/>
  <c r="Q222" i="4"/>
  <c r="Q223" i="4"/>
  <c r="Q224" i="4"/>
  <c r="Q225" i="4"/>
  <c r="Q226" i="4"/>
  <c r="Q227" i="4"/>
  <c r="Q228" i="4"/>
  <c r="Q229" i="4"/>
  <c r="Q230" i="4"/>
  <c r="Q231" i="4"/>
  <c r="Q232" i="4"/>
  <c r="Q233" i="4"/>
  <c r="Q234" i="4"/>
  <c r="Q235" i="4"/>
  <c r="Q236" i="4"/>
  <c r="Q237" i="4"/>
  <c r="Q238" i="4"/>
  <c r="Q239" i="4"/>
  <c r="Q240" i="4"/>
  <c r="Q241" i="4"/>
  <c r="Q242" i="4"/>
  <c r="Q243" i="4"/>
  <c r="Q244" i="4"/>
  <c r="Q245" i="4"/>
  <c r="R245" i="4" s="1"/>
  <c r="S245" i="4" s="1"/>
  <c r="Q246" i="4"/>
  <c r="Q247" i="4"/>
  <c r="Q248" i="4"/>
  <c r="Q249" i="4"/>
  <c r="R249" i="4" s="1"/>
  <c r="S249" i="4" s="1"/>
  <c r="Q250" i="4"/>
  <c r="Q251" i="4"/>
  <c r="Q252" i="4"/>
  <c r="Q253" i="4"/>
  <c r="R253" i="4" s="1"/>
  <c r="S253" i="4" s="1"/>
  <c r="Q254" i="4"/>
  <c r="Q255" i="4"/>
  <c r="Q256" i="4"/>
  <c r="Q257" i="4"/>
  <c r="Q258" i="4"/>
  <c r="Q259" i="4"/>
  <c r="Q260" i="4"/>
  <c r="Q261" i="4"/>
  <c r="R261" i="4" s="1"/>
  <c r="S261" i="4" s="1"/>
  <c r="Q262" i="4"/>
  <c r="Q263" i="4"/>
  <c r="Q264" i="4"/>
  <c r="Q265" i="4"/>
  <c r="Q266" i="4"/>
  <c r="Q267" i="4"/>
  <c r="Q268" i="4"/>
  <c r="Q269" i="4"/>
  <c r="Q270" i="4"/>
  <c r="Q271" i="4"/>
  <c r="Q272" i="4"/>
  <c r="Q273" i="4"/>
  <c r="Q274" i="4"/>
  <c r="Q275" i="4"/>
  <c r="Q276" i="4"/>
  <c r="Q277" i="4"/>
  <c r="R277" i="4" s="1"/>
  <c r="S277" i="4" s="1"/>
  <c r="Q278" i="4"/>
  <c r="Q279" i="4"/>
  <c r="Q280" i="4"/>
  <c r="Q281" i="4"/>
  <c r="Q282" i="4"/>
  <c r="Q283" i="4"/>
  <c r="Q284" i="4"/>
  <c r="Q285" i="4"/>
  <c r="R285" i="4" s="1"/>
  <c r="S285" i="4" s="1"/>
  <c r="Q286" i="4"/>
  <c r="Q287" i="4"/>
  <c r="Q288" i="4"/>
  <c r="Q289" i="4"/>
  <c r="R289" i="4" s="1"/>
  <c r="S289" i="4" s="1"/>
  <c r="Q290" i="4"/>
  <c r="Q291" i="4"/>
  <c r="Q292" i="4"/>
  <c r="Q293" i="4"/>
  <c r="R293" i="4" s="1"/>
  <c r="S293" i="4" s="1"/>
  <c r="Q294" i="4"/>
  <c r="Q295" i="4"/>
  <c r="Q296" i="4"/>
  <c r="Q297" i="4"/>
  <c r="R297" i="4" s="1"/>
  <c r="S297" i="4" s="1"/>
  <c r="Q298" i="4"/>
  <c r="Q299" i="4"/>
  <c r="Q300" i="4"/>
  <c r="Q301" i="4"/>
  <c r="R301" i="4" s="1"/>
  <c r="S301" i="4" s="1"/>
  <c r="Q302" i="4"/>
  <c r="Q303" i="4"/>
  <c r="Q304" i="4"/>
  <c r="Q305" i="4"/>
  <c r="Q306" i="4"/>
  <c r="Q307" i="4"/>
  <c r="Q308" i="4"/>
  <c r="Q309" i="4"/>
  <c r="Q310" i="4"/>
  <c r="Q311" i="4"/>
  <c r="Q312" i="4"/>
  <c r="Q313" i="4"/>
  <c r="R313" i="4" s="1"/>
  <c r="S313" i="4" s="1"/>
  <c r="Q314" i="4"/>
  <c r="Q315" i="4"/>
  <c r="Q316" i="4"/>
  <c r="Q317" i="4"/>
  <c r="Q318" i="4"/>
  <c r="Q319" i="4"/>
  <c r="Q320" i="4"/>
  <c r="Q321" i="4"/>
  <c r="R321" i="4" s="1"/>
  <c r="S321" i="4" s="1"/>
  <c r="Q322" i="4"/>
  <c r="Q323" i="4"/>
  <c r="Q324" i="4"/>
  <c r="Q325" i="4"/>
  <c r="R325" i="4" s="1"/>
  <c r="S325" i="4" s="1"/>
  <c r="Q326" i="4"/>
  <c r="Q327" i="4"/>
  <c r="Q328" i="4"/>
  <c r="Q329" i="4"/>
  <c r="R329" i="4" s="1"/>
  <c r="S329" i="4" s="1"/>
  <c r="Q330" i="4"/>
  <c r="Q331" i="4"/>
  <c r="Q332" i="4"/>
  <c r="Q333" i="4"/>
  <c r="R333" i="4" s="1"/>
  <c r="S333" i="4" s="1"/>
  <c r="Q334" i="4"/>
  <c r="Q335" i="4"/>
  <c r="Q336" i="4"/>
  <c r="Q337" i="4"/>
  <c r="R337" i="4" s="1"/>
  <c r="S337" i="4" s="1"/>
  <c r="Q338" i="4"/>
  <c r="Q339" i="4"/>
  <c r="Q340" i="4"/>
  <c r="Q341" i="4"/>
  <c r="Q342" i="4"/>
  <c r="Q343" i="4"/>
  <c r="Q344" i="4"/>
  <c r="Q345" i="4"/>
  <c r="Q346" i="4"/>
  <c r="Q347" i="4"/>
  <c r="Q348" i="4"/>
  <c r="Q349" i="4"/>
  <c r="R349" i="4" s="1"/>
  <c r="S349" i="4" s="1"/>
  <c r="Q350" i="4"/>
  <c r="Q351" i="4"/>
  <c r="Q352" i="4"/>
  <c r="Q353" i="4"/>
  <c r="R353" i="4" s="1"/>
  <c r="S353" i="4" s="1"/>
  <c r="Q354" i="4"/>
  <c r="Q355" i="4"/>
  <c r="Q356" i="4"/>
  <c r="Q357" i="4"/>
  <c r="R357" i="4" s="1"/>
  <c r="S357" i="4" s="1"/>
  <c r="Q358" i="4"/>
  <c r="Q359" i="4"/>
  <c r="Q360" i="4"/>
  <c r="Q361" i="4"/>
  <c r="R361" i="4" s="1"/>
  <c r="S361" i="4" s="1"/>
  <c r="Q362" i="4"/>
  <c r="Q363" i="4"/>
  <c r="Q364" i="4"/>
  <c r="Q365" i="4"/>
  <c r="Q366" i="4"/>
  <c r="Q367" i="4"/>
  <c r="Q368" i="4"/>
  <c r="Q369" i="4"/>
  <c r="R369" i="4" s="1"/>
  <c r="S369" i="4" s="1"/>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Q400" i="4"/>
  <c r="Q401" i="4"/>
  <c r="R401" i="4" s="1"/>
  <c r="S401" i="4" s="1"/>
  <c r="Q402" i="4"/>
  <c r="Q403" i="4"/>
  <c r="Q404" i="4"/>
  <c r="Q405" i="4"/>
  <c r="Q406" i="4"/>
  <c r="Q407" i="4"/>
  <c r="Q408" i="4"/>
  <c r="Q409" i="4"/>
  <c r="R409" i="4" s="1"/>
  <c r="S409" i="4" s="1"/>
  <c r="Q410" i="4"/>
  <c r="Q411" i="4"/>
  <c r="Q412" i="4"/>
  <c r="Q413" i="4"/>
  <c r="Q414" i="4"/>
  <c r="Q415" i="4"/>
  <c r="Q416" i="4"/>
  <c r="Q417" i="4"/>
  <c r="Q418" i="4"/>
  <c r="Q419" i="4"/>
  <c r="Q420" i="4"/>
  <c r="Q421" i="4"/>
  <c r="Q422" i="4"/>
  <c r="Q423" i="4"/>
  <c r="Q424" i="4"/>
  <c r="Q425" i="4"/>
  <c r="Q426" i="4"/>
  <c r="Q427" i="4"/>
  <c r="Q428" i="4"/>
  <c r="Q429" i="4"/>
  <c r="Q430" i="4"/>
  <c r="Q431" i="4"/>
  <c r="Q432" i="4"/>
  <c r="Q433" i="4"/>
  <c r="R433" i="4" s="1"/>
  <c r="S433" i="4" s="1"/>
  <c r="Q434" i="4"/>
  <c r="Q435" i="4"/>
  <c r="Q436" i="4"/>
  <c r="Q437" i="4"/>
  <c r="Q438" i="4"/>
  <c r="Q439" i="4"/>
  <c r="Q440" i="4"/>
  <c r="Q441" i="4"/>
  <c r="Q442" i="4"/>
  <c r="Q443" i="4"/>
  <c r="Q444" i="4"/>
  <c r="Q445" i="4"/>
  <c r="Q446" i="4"/>
  <c r="Q447" i="4"/>
  <c r="Q448" i="4"/>
  <c r="Q449" i="4"/>
  <c r="Q450" i="4"/>
  <c r="Q451" i="4"/>
  <c r="Q452" i="4"/>
  <c r="Q453" i="4"/>
  <c r="R453" i="4" s="1"/>
  <c r="S453" i="4" s="1"/>
  <c r="Q454" i="4"/>
  <c r="Q455" i="4"/>
  <c r="Q456" i="4"/>
  <c r="Q457" i="4"/>
  <c r="R457" i="4" s="1"/>
  <c r="S457" i="4" s="1"/>
  <c r="Q458" i="4"/>
  <c r="Q459" i="4"/>
  <c r="Q460" i="4"/>
  <c r="Q461" i="4"/>
  <c r="R461" i="4" s="1"/>
  <c r="S461" i="4" s="1"/>
  <c r="Q462" i="4"/>
  <c r="Q463" i="4"/>
  <c r="Q464" i="4"/>
  <c r="Q465" i="4"/>
  <c r="R465" i="4" s="1"/>
  <c r="S465" i="4" s="1"/>
  <c r="Q466" i="4"/>
  <c r="Q467" i="4"/>
  <c r="Q468" i="4"/>
  <c r="Q469" i="4"/>
  <c r="Q470" i="4"/>
  <c r="Q471" i="4"/>
  <c r="Q472" i="4"/>
  <c r="Q473" i="4"/>
  <c r="Q474" i="4"/>
  <c r="Q475" i="4"/>
  <c r="Q476" i="4"/>
  <c r="Q477" i="4"/>
  <c r="Q478" i="4"/>
  <c r="Q479" i="4"/>
  <c r="Q480" i="4"/>
  <c r="Q481" i="4"/>
  <c r="R481" i="4" s="1"/>
  <c r="S481" i="4" s="1"/>
  <c r="Q482" i="4"/>
  <c r="Q483" i="4"/>
  <c r="Q484" i="4"/>
  <c r="Q485" i="4"/>
  <c r="Q486" i="4"/>
  <c r="Q487" i="4"/>
  <c r="Q488" i="4"/>
  <c r="Q489" i="4"/>
  <c r="Q490" i="4"/>
  <c r="Q491" i="4"/>
  <c r="Q492" i="4"/>
  <c r="Q493" i="4"/>
  <c r="Q494" i="4"/>
  <c r="Q495" i="4"/>
  <c r="Q496" i="4"/>
  <c r="Q497" i="4"/>
  <c r="Q498" i="4"/>
  <c r="Q499" i="4"/>
  <c r="Q500" i="4"/>
  <c r="Q501" i="4"/>
  <c r="Q502" i="4"/>
  <c r="Q503" i="4"/>
  <c r="Q504" i="4"/>
  <c r="Q505" i="4"/>
  <c r="Q506" i="4"/>
  <c r="Q507" i="4"/>
  <c r="Q508" i="4"/>
  <c r="Q509" i="4"/>
  <c r="Q510" i="4"/>
  <c r="Q511" i="4"/>
  <c r="Q512" i="4"/>
  <c r="Q513" i="4"/>
  <c r="Q514" i="4"/>
  <c r="Q515" i="4"/>
  <c r="Q516" i="4"/>
  <c r="Q517" i="4"/>
  <c r="Q518" i="4"/>
  <c r="Q519" i="4"/>
  <c r="Q520" i="4"/>
  <c r="Q521" i="4"/>
  <c r="R521" i="4" s="1"/>
  <c r="S521" i="4" s="1"/>
  <c r="Q522" i="4"/>
  <c r="Q523" i="4"/>
  <c r="Q524" i="4"/>
  <c r="Q525" i="4"/>
  <c r="R525" i="4" s="1"/>
  <c r="S525" i="4" s="1"/>
  <c r="Q526" i="4"/>
  <c r="Q527" i="4"/>
  <c r="Q528" i="4"/>
  <c r="Q529" i="4"/>
  <c r="Q530" i="4"/>
  <c r="Q531" i="4"/>
  <c r="Q532" i="4"/>
  <c r="Q533" i="4"/>
  <c r="R533" i="4" s="1"/>
  <c r="S533" i="4" s="1"/>
  <c r="Q534" i="4"/>
  <c r="Q535" i="4"/>
  <c r="Q536" i="4"/>
  <c r="Q537" i="4"/>
  <c r="Q538" i="4"/>
  <c r="Q539" i="4"/>
  <c r="Q540" i="4"/>
  <c r="Q541" i="4"/>
  <c r="R541" i="4" s="1"/>
  <c r="S541" i="4" s="1"/>
  <c r="Q542" i="4"/>
  <c r="Q543" i="4"/>
  <c r="Q544" i="4"/>
  <c r="Q545" i="4"/>
  <c r="R545" i="4" s="1"/>
  <c r="S545" i="4" s="1"/>
  <c r="Q546" i="4"/>
  <c r="Q547" i="4"/>
  <c r="Q548" i="4"/>
  <c r="Q549" i="4"/>
  <c r="Q550" i="4"/>
  <c r="Q551" i="4"/>
  <c r="Q552" i="4"/>
  <c r="Q553" i="4"/>
  <c r="Q554" i="4"/>
  <c r="Q555" i="4"/>
  <c r="Q556" i="4"/>
  <c r="Q557" i="4"/>
  <c r="Q558" i="4"/>
  <c r="Q559" i="4"/>
  <c r="Q560" i="4"/>
  <c r="Q561" i="4"/>
  <c r="Q562" i="4"/>
  <c r="Q563" i="4"/>
  <c r="Q564" i="4"/>
  <c r="Q565" i="4"/>
  <c r="Q566" i="4"/>
  <c r="Q567" i="4"/>
  <c r="Q568" i="4"/>
  <c r="Q569" i="4"/>
  <c r="Q570" i="4"/>
  <c r="Q571" i="4"/>
  <c r="Q572" i="4"/>
  <c r="Q573" i="4"/>
  <c r="Q574" i="4"/>
  <c r="Q575" i="4"/>
  <c r="Q576" i="4"/>
  <c r="Q577" i="4"/>
  <c r="Q578" i="4"/>
  <c r="Q579" i="4"/>
  <c r="Q580" i="4"/>
  <c r="Q581" i="4"/>
  <c r="Q582" i="4"/>
  <c r="Q583" i="4"/>
  <c r="Q584" i="4"/>
  <c r="Q585" i="4"/>
  <c r="Q586" i="4"/>
  <c r="Q587" i="4"/>
  <c r="Q588" i="4"/>
  <c r="Q589" i="4"/>
  <c r="Q590" i="4"/>
  <c r="Q591" i="4"/>
  <c r="Q592" i="4"/>
  <c r="Q593" i="4"/>
  <c r="R593" i="4" s="1"/>
  <c r="S593" i="4" s="1"/>
  <c r="Q594" i="4"/>
  <c r="Q595" i="4"/>
  <c r="Q596" i="4"/>
  <c r="Q597" i="4"/>
  <c r="Q598" i="4"/>
  <c r="Q599" i="4"/>
  <c r="Q600" i="4"/>
  <c r="Q601" i="4"/>
  <c r="R601" i="4" s="1"/>
  <c r="S601" i="4" s="1"/>
  <c r="Q602" i="4"/>
  <c r="Q603" i="4"/>
  <c r="Q604" i="4"/>
  <c r="Q605" i="4"/>
  <c r="R605" i="4" s="1"/>
  <c r="S605" i="4" s="1"/>
  <c r="Q606" i="4"/>
  <c r="Q607" i="4"/>
  <c r="Q608" i="4"/>
  <c r="Q609" i="4"/>
  <c r="Q610" i="4"/>
  <c r="Q611" i="4"/>
  <c r="Q612" i="4"/>
  <c r="Q613" i="4"/>
  <c r="Q614" i="4"/>
  <c r="Q615" i="4"/>
  <c r="Q616" i="4"/>
  <c r="Q617" i="4"/>
  <c r="Q618" i="4"/>
  <c r="Q619" i="4"/>
  <c r="Q620" i="4"/>
  <c r="Q621" i="4"/>
  <c r="R621" i="4" s="1"/>
  <c r="S621" i="4" s="1"/>
  <c r="Q622" i="4"/>
  <c r="Q623" i="4"/>
  <c r="Q624" i="4"/>
  <c r="Q625" i="4"/>
  <c r="Q626" i="4"/>
  <c r="Q627" i="4"/>
  <c r="Q628" i="4"/>
  <c r="Q629" i="4"/>
  <c r="Q630" i="4"/>
  <c r="Q631" i="4"/>
  <c r="Q632" i="4"/>
  <c r="Q633" i="4"/>
  <c r="R633" i="4" s="1"/>
  <c r="S633" i="4" s="1"/>
  <c r="Q634" i="4"/>
  <c r="Q635" i="4"/>
  <c r="Q636" i="4"/>
  <c r="Q637" i="4"/>
  <c r="Q638" i="4"/>
  <c r="Q639" i="4"/>
  <c r="Q640" i="4"/>
  <c r="Q641" i="4"/>
  <c r="Q642" i="4"/>
  <c r="Q643" i="4"/>
  <c r="Q644" i="4"/>
  <c r="Q645" i="4"/>
  <c r="Q646" i="4"/>
  <c r="Q647" i="4"/>
  <c r="Q648" i="4"/>
  <c r="Q649" i="4"/>
  <c r="Q650" i="4"/>
  <c r="Q651" i="4"/>
  <c r="Q652" i="4"/>
  <c r="Q653" i="4"/>
  <c r="R653" i="4" s="1"/>
  <c r="S653" i="4" s="1"/>
  <c r="Q654" i="4"/>
  <c r="Q655" i="4"/>
  <c r="Q656" i="4"/>
  <c r="Q657" i="4"/>
  <c r="Q658" i="4"/>
  <c r="Q659" i="4"/>
  <c r="Q660" i="4"/>
  <c r="Q661" i="4"/>
  <c r="Q662" i="4"/>
  <c r="Q663" i="4"/>
  <c r="Q664" i="4"/>
  <c r="Q665" i="4"/>
  <c r="Q666" i="4"/>
  <c r="Q667" i="4"/>
  <c r="Q668" i="4"/>
  <c r="Q669" i="4"/>
  <c r="Q670" i="4"/>
  <c r="Q671" i="4"/>
  <c r="Q672" i="4"/>
  <c r="Q673" i="4"/>
  <c r="Q674" i="4"/>
  <c r="Q675" i="4"/>
  <c r="Q676" i="4"/>
  <c r="Q677" i="4"/>
  <c r="Q678" i="4"/>
  <c r="Q679" i="4"/>
  <c r="Q680" i="4"/>
  <c r="Q681" i="4"/>
  <c r="Q682" i="4"/>
  <c r="Q683" i="4"/>
  <c r="Q684" i="4"/>
  <c r="Q685" i="4"/>
  <c r="Q686" i="4"/>
  <c r="Q687" i="4"/>
  <c r="Q688" i="4"/>
  <c r="Q689" i="4"/>
  <c r="Q690" i="4"/>
  <c r="Q691" i="4"/>
  <c r="Q692" i="4"/>
  <c r="Q693" i="4"/>
  <c r="Q694" i="4"/>
  <c r="Q695" i="4"/>
  <c r="Q696" i="4"/>
  <c r="Q697" i="4"/>
  <c r="R697" i="4" s="1"/>
  <c r="S697" i="4" s="1"/>
  <c r="Q698" i="4"/>
  <c r="Q699" i="4"/>
  <c r="Q700" i="4"/>
  <c r="Q701" i="4"/>
  <c r="Q702" i="4"/>
  <c r="Q703" i="4"/>
  <c r="Q704" i="4"/>
  <c r="Q705" i="4"/>
  <c r="Q706" i="4"/>
  <c r="Q707" i="4"/>
  <c r="Q708" i="4"/>
  <c r="Q709" i="4"/>
  <c r="Q710" i="4"/>
  <c r="Q711" i="4"/>
  <c r="Q712" i="4"/>
  <c r="Q713" i="4"/>
  <c r="Q714" i="4"/>
  <c r="Q715" i="4"/>
  <c r="Q716" i="4"/>
  <c r="Q717" i="4"/>
  <c r="Q718" i="4"/>
  <c r="Q719" i="4"/>
  <c r="Q720" i="4"/>
  <c r="Q721" i="4"/>
  <c r="Q722" i="4"/>
  <c r="Q723" i="4"/>
  <c r="Q724" i="4"/>
  <c r="Q725" i="4"/>
  <c r="Q726" i="4"/>
  <c r="Q727" i="4"/>
  <c r="Q728" i="4"/>
  <c r="Q729" i="4"/>
  <c r="Q730" i="4"/>
  <c r="Q731" i="4"/>
  <c r="Q732" i="4"/>
  <c r="Q733" i="4"/>
  <c r="Q734" i="4"/>
  <c r="Q735" i="4"/>
  <c r="Q736" i="4"/>
  <c r="Q737" i="4"/>
  <c r="Q738" i="4"/>
  <c r="Q739" i="4"/>
  <c r="Q740" i="4"/>
  <c r="Q741" i="4"/>
  <c r="Q742" i="4"/>
  <c r="Q743" i="4"/>
  <c r="Q744" i="4"/>
  <c r="Q745" i="4"/>
  <c r="Q746" i="4"/>
  <c r="Q747" i="4"/>
  <c r="Q748" i="4"/>
  <c r="Q749" i="4"/>
  <c r="Q750" i="4"/>
  <c r="Q751" i="4"/>
  <c r="Q752" i="4"/>
  <c r="Q753" i="4"/>
  <c r="Q754" i="4"/>
  <c r="Q755" i="4"/>
  <c r="Q756" i="4"/>
  <c r="Q757" i="4"/>
  <c r="Q758" i="4"/>
  <c r="Q759" i="4"/>
  <c r="Q760" i="4"/>
  <c r="Q761" i="4"/>
  <c r="Q762" i="4"/>
  <c r="Q763" i="4"/>
  <c r="Q764" i="4"/>
  <c r="Q765" i="4"/>
  <c r="Q766" i="4"/>
  <c r="Q767" i="4"/>
  <c r="Q768" i="4"/>
  <c r="Q769" i="4"/>
  <c r="Q770" i="4"/>
  <c r="Q771" i="4"/>
  <c r="Q772" i="4"/>
  <c r="Q773" i="4"/>
  <c r="Q774" i="4"/>
  <c r="Q775" i="4"/>
  <c r="Q776" i="4"/>
  <c r="Q777" i="4"/>
  <c r="Q778" i="4"/>
  <c r="Q779" i="4"/>
  <c r="Q780" i="4"/>
  <c r="Q781" i="4"/>
  <c r="Q782" i="4"/>
  <c r="Q783" i="4"/>
  <c r="Q784" i="4"/>
  <c r="Q785" i="4"/>
  <c r="Q786" i="4"/>
  <c r="Q787" i="4"/>
  <c r="Q788" i="4"/>
  <c r="Q789" i="4"/>
  <c r="Q790" i="4"/>
  <c r="Q791" i="4"/>
  <c r="Q792" i="4"/>
  <c r="Q793" i="4"/>
  <c r="Q794" i="4"/>
  <c r="Q795" i="4"/>
  <c r="Q796" i="4"/>
  <c r="Q797" i="4"/>
  <c r="Q798" i="4"/>
  <c r="Q799" i="4"/>
  <c r="Q800" i="4"/>
  <c r="Q801" i="4"/>
  <c r="Q802" i="4"/>
  <c r="Q803" i="4"/>
  <c r="Q804" i="4"/>
  <c r="Q805" i="4"/>
  <c r="Q806" i="4"/>
  <c r="Q807" i="4"/>
  <c r="Q808" i="4"/>
  <c r="Q809" i="4"/>
  <c r="Q810" i="4"/>
  <c r="Q811" i="4"/>
  <c r="Q812" i="4"/>
  <c r="Q813" i="4"/>
  <c r="Q814" i="4"/>
  <c r="Q815" i="4"/>
  <c r="Q816" i="4"/>
  <c r="Q817" i="4"/>
  <c r="Q818" i="4"/>
  <c r="Q819" i="4"/>
  <c r="Q820" i="4"/>
  <c r="Q821" i="4"/>
  <c r="Q822" i="4"/>
  <c r="Q823" i="4"/>
  <c r="Q824" i="4"/>
  <c r="Q825" i="4"/>
  <c r="Q826" i="4"/>
  <c r="Q827" i="4"/>
  <c r="Q828" i="4"/>
  <c r="Q829" i="4"/>
  <c r="Q830" i="4"/>
  <c r="Q831" i="4"/>
  <c r="Q832" i="4"/>
  <c r="Q833" i="4"/>
  <c r="Q834" i="4"/>
  <c r="Q835" i="4"/>
  <c r="Q836" i="4"/>
  <c r="Q837" i="4"/>
  <c r="Q838" i="4"/>
  <c r="Q839" i="4"/>
  <c r="Q840" i="4"/>
  <c r="Q841" i="4"/>
  <c r="R841" i="4" s="1"/>
  <c r="S841" i="4" s="1"/>
  <c r="Q842" i="4"/>
  <c r="Q843" i="4"/>
  <c r="Q844" i="4"/>
  <c r="Q845" i="4"/>
  <c r="Q846" i="4"/>
  <c r="Q847" i="4"/>
  <c r="Q848" i="4"/>
  <c r="Q849" i="4"/>
  <c r="Q850" i="4"/>
  <c r="Q851" i="4"/>
  <c r="Q852" i="4"/>
  <c r="Q853" i="4"/>
  <c r="R853" i="4" s="1"/>
  <c r="S853" i="4" s="1"/>
  <c r="Q854" i="4"/>
  <c r="Q855" i="4"/>
  <c r="Q856" i="4"/>
  <c r="Q857" i="4"/>
  <c r="Q858" i="4"/>
  <c r="Q859" i="4"/>
  <c r="Q860" i="4"/>
  <c r="Q861" i="4"/>
  <c r="Q862" i="4"/>
  <c r="Q863" i="4"/>
  <c r="Q864" i="4"/>
  <c r="Q865" i="4"/>
  <c r="Q866" i="4"/>
  <c r="Q867" i="4"/>
  <c r="Q868" i="4"/>
  <c r="Q869" i="4"/>
  <c r="Q870" i="4"/>
  <c r="Q871" i="4"/>
  <c r="Q872" i="4"/>
  <c r="Q873" i="4"/>
  <c r="Q874" i="4"/>
  <c r="Q875" i="4"/>
  <c r="Q876" i="4"/>
  <c r="Q877" i="4"/>
  <c r="Q878" i="4"/>
  <c r="Q879" i="4"/>
  <c r="Q880" i="4"/>
  <c r="Q881" i="4"/>
  <c r="Q882" i="4"/>
  <c r="Q883" i="4"/>
  <c r="Q884" i="4"/>
  <c r="Q885" i="4"/>
  <c r="Q886" i="4"/>
  <c r="Q887" i="4"/>
  <c r="Q888" i="4"/>
  <c r="Q889" i="4"/>
  <c r="Q890" i="4"/>
  <c r="Q891" i="4"/>
  <c r="Q892" i="4"/>
  <c r="Q893" i="4"/>
  <c r="R893" i="4" s="1"/>
  <c r="S893" i="4" s="1"/>
  <c r="Q894" i="4"/>
  <c r="Q895" i="4"/>
  <c r="Q896" i="4"/>
  <c r="Q897" i="4"/>
  <c r="R897" i="4" s="1"/>
  <c r="S897" i="4" s="1"/>
  <c r="Q898" i="4"/>
  <c r="Q899" i="4"/>
  <c r="Q900" i="4"/>
  <c r="Q901" i="4"/>
  <c r="R901" i="4" s="1"/>
  <c r="Q902" i="4"/>
  <c r="Q903" i="4"/>
  <c r="Q904" i="4"/>
  <c r="Q905" i="4"/>
  <c r="Q906" i="4"/>
  <c r="Q907" i="4"/>
  <c r="Q908" i="4"/>
  <c r="Q909" i="4"/>
  <c r="Q910" i="4"/>
  <c r="Q911" i="4"/>
  <c r="Q912" i="4"/>
  <c r="Q913" i="4"/>
  <c r="Q914" i="4"/>
  <c r="Q915" i="4"/>
  <c r="Q916" i="4"/>
  <c r="Q917" i="4"/>
  <c r="Q918" i="4"/>
  <c r="Q919" i="4"/>
  <c r="Q920" i="4"/>
  <c r="Q921" i="4"/>
  <c r="Q922" i="4"/>
  <c r="Q923" i="4"/>
  <c r="Q924" i="4"/>
  <c r="Q925" i="4"/>
  <c r="Q926" i="4"/>
  <c r="Q927" i="4"/>
  <c r="Q928" i="4"/>
  <c r="Q929" i="4"/>
  <c r="R929" i="4" s="1"/>
  <c r="Q930" i="4"/>
  <c r="Q931" i="4"/>
  <c r="Q932" i="4"/>
  <c r="Q933" i="4"/>
  <c r="Q934" i="4"/>
  <c r="Q935" i="4"/>
  <c r="Q936" i="4"/>
  <c r="Q937" i="4"/>
  <c r="R937" i="4" s="1"/>
  <c r="Q938" i="4"/>
  <c r="Q939" i="4"/>
  <c r="Q940" i="4"/>
  <c r="Q941" i="4"/>
  <c r="Q942" i="4"/>
  <c r="Q943" i="4"/>
  <c r="Q944" i="4"/>
  <c r="Q945" i="4"/>
  <c r="Q946" i="4"/>
  <c r="Q947" i="4"/>
  <c r="Q948" i="4"/>
  <c r="Q949" i="4"/>
  <c r="Q950" i="4"/>
  <c r="Q951" i="4"/>
  <c r="Q952" i="4"/>
  <c r="Q953" i="4"/>
  <c r="R953" i="4" s="1"/>
  <c r="Q954" i="4"/>
  <c r="Q955" i="4"/>
  <c r="Q956" i="4"/>
  <c r="Q957" i="4"/>
  <c r="R957" i="4" s="1"/>
  <c r="S957" i="4" s="1"/>
  <c r="Q958" i="4"/>
  <c r="Q959" i="4"/>
  <c r="Q960" i="4"/>
  <c r="Q961" i="4"/>
  <c r="Q962" i="4"/>
  <c r="Q963" i="4"/>
  <c r="Q964" i="4"/>
  <c r="Q965" i="4"/>
  <c r="Q966" i="4"/>
  <c r="Q967" i="4"/>
  <c r="Q968" i="4"/>
  <c r="Q969" i="4"/>
  <c r="Q970" i="4"/>
  <c r="Q971" i="4"/>
  <c r="Q972" i="4"/>
  <c r="Q973" i="4"/>
  <c r="Q974" i="4"/>
  <c r="Q975" i="4"/>
  <c r="Q976" i="4"/>
  <c r="Q977" i="4"/>
  <c r="Q978" i="4"/>
  <c r="Q979" i="4"/>
  <c r="Q980" i="4"/>
  <c r="Q981" i="4"/>
  <c r="R981" i="4" s="1"/>
  <c r="S981" i="4" s="1"/>
  <c r="Q982" i="4"/>
  <c r="Q983" i="4"/>
  <c r="Q984" i="4"/>
  <c r="Q985" i="4"/>
  <c r="R985" i="4" s="1"/>
  <c r="S985" i="4" s="1"/>
  <c r="Q986" i="4"/>
  <c r="Q987" i="4"/>
  <c r="Q988" i="4"/>
  <c r="Q989" i="4"/>
  <c r="Q990" i="4"/>
  <c r="Q991" i="4"/>
  <c r="Q992" i="4"/>
  <c r="Q993" i="4"/>
  <c r="Q994" i="4"/>
  <c r="Q995" i="4"/>
  <c r="Q996" i="4"/>
  <c r="Q997" i="4"/>
  <c r="Q998" i="4"/>
  <c r="Q999" i="4"/>
  <c r="Q1000" i="4"/>
  <c r="Q1001" i="4"/>
  <c r="Q1002" i="4"/>
  <c r="Q1003" i="4"/>
  <c r="Q1004" i="4"/>
  <c r="Q1005" i="4"/>
  <c r="Q1006" i="4"/>
  <c r="Q1007" i="4"/>
  <c r="Q1008" i="4"/>
  <c r="Q1009" i="4"/>
  <c r="R1009" i="4" s="1"/>
  <c r="S1009" i="4" s="1"/>
  <c r="Q1010" i="4"/>
  <c r="Q1011" i="4"/>
  <c r="Q1012" i="4"/>
  <c r="Q1013" i="4"/>
  <c r="R1013" i="4" s="1"/>
  <c r="S1013" i="4" s="1"/>
  <c r="Q1014" i="4"/>
  <c r="Q1015" i="4"/>
  <c r="Q1016" i="4"/>
  <c r="Q1017" i="4"/>
  <c r="Q1018" i="4"/>
  <c r="Q1019" i="4"/>
  <c r="Q1020" i="4"/>
  <c r="Q1021" i="4"/>
  <c r="R1021" i="4" s="1"/>
  <c r="S1021" i="4" s="1"/>
  <c r="Q1022" i="4"/>
  <c r="Q1023" i="4"/>
  <c r="Q1024" i="4"/>
  <c r="Q1025" i="4"/>
  <c r="R1025" i="4" s="1"/>
  <c r="S1025" i="4" s="1"/>
  <c r="Q1026" i="4"/>
  <c r="Q1027" i="4"/>
  <c r="Q1028" i="4"/>
  <c r="Q1029" i="4"/>
  <c r="Q1030" i="4"/>
  <c r="Q1031" i="4"/>
  <c r="Q1032" i="4"/>
  <c r="Q1033" i="4"/>
  <c r="Q1034" i="4"/>
  <c r="Q1035" i="4"/>
  <c r="Q1036" i="4"/>
  <c r="Q1037" i="4"/>
  <c r="Q1038" i="4"/>
  <c r="Q1039" i="4"/>
  <c r="Q1040" i="4"/>
  <c r="Q1041" i="4"/>
  <c r="R1041" i="4" s="1"/>
  <c r="S1041" i="4" s="1"/>
  <c r="Q1042" i="4"/>
  <c r="Q1043" i="4"/>
  <c r="Q1044" i="4"/>
  <c r="Q1045" i="4"/>
  <c r="Q1046" i="4"/>
  <c r="Q1047" i="4"/>
  <c r="Q1048" i="4"/>
  <c r="Q1049" i="4"/>
  <c r="Q1050" i="4"/>
  <c r="Q1051" i="4"/>
  <c r="Q1052" i="4"/>
  <c r="Q1053" i="4"/>
  <c r="Q1054" i="4"/>
  <c r="Q1055" i="4"/>
  <c r="Q1056" i="4"/>
  <c r="Q1057" i="4"/>
  <c r="Q1058" i="4"/>
  <c r="Q1059" i="4"/>
  <c r="Q1060" i="4"/>
  <c r="Q1061" i="4"/>
  <c r="Q1062" i="4"/>
  <c r="Q1063" i="4"/>
  <c r="Q1064" i="4"/>
  <c r="Q1065" i="4"/>
  <c r="Q1066" i="4"/>
  <c r="Q1067" i="4"/>
  <c r="Q1068" i="4"/>
  <c r="Q1069" i="4"/>
  <c r="Q1070" i="4"/>
  <c r="Q1071" i="4"/>
  <c r="Q1072" i="4"/>
  <c r="Q1073" i="4"/>
  <c r="Q1074" i="4"/>
  <c r="Q1075" i="4"/>
  <c r="Q1076" i="4"/>
  <c r="Q1077" i="4"/>
  <c r="Q1078" i="4"/>
  <c r="Q1079" i="4"/>
  <c r="Q1080" i="4"/>
  <c r="Q1081" i="4"/>
  <c r="R1081" i="4" s="1"/>
  <c r="Q1082" i="4"/>
  <c r="Q1083" i="4"/>
  <c r="Q1084" i="4"/>
  <c r="Q1085" i="4"/>
  <c r="Q1086" i="4"/>
  <c r="Q1087" i="4"/>
  <c r="Q1088" i="4"/>
  <c r="Q1089" i="4"/>
  <c r="R1089" i="4" s="1"/>
  <c r="Q1090" i="4"/>
  <c r="Q1091" i="4"/>
  <c r="Q1092" i="4"/>
  <c r="Q1093" i="4"/>
  <c r="R1093" i="4" s="1"/>
  <c r="Q1094" i="4"/>
  <c r="Q1095" i="4"/>
  <c r="Q1096" i="4"/>
  <c r="Q1097" i="4"/>
  <c r="Q1098" i="4"/>
  <c r="Q1099" i="4"/>
  <c r="Q1100" i="4"/>
  <c r="Q1101" i="4"/>
  <c r="Q1102" i="4"/>
  <c r="Q1103" i="4"/>
  <c r="Q1104" i="4"/>
  <c r="Q1105" i="4"/>
  <c r="R1105" i="4" s="1"/>
  <c r="Q1106" i="4"/>
  <c r="Q1107" i="4"/>
  <c r="Q1108" i="4"/>
  <c r="Q1109" i="4"/>
  <c r="R1109" i="4" s="1"/>
  <c r="S1109" i="4" s="1"/>
  <c r="Q1110" i="4"/>
  <c r="Q1111" i="4"/>
  <c r="Q1112" i="4"/>
  <c r="Q1113" i="4"/>
  <c r="R1113" i="4" s="1"/>
  <c r="S1113" i="4" s="1"/>
  <c r="Q1114" i="4"/>
  <c r="Q1115" i="4"/>
  <c r="Q1116" i="4"/>
  <c r="Q1117" i="4"/>
  <c r="Q1118" i="4"/>
  <c r="Q1119" i="4"/>
  <c r="Q1120" i="4"/>
  <c r="Q1121" i="4"/>
  <c r="Q1122" i="4"/>
  <c r="Q1123" i="4"/>
  <c r="Q1124" i="4"/>
  <c r="Q1125" i="4"/>
  <c r="Q1126" i="4"/>
  <c r="Q1127" i="4"/>
  <c r="Q1128" i="4"/>
  <c r="Q1129" i="4"/>
  <c r="Q1130" i="4"/>
  <c r="Q1131" i="4"/>
  <c r="Q1132" i="4"/>
  <c r="Q1133" i="4"/>
  <c r="R1133" i="4" s="1"/>
  <c r="S1133" i="4" s="1"/>
  <c r="Q1134" i="4"/>
  <c r="Q1135" i="4"/>
  <c r="Q1136" i="4"/>
  <c r="Q1137" i="4"/>
  <c r="R1137" i="4" s="1"/>
  <c r="S1137" i="4" s="1"/>
  <c r="Q1138" i="4"/>
  <c r="Q1139" i="4"/>
  <c r="Q1140" i="4"/>
  <c r="Q1141" i="4"/>
  <c r="R1141" i="4" s="1"/>
  <c r="S1141" i="4" s="1"/>
  <c r="Q1142" i="4"/>
  <c r="Q1143" i="4"/>
  <c r="Q1144" i="4"/>
  <c r="Q1145" i="4"/>
  <c r="Q1146" i="4"/>
  <c r="Q1147" i="4"/>
  <c r="Q1148" i="4"/>
  <c r="Q1149" i="4"/>
  <c r="R1149" i="4" s="1"/>
  <c r="S1149" i="4" s="1"/>
  <c r="Q1150" i="4"/>
  <c r="Q1151" i="4"/>
  <c r="Q1152" i="4"/>
  <c r="Q1153" i="4"/>
  <c r="Q1154" i="4"/>
  <c r="Q1155" i="4"/>
  <c r="Q1156" i="4"/>
  <c r="Q1157" i="4"/>
  <c r="Q1158" i="4"/>
  <c r="Q1159" i="4"/>
  <c r="Q1160" i="4"/>
  <c r="Q1161" i="4"/>
  <c r="R1161" i="4" s="1"/>
  <c r="S1161" i="4" s="1"/>
  <c r="Q1162" i="4"/>
  <c r="Q1163" i="4"/>
  <c r="Q1164" i="4"/>
  <c r="Q1165" i="4"/>
  <c r="R1165" i="4" s="1"/>
  <c r="S1165" i="4" s="1"/>
  <c r="Q1166" i="4"/>
  <c r="Q1167" i="4"/>
  <c r="Q1168" i="4"/>
  <c r="Q1169" i="4"/>
  <c r="Q1170" i="4"/>
  <c r="Q1171" i="4"/>
  <c r="Q1172" i="4"/>
  <c r="Q1173" i="4"/>
  <c r="Q1174" i="4"/>
  <c r="Q1175" i="4"/>
  <c r="Q1176" i="4"/>
  <c r="Q1177" i="4"/>
  <c r="Q1178" i="4"/>
  <c r="Q1179" i="4"/>
  <c r="Q1180" i="4"/>
  <c r="Q1181" i="4"/>
  <c r="Q1182" i="4"/>
  <c r="Q1183" i="4"/>
  <c r="Q1184" i="4"/>
  <c r="Q1185" i="4"/>
  <c r="Q1186" i="4"/>
  <c r="Q1187" i="4"/>
  <c r="Q1188" i="4"/>
  <c r="Q1189" i="4"/>
  <c r="Q1190" i="4"/>
  <c r="Q1191" i="4"/>
  <c r="Q1192" i="4"/>
  <c r="Q1193" i="4"/>
  <c r="Q1194" i="4"/>
  <c r="Q1195" i="4"/>
  <c r="Q1196" i="4"/>
  <c r="Q1197" i="4"/>
  <c r="Q1198" i="4"/>
  <c r="Q1199" i="4"/>
  <c r="Q1200" i="4"/>
  <c r="Q1201" i="4"/>
  <c r="Q1202" i="4"/>
  <c r="Q1203" i="4"/>
  <c r="Q1204" i="4"/>
  <c r="Q1205" i="4"/>
  <c r="Q1206" i="4"/>
  <c r="Q1207" i="4"/>
  <c r="Q1208" i="4"/>
  <c r="Q1209" i="4"/>
  <c r="Q1210" i="4"/>
  <c r="Q1211" i="4"/>
  <c r="Q1212" i="4"/>
  <c r="Q1213" i="4"/>
  <c r="Q1214" i="4"/>
  <c r="Q1215" i="4"/>
  <c r="Q1216" i="4"/>
  <c r="Q1217" i="4"/>
  <c r="Q1218" i="4"/>
  <c r="Q1219" i="4"/>
  <c r="Q1220" i="4"/>
  <c r="Q1221" i="4"/>
  <c r="Q1222" i="4"/>
  <c r="Q1223" i="4"/>
  <c r="Q1224" i="4"/>
  <c r="Q1225" i="4"/>
  <c r="R1225" i="4" s="1"/>
  <c r="Q1226" i="4"/>
  <c r="Q1227" i="4"/>
  <c r="Q1228" i="4"/>
  <c r="Q1229" i="4"/>
  <c r="R1229" i="4" s="1"/>
  <c r="Q1230" i="4"/>
  <c r="Q1231" i="4"/>
  <c r="Q1232" i="4"/>
  <c r="Q1233" i="4"/>
  <c r="R1233" i="4" s="1"/>
  <c r="Q1234" i="4"/>
  <c r="Q1235" i="4"/>
  <c r="Q1236" i="4"/>
  <c r="Q1237" i="4"/>
  <c r="R1237" i="4" s="1"/>
  <c r="Q1238" i="4"/>
  <c r="Q1239" i="4"/>
  <c r="Q1240" i="4"/>
  <c r="Q1241" i="4"/>
  <c r="Q1242" i="4"/>
  <c r="Q1243" i="4"/>
  <c r="Q1244" i="4"/>
  <c r="Q1245" i="4"/>
  <c r="Q1246" i="4"/>
  <c r="Q1247" i="4"/>
  <c r="Q1248" i="4"/>
  <c r="Q1249" i="4"/>
  <c r="Q1250" i="4"/>
  <c r="Q1251" i="4"/>
  <c r="Q1252" i="4"/>
  <c r="Q1253" i="4"/>
  <c r="Q1254" i="4"/>
  <c r="Q1255" i="4"/>
  <c r="Q1256" i="4"/>
  <c r="Q1257" i="4"/>
  <c r="Q1258" i="4"/>
  <c r="Q1259" i="4"/>
  <c r="Q1260" i="4"/>
  <c r="Q1261" i="4"/>
  <c r="Q1262" i="4"/>
  <c r="Q1263" i="4"/>
  <c r="Q1264" i="4"/>
  <c r="Q1265" i="4"/>
  <c r="R1265" i="4" s="1"/>
  <c r="Q1266" i="4"/>
  <c r="Q1267" i="4"/>
  <c r="Q1268" i="4"/>
  <c r="Q1269" i="4"/>
  <c r="Q1270" i="4"/>
  <c r="Q1271" i="4"/>
  <c r="Q1272" i="4"/>
  <c r="Q1273" i="4"/>
  <c r="Q1274" i="4"/>
  <c r="Q1275" i="4"/>
  <c r="Q1276" i="4"/>
  <c r="Q1277" i="4"/>
  <c r="Q1278" i="4"/>
  <c r="Q1279" i="4"/>
  <c r="Q1280" i="4"/>
  <c r="Q1281" i="4"/>
  <c r="Q1282" i="4"/>
  <c r="Q1283" i="4"/>
  <c r="Q1284" i="4"/>
  <c r="Q1285" i="4"/>
  <c r="R1285" i="4" s="1"/>
  <c r="Q1286" i="4"/>
  <c r="Q1287" i="4"/>
  <c r="Q1288" i="4"/>
  <c r="Q1289" i="4"/>
  <c r="R1289" i="4" s="1"/>
  <c r="Q1290" i="4"/>
  <c r="Q1291" i="4"/>
  <c r="Q1292" i="4"/>
  <c r="Q1293" i="4"/>
  <c r="Q1294" i="4"/>
  <c r="Q1295" i="4"/>
  <c r="Q1296" i="4"/>
  <c r="Q1297" i="4"/>
  <c r="Q1298" i="4"/>
  <c r="Q1299" i="4"/>
  <c r="Q1300" i="4"/>
  <c r="Q1301" i="4"/>
  <c r="Q1302" i="4"/>
  <c r="Q1303" i="4"/>
  <c r="Q1304" i="4"/>
  <c r="Q1305" i="4"/>
  <c r="R1305" i="4" s="1"/>
  <c r="Q1306" i="4"/>
  <c r="Q1307" i="4"/>
  <c r="Q1308" i="4"/>
  <c r="Q1309" i="4"/>
  <c r="Q1310" i="4"/>
  <c r="Q1311" i="4"/>
  <c r="Q1312" i="4"/>
  <c r="Q1313" i="4"/>
  <c r="Q1314" i="4"/>
  <c r="Q1315" i="4"/>
  <c r="Q1316" i="4"/>
  <c r="Q1317" i="4"/>
  <c r="Q1318" i="4"/>
  <c r="Q1319" i="4"/>
  <c r="Q1320" i="4"/>
  <c r="Q1321" i="4"/>
  <c r="Q1322" i="4"/>
  <c r="Q1323" i="4"/>
  <c r="Q1324" i="4"/>
  <c r="Q1325" i="4"/>
  <c r="Q1326" i="4"/>
  <c r="Q1327" i="4"/>
  <c r="Q1328" i="4"/>
  <c r="Q1329" i="4"/>
  <c r="Q1330" i="4"/>
  <c r="Q1331" i="4"/>
  <c r="Q1332" i="4"/>
  <c r="Q1333" i="4"/>
  <c r="Q1334" i="4"/>
  <c r="Q1335" i="4"/>
  <c r="Q1336" i="4"/>
  <c r="Q1337" i="4"/>
  <c r="Q1338" i="4"/>
  <c r="Q1339" i="4"/>
  <c r="Q1340" i="4"/>
  <c r="Q1341" i="4"/>
  <c r="Q1342" i="4"/>
  <c r="Q1343" i="4"/>
  <c r="Q1344" i="4"/>
  <c r="Q1345" i="4"/>
  <c r="Q1346" i="4"/>
  <c r="Q1347" i="4"/>
  <c r="Q1348" i="4"/>
  <c r="Q1349" i="4"/>
  <c r="Q1350" i="4"/>
  <c r="Q1351" i="4"/>
  <c r="Q1352" i="4"/>
  <c r="Q1353" i="4"/>
  <c r="R1353" i="4" s="1"/>
  <c r="Q1354" i="4"/>
  <c r="Q1355" i="4"/>
  <c r="Q1356" i="4"/>
  <c r="Q1357" i="4"/>
  <c r="Q1358" i="4"/>
  <c r="Q1359" i="4"/>
  <c r="Q1360" i="4"/>
  <c r="Q1361" i="4"/>
  <c r="Q1362" i="4"/>
  <c r="Q1363" i="4"/>
  <c r="Q1364" i="4"/>
  <c r="Q1365" i="4"/>
  <c r="Q1366" i="4"/>
  <c r="Q1367" i="4"/>
  <c r="Q1368" i="4"/>
  <c r="Q1369" i="4"/>
  <c r="Q1370" i="4"/>
  <c r="Q1371" i="4"/>
  <c r="Q1372" i="4"/>
  <c r="Q1373" i="4"/>
  <c r="Q1374" i="4"/>
  <c r="Q1375" i="4"/>
  <c r="Q1376" i="4"/>
  <c r="Q1377" i="4"/>
  <c r="Q1378" i="4"/>
  <c r="Q1379" i="4"/>
  <c r="Q1380" i="4"/>
  <c r="Q1381" i="4"/>
  <c r="Q1382" i="4"/>
  <c r="Q1383" i="4"/>
  <c r="Q1384" i="4"/>
  <c r="Q1385" i="4"/>
  <c r="Q1386" i="4"/>
  <c r="Q1387" i="4"/>
  <c r="Q1388" i="4"/>
  <c r="Q1389" i="4"/>
  <c r="Q1390" i="4"/>
  <c r="Q1391" i="4"/>
  <c r="Q1392" i="4"/>
  <c r="Q1393" i="4"/>
  <c r="Q1394" i="4"/>
  <c r="Q1395" i="4"/>
  <c r="Q1396" i="4"/>
  <c r="Q1397" i="4"/>
  <c r="Q1398" i="4"/>
  <c r="Q1399" i="4"/>
  <c r="Q1400" i="4"/>
  <c r="Q1401" i="4"/>
  <c r="Q1402" i="4"/>
  <c r="Q1403" i="4"/>
  <c r="Q1404" i="4"/>
  <c r="Q1405" i="4"/>
  <c r="Q1406" i="4"/>
  <c r="Q1407" i="4"/>
  <c r="Q1408" i="4"/>
  <c r="Q1409" i="4"/>
  <c r="Q1410" i="4"/>
  <c r="Q1411" i="4"/>
  <c r="Q1412" i="4"/>
  <c r="Q1413" i="4"/>
  <c r="Q1414" i="4"/>
  <c r="Q1415" i="4"/>
  <c r="Q1416" i="4"/>
  <c r="Q1417" i="4"/>
  <c r="Q1418" i="4"/>
  <c r="Q1419" i="4"/>
  <c r="Q1420" i="4"/>
  <c r="Q1421" i="4"/>
  <c r="Q1422" i="4"/>
  <c r="Q1423" i="4"/>
  <c r="Q1424" i="4"/>
  <c r="Q1425" i="4"/>
  <c r="Q1426" i="4"/>
  <c r="Q1427" i="4"/>
  <c r="Q1428" i="4"/>
  <c r="Q1429" i="4"/>
  <c r="Q1430" i="4"/>
  <c r="Q1431" i="4"/>
  <c r="Q1432" i="4"/>
  <c r="Q1433" i="4"/>
  <c r="Q1434" i="4"/>
  <c r="Q1435" i="4"/>
  <c r="Q1436" i="4"/>
  <c r="Q1437" i="4"/>
  <c r="Q1438" i="4"/>
  <c r="Q1439" i="4"/>
  <c r="Q1440" i="4"/>
  <c r="Q1441" i="4"/>
  <c r="Q1442" i="4"/>
  <c r="Q1443" i="4"/>
  <c r="Q1444" i="4"/>
  <c r="Q1445" i="4"/>
  <c r="Q1446" i="4"/>
  <c r="Q1447" i="4"/>
  <c r="Q1448" i="4"/>
  <c r="Q1449" i="4"/>
  <c r="Q1450" i="4"/>
  <c r="Q1451" i="4"/>
  <c r="Q1452" i="4"/>
  <c r="Q1453" i="4"/>
  <c r="Q1454" i="4"/>
  <c r="Q1455" i="4"/>
  <c r="Q1456" i="4"/>
  <c r="Q1457" i="4"/>
  <c r="Q1458" i="4"/>
  <c r="Q1459" i="4"/>
  <c r="Q1460" i="4"/>
  <c r="Q1461" i="4"/>
  <c r="Q1462" i="4"/>
  <c r="Q1463" i="4"/>
  <c r="Q1464" i="4"/>
  <c r="Q1465" i="4"/>
  <c r="Q1466" i="4"/>
  <c r="Q1467" i="4"/>
  <c r="Q1468" i="4"/>
  <c r="Q1469" i="4"/>
  <c r="Q1470" i="4"/>
  <c r="Q1471" i="4"/>
  <c r="Q1472" i="4"/>
  <c r="Q1473" i="4"/>
  <c r="Q1474" i="4"/>
  <c r="Q1475" i="4"/>
  <c r="Q1476" i="4"/>
  <c r="Q1477" i="4"/>
  <c r="Q1478" i="4"/>
  <c r="Q1479" i="4"/>
  <c r="Q1480" i="4"/>
  <c r="Q1481" i="4"/>
  <c r="Q1482" i="4"/>
  <c r="Q1483" i="4"/>
  <c r="Q1484" i="4"/>
  <c r="Q1485" i="4"/>
  <c r="Q1486" i="4"/>
  <c r="Q1487" i="4"/>
  <c r="Q1488" i="4"/>
  <c r="Q1489" i="4"/>
  <c r="Q1490" i="4"/>
  <c r="Q1491" i="4"/>
  <c r="Q1492" i="4"/>
  <c r="Q1493" i="4"/>
  <c r="Q1494" i="4"/>
  <c r="Q1495" i="4"/>
  <c r="Q1496" i="4"/>
  <c r="Q1497" i="4"/>
  <c r="Q1498" i="4"/>
  <c r="Q1499" i="4"/>
  <c r="Q1500" i="4"/>
  <c r="Q1501" i="4"/>
  <c r="Q1502" i="4"/>
  <c r="Q1503" i="4"/>
  <c r="Q1504" i="4"/>
  <c r="Q1505" i="4"/>
  <c r="Q1506" i="4"/>
  <c r="Q1507" i="4"/>
  <c r="Q1508" i="4"/>
  <c r="Q1509" i="4"/>
  <c r="Q1510" i="4"/>
  <c r="Q1511" i="4"/>
  <c r="Q1512" i="4"/>
  <c r="Q1513" i="4"/>
  <c r="Q1514" i="4"/>
  <c r="Q1515" i="4"/>
  <c r="Q1516" i="4"/>
  <c r="Q1517" i="4"/>
  <c r="Q1518" i="4"/>
  <c r="Q1519" i="4"/>
  <c r="Q1520" i="4"/>
  <c r="Q1521" i="4"/>
  <c r="Q1522" i="4"/>
  <c r="Q1523" i="4"/>
  <c r="Q1524" i="4"/>
  <c r="Q1525" i="4"/>
  <c r="Q1526" i="4"/>
  <c r="Q1527" i="4"/>
  <c r="Q1528" i="4"/>
  <c r="Q1529" i="4"/>
  <c r="Q1530" i="4"/>
  <c r="Q1531" i="4"/>
  <c r="Q1532" i="4"/>
  <c r="Q1533" i="4"/>
  <c r="Q1534" i="4"/>
  <c r="Q1535" i="4"/>
  <c r="Q1536" i="4"/>
  <c r="Q1537" i="4"/>
  <c r="Q1538" i="4"/>
  <c r="Q1539" i="4"/>
  <c r="Q1540" i="4"/>
  <c r="Q1541" i="4"/>
  <c r="Q1542" i="4"/>
  <c r="Q1543" i="4"/>
  <c r="Q1544" i="4"/>
  <c r="Q1545" i="4"/>
  <c r="Q1546" i="4"/>
  <c r="Q1547" i="4"/>
  <c r="Q1548" i="4"/>
  <c r="Q1549" i="4"/>
  <c r="Q1550" i="4"/>
  <c r="Q1551" i="4"/>
  <c r="Q1552" i="4"/>
  <c r="Q1553" i="4"/>
  <c r="Q1554" i="4"/>
  <c r="Q1555" i="4"/>
  <c r="Q1556" i="4"/>
  <c r="Q1557" i="4"/>
  <c r="Q1558" i="4"/>
  <c r="Q1559" i="4"/>
  <c r="Q1560" i="4"/>
  <c r="Q1561" i="4"/>
  <c r="Q1562" i="4"/>
  <c r="Q1563" i="4"/>
  <c r="Q1564" i="4"/>
  <c r="Q1565" i="4"/>
  <c r="Q1566" i="4"/>
  <c r="Q1567" i="4"/>
  <c r="Q1568" i="4"/>
  <c r="Q1569" i="4"/>
  <c r="Q1570" i="4"/>
  <c r="Q1571" i="4"/>
  <c r="Q1572" i="4"/>
  <c r="Q1573" i="4"/>
  <c r="Q1574" i="4"/>
  <c r="Q1575" i="4"/>
  <c r="Q1576" i="4"/>
  <c r="Q1577" i="4"/>
  <c r="Q1578" i="4"/>
  <c r="Q1579" i="4"/>
  <c r="Q1580" i="4"/>
  <c r="Q1581" i="4"/>
  <c r="Q1582" i="4"/>
  <c r="Q1583" i="4"/>
  <c r="Q1584" i="4"/>
  <c r="Q1585" i="4"/>
  <c r="Q1586" i="4"/>
  <c r="Q1587" i="4"/>
  <c r="Q1588" i="4"/>
  <c r="Q1589" i="4"/>
  <c r="Q1590" i="4"/>
  <c r="Q1591" i="4"/>
  <c r="Q1592" i="4"/>
  <c r="Q1593" i="4"/>
  <c r="Q1594" i="4"/>
  <c r="Q1595" i="4"/>
  <c r="Q1596" i="4"/>
  <c r="Q1597" i="4"/>
  <c r="Q1598" i="4"/>
  <c r="Q1599" i="4"/>
  <c r="Q1600" i="4"/>
  <c r="Q1601" i="4"/>
  <c r="Q1602" i="4"/>
  <c r="Q1603" i="4"/>
  <c r="Q1604" i="4"/>
  <c r="Q1605" i="4"/>
  <c r="Q1606" i="4"/>
  <c r="Q1607" i="4"/>
  <c r="Q1608" i="4"/>
  <c r="Q1609" i="4"/>
  <c r="Q1610" i="4"/>
  <c r="Q1611" i="4"/>
  <c r="Q1612" i="4"/>
  <c r="Q1613" i="4"/>
  <c r="Q1614" i="4"/>
  <c r="Q1615" i="4"/>
  <c r="Q1616" i="4"/>
  <c r="Q1617" i="4"/>
  <c r="Q1618" i="4"/>
  <c r="Q1619" i="4"/>
  <c r="Q1620" i="4"/>
  <c r="Q1621" i="4"/>
  <c r="Q1622" i="4"/>
  <c r="Q1623" i="4"/>
  <c r="Q1624" i="4"/>
  <c r="Q1625" i="4"/>
  <c r="Q1626" i="4"/>
  <c r="Q1627" i="4"/>
  <c r="Q1628" i="4"/>
  <c r="Q1629" i="4"/>
  <c r="Q1630" i="4"/>
  <c r="Q1631" i="4"/>
  <c r="Q1632" i="4"/>
  <c r="Q1633" i="4"/>
  <c r="Q1634" i="4"/>
  <c r="Q1635" i="4"/>
  <c r="Q1636" i="4"/>
  <c r="Q1637" i="4"/>
  <c r="Q1638" i="4"/>
  <c r="Q1639" i="4"/>
  <c r="Q1640" i="4"/>
  <c r="Q1641" i="4"/>
  <c r="Q1642" i="4"/>
  <c r="Q1643" i="4"/>
  <c r="Q1644" i="4"/>
  <c r="Q1645" i="4"/>
  <c r="Q1646" i="4"/>
  <c r="Q1647" i="4"/>
  <c r="Q1648" i="4"/>
  <c r="Q1649" i="4"/>
  <c r="Q1650" i="4"/>
  <c r="Q1651" i="4"/>
  <c r="Q1652" i="4"/>
  <c r="Q1653" i="4"/>
  <c r="Q1654" i="4"/>
  <c r="Q1655" i="4"/>
  <c r="Q1656" i="4"/>
  <c r="Q1657" i="4"/>
  <c r="Q1658" i="4"/>
  <c r="Q1659" i="4"/>
  <c r="Q1660" i="4"/>
  <c r="Q1661" i="4"/>
  <c r="Q1662" i="4"/>
  <c r="Q1663" i="4"/>
  <c r="Q1664" i="4"/>
  <c r="Q1665" i="4"/>
  <c r="Q1666" i="4"/>
  <c r="Q1667" i="4"/>
  <c r="Q1668" i="4"/>
  <c r="Q1669" i="4"/>
  <c r="Q1670" i="4"/>
  <c r="Q1671" i="4"/>
  <c r="Q1672" i="4"/>
  <c r="Q1673" i="4"/>
  <c r="Q1674" i="4"/>
  <c r="Q1675" i="4"/>
  <c r="Q1676" i="4"/>
  <c r="Q1677" i="4"/>
  <c r="Q1678" i="4"/>
  <c r="Q1679" i="4"/>
  <c r="Q1680" i="4"/>
  <c r="Q1681" i="4"/>
  <c r="Q1682" i="4"/>
  <c r="Q1683" i="4"/>
  <c r="Q1684" i="4"/>
  <c r="Q1685" i="4"/>
  <c r="Q1686" i="4"/>
  <c r="Q1687" i="4"/>
  <c r="Q1688" i="4"/>
  <c r="Q1689" i="4"/>
  <c r="Q1690" i="4"/>
  <c r="Q1691" i="4"/>
  <c r="Q1692" i="4"/>
  <c r="Q1693" i="4"/>
  <c r="Q1694" i="4"/>
  <c r="Q1695" i="4"/>
  <c r="Q1696" i="4"/>
  <c r="Q1697" i="4"/>
  <c r="Q1698" i="4"/>
  <c r="Q1699" i="4"/>
  <c r="Q1700" i="4"/>
  <c r="Q1701" i="4"/>
  <c r="Q1702" i="4"/>
  <c r="Q1703" i="4"/>
  <c r="Q1704" i="4"/>
  <c r="Q1705" i="4"/>
  <c r="Q1706" i="4"/>
  <c r="Q1707" i="4"/>
  <c r="Q1708" i="4"/>
  <c r="Q1709" i="4"/>
  <c r="Q1710" i="4"/>
  <c r="Q1711" i="4"/>
  <c r="Q1712" i="4"/>
  <c r="Q1713" i="4"/>
  <c r="Q1714" i="4"/>
  <c r="Q1715" i="4"/>
  <c r="Q1716" i="4"/>
  <c r="Q1717" i="4"/>
  <c r="Q1718" i="4"/>
  <c r="Q1719" i="4"/>
  <c r="Q1720" i="4"/>
  <c r="Q1721" i="4"/>
  <c r="Q1722" i="4"/>
  <c r="Q1723" i="4"/>
  <c r="Q1724" i="4"/>
  <c r="Q1725" i="4"/>
  <c r="Q1726" i="4"/>
  <c r="Q1727" i="4"/>
  <c r="Q1728" i="4"/>
  <c r="Q1729" i="4"/>
  <c r="Q1730" i="4"/>
  <c r="Q1731" i="4"/>
  <c r="Q1732" i="4"/>
  <c r="Q1733" i="4"/>
  <c r="Q1734" i="4"/>
  <c r="Q1735" i="4"/>
  <c r="Q1736" i="4"/>
  <c r="Q1737" i="4"/>
  <c r="Q1738" i="4"/>
  <c r="Q1739" i="4"/>
  <c r="Q1740" i="4"/>
  <c r="Q1741" i="4"/>
  <c r="Q1742" i="4"/>
  <c r="Q1743" i="4"/>
  <c r="Q1744" i="4"/>
  <c r="Q1745" i="4"/>
  <c r="Q1746" i="4"/>
  <c r="Q1747" i="4"/>
  <c r="Q1748" i="4"/>
  <c r="Q1749" i="4"/>
  <c r="Q1750" i="4"/>
  <c r="Q1751" i="4"/>
  <c r="Q1752" i="4"/>
  <c r="Q1753" i="4"/>
  <c r="Q1754" i="4"/>
  <c r="Q1755" i="4"/>
  <c r="Q1756" i="4"/>
  <c r="Q1757" i="4"/>
  <c r="Q1758" i="4"/>
  <c r="Q1759" i="4"/>
  <c r="Q1760" i="4"/>
  <c r="Q1761" i="4"/>
  <c r="Q1762" i="4"/>
  <c r="Q1763" i="4"/>
  <c r="Q1764" i="4"/>
  <c r="Q1765" i="4"/>
  <c r="Q1766" i="4"/>
  <c r="Q1767" i="4"/>
  <c r="Q1768" i="4"/>
  <c r="Q1769" i="4"/>
  <c r="Q1770" i="4"/>
  <c r="Q1771" i="4"/>
  <c r="Q1772" i="4"/>
  <c r="Q1773" i="4"/>
  <c r="Q1774" i="4"/>
  <c r="Q1775" i="4"/>
  <c r="Q1776" i="4"/>
  <c r="Q1777" i="4"/>
  <c r="Q1778" i="4"/>
  <c r="Q1779" i="4"/>
  <c r="Q1780" i="4"/>
  <c r="Q1781" i="4"/>
  <c r="Q1782" i="4"/>
  <c r="Q1783" i="4"/>
  <c r="Q1784" i="4"/>
  <c r="Q1785" i="4"/>
  <c r="Q1786" i="4"/>
  <c r="Q1787" i="4"/>
  <c r="Q1788" i="4"/>
  <c r="Q1789" i="4"/>
  <c r="Q1790" i="4"/>
  <c r="Q1791" i="4"/>
  <c r="Q1792" i="4"/>
  <c r="Q1793" i="4"/>
  <c r="Q1794" i="4"/>
  <c r="Q1795" i="4"/>
  <c r="Q1796" i="4"/>
  <c r="Q1797" i="4"/>
  <c r="Q1798" i="4"/>
  <c r="Q1799" i="4"/>
  <c r="Q1800" i="4"/>
  <c r="Q1801" i="4"/>
  <c r="Q1802" i="4"/>
  <c r="Q1803" i="4"/>
  <c r="Q1804" i="4"/>
  <c r="Q1805" i="4"/>
  <c r="Q1806" i="4"/>
  <c r="Q1807" i="4"/>
  <c r="Q1808" i="4"/>
  <c r="Q1809" i="4"/>
  <c r="Q1810" i="4"/>
  <c r="Q1811" i="4"/>
  <c r="Q1812" i="4"/>
  <c r="Q1813" i="4"/>
  <c r="Q1814" i="4"/>
  <c r="Q1815" i="4"/>
  <c r="Q1816" i="4"/>
  <c r="Q1817" i="4"/>
  <c r="Q1818" i="4"/>
  <c r="Q1819" i="4"/>
  <c r="Q1820" i="4"/>
  <c r="Q1821" i="4"/>
  <c r="Q1822" i="4"/>
  <c r="Q1823" i="4"/>
  <c r="Q1824" i="4"/>
  <c r="Q1825" i="4"/>
  <c r="Q1826" i="4"/>
  <c r="Q1827" i="4"/>
  <c r="Q1828" i="4"/>
  <c r="Q1829" i="4"/>
  <c r="Q1830" i="4"/>
  <c r="Q1831" i="4"/>
  <c r="R2" i="4"/>
  <c r="R3" i="4"/>
  <c r="S3" i="4" s="1"/>
  <c r="R4" i="4"/>
  <c r="R6" i="4"/>
  <c r="R7" i="4"/>
  <c r="R8" i="4"/>
  <c r="R9" i="4"/>
  <c r="R10" i="4"/>
  <c r="R11" i="4"/>
  <c r="R12" i="4"/>
  <c r="R14" i="4"/>
  <c r="R15" i="4"/>
  <c r="R16" i="4"/>
  <c r="R18" i="4"/>
  <c r="S18" i="4" s="1"/>
  <c r="R19" i="4"/>
  <c r="R20" i="4"/>
  <c r="R22" i="4"/>
  <c r="R23" i="4"/>
  <c r="S23" i="4" s="1"/>
  <c r="R24" i="4"/>
  <c r="R26" i="4"/>
  <c r="R27" i="4"/>
  <c r="R28" i="4"/>
  <c r="R30" i="4"/>
  <c r="R31" i="4"/>
  <c r="R32" i="4"/>
  <c r="R34" i="4"/>
  <c r="S34" i="4" s="1"/>
  <c r="R35" i="4"/>
  <c r="R36" i="4"/>
  <c r="R38" i="4"/>
  <c r="R39" i="4"/>
  <c r="S39" i="4" s="1"/>
  <c r="R40" i="4"/>
  <c r="R42" i="4"/>
  <c r="R43" i="4"/>
  <c r="R44" i="4"/>
  <c r="R46" i="4"/>
  <c r="R47" i="4"/>
  <c r="R48" i="4"/>
  <c r="R50" i="4"/>
  <c r="S50" i="4" s="1"/>
  <c r="R51" i="4"/>
  <c r="R52" i="4"/>
  <c r="R54" i="4"/>
  <c r="R55" i="4"/>
  <c r="S55" i="4" s="1"/>
  <c r="R56" i="4"/>
  <c r="R58" i="4"/>
  <c r="R59" i="4"/>
  <c r="R60" i="4"/>
  <c r="R62" i="4"/>
  <c r="R63" i="4"/>
  <c r="R64" i="4"/>
  <c r="R66" i="4"/>
  <c r="S66" i="4" s="1"/>
  <c r="R67" i="4"/>
  <c r="R68" i="4"/>
  <c r="R70" i="4"/>
  <c r="R71" i="4"/>
  <c r="S71" i="4" s="1"/>
  <c r="R72" i="4"/>
  <c r="R73" i="4"/>
  <c r="R74" i="4"/>
  <c r="R75" i="4"/>
  <c r="S75" i="4" s="1"/>
  <c r="R76" i="4"/>
  <c r="R77" i="4"/>
  <c r="R78" i="4"/>
  <c r="R79" i="4"/>
  <c r="S79" i="4" s="1"/>
  <c r="R80" i="4"/>
  <c r="R82" i="4"/>
  <c r="R83" i="4"/>
  <c r="R84" i="4"/>
  <c r="R86" i="4"/>
  <c r="R87" i="4"/>
  <c r="R88" i="4"/>
  <c r="R90" i="4"/>
  <c r="S90" i="4" s="1"/>
  <c r="R91" i="4"/>
  <c r="R92" i="4"/>
  <c r="R94" i="4"/>
  <c r="R95" i="4"/>
  <c r="S95" i="4" s="1"/>
  <c r="R96" i="4"/>
  <c r="R98" i="4"/>
  <c r="R99" i="4"/>
  <c r="R100" i="4"/>
  <c r="R102" i="4"/>
  <c r="R103" i="4"/>
  <c r="R104" i="4"/>
  <c r="R106" i="4"/>
  <c r="R107" i="4"/>
  <c r="R108" i="4"/>
  <c r="R109" i="4"/>
  <c r="R110" i="4"/>
  <c r="R111" i="4"/>
  <c r="R112" i="4"/>
  <c r="R114" i="4"/>
  <c r="R115" i="4"/>
  <c r="S115" i="4" s="1"/>
  <c r="R116" i="4"/>
  <c r="R117" i="4"/>
  <c r="R118" i="4"/>
  <c r="R119" i="4"/>
  <c r="S119" i="4" s="1"/>
  <c r="R120" i="4"/>
  <c r="R121" i="4"/>
  <c r="R122" i="4"/>
  <c r="R123" i="4"/>
  <c r="S123" i="4" s="1"/>
  <c r="R124" i="4"/>
  <c r="R126" i="4"/>
  <c r="R127" i="4"/>
  <c r="R128" i="4"/>
  <c r="R130" i="4"/>
  <c r="R131" i="4"/>
  <c r="R132" i="4"/>
  <c r="R134" i="4"/>
  <c r="S134" i="4" s="1"/>
  <c r="R135" i="4"/>
  <c r="R136" i="4"/>
  <c r="R138" i="4"/>
  <c r="R139" i="4"/>
  <c r="S139" i="4" s="1"/>
  <c r="R140" i="4"/>
  <c r="R142" i="4"/>
  <c r="R143" i="4"/>
  <c r="R144" i="4"/>
  <c r="R146" i="4"/>
  <c r="R147" i="4"/>
  <c r="R148" i="4"/>
  <c r="R150" i="4"/>
  <c r="S150" i="4" s="1"/>
  <c r="R151" i="4"/>
  <c r="R152" i="4"/>
  <c r="R154" i="4"/>
  <c r="R155" i="4"/>
  <c r="S155" i="4" s="1"/>
  <c r="R156" i="4"/>
  <c r="R158" i="4"/>
  <c r="R159" i="4"/>
  <c r="R160" i="4"/>
  <c r="R162" i="4"/>
  <c r="R163" i="4"/>
  <c r="R164" i="4"/>
  <c r="R165" i="4"/>
  <c r="R166" i="4"/>
  <c r="R167" i="4"/>
  <c r="R168" i="4"/>
  <c r="R169" i="4"/>
  <c r="R170" i="4"/>
  <c r="R171" i="4"/>
  <c r="R172" i="4"/>
  <c r="R174" i="4"/>
  <c r="S174" i="4" s="1"/>
  <c r="R175" i="4"/>
  <c r="R176" i="4"/>
  <c r="R178" i="4"/>
  <c r="R179" i="4"/>
  <c r="S179" i="4" s="1"/>
  <c r="R180" i="4"/>
  <c r="R182" i="4"/>
  <c r="R183" i="4"/>
  <c r="R184" i="4"/>
  <c r="R185" i="4"/>
  <c r="R186" i="4"/>
  <c r="R187" i="4"/>
  <c r="R188" i="4"/>
  <c r="R190" i="4"/>
  <c r="R191" i="4"/>
  <c r="R192" i="4"/>
  <c r="R193" i="4"/>
  <c r="R194" i="4"/>
  <c r="R195" i="4"/>
  <c r="R196" i="4"/>
  <c r="R198" i="4"/>
  <c r="S198" i="4" s="1"/>
  <c r="R199" i="4"/>
  <c r="R200" i="4"/>
  <c r="R201" i="4"/>
  <c r="R202" i="4"/>
  <c r="S202" i="4" s="1"/>
  <c r="R203" i="4"/>
  <c r="R204" i="4"/>
  <c r="R206" i="4"/>
  <c r="R207" i="4"/>
  <c r="S207" i="4" s="1"/>
  <c r="R208" i="4"/>
  <c r="R210" i="4"/>
  <c r="R211" i="4"/>
  <c r="R212" i="4"/>
  <c r="R214" i="4"/>
  <c r="R215" i="4"/>
  <c r="R216" i="4"/>
  <c r="R218" i="4"/>
  <c r="S218" i="4" s="1"/>
  <c r="R219" i="4"/>
  <c r="R220" i="4"/>
  <c r="R222" i="4"/>
  <c r="R223" i="4"/>
  <c r="S223" i="4" s="1"/>
  <c r="R224" i="4"/>
  <c r="R225" i="4"/>
  <c r="R226" i="4"/>
  <c r="R227" i="4"/>
  <c r="S227" i="4" s="1"/>
  <c r="R228" i="4"/>
  <c r="R229" i="4"/>
  <c r="R230" i="4"/>
  <c r="R231" i="4"/>
  <c r="S231" i="4" s="1"/>
  <c r="R232" i="4"/>
  <c r="R233" i="4"/>
  <c r="R234" i="4"/>
  <c r="R235" i="4"/>
  <c r="S235" i="4" s="1"/>
  <c r="R236" i="4"/>
  <c r="R237" i="4"/>
  <c r="R238" i="4"/>
  <c r="R239" i="4"/>
  <c r="S239" i="4" s="1"/>
  <c r="R240" i="4"/>
  <c r="R241" i="4"/>
  <c r="R242" i="4"/>
  <c r="R243" i="4"/>
  <c r="S243" i="4" s="1"/>
  <c r="R244" i="4"/>
  <c r="R246" i="4"/>
  <c r="R247" i="4"/>
  <c r="R248" i="4"/>
  <c r="R250" i="4"/>
  <c r="R251" i="4"/>
  <c r="R252" i="4"/>
  <c r="R254" i="4"/>
  <c r="S254" i="4" s="1"/>
  <c r="R255" i="4"/>
  <c r="R256" i="4"/>
  <c r="R257" i="4"/>
  <c r="R258" i="4"/>
  <c r="S258" i="4" s="1"/>
  <c r="R259" i="4"/>
  <c r="R260" i="4"/>
  <c r="R262" i="4"/>
  <c r="R263" i="4"/>
  <c r="S263" i="4" s="1"/>
  <c r="R264" i="4"/>
  <c r="R265" i="4"/>
  <c r="R266" i="4"/>
  <c r="R267" i="4"/>
  <c r="S267" i="4" s="1"/>
  <c r="R268" i="4"/>
  <c r="R269" i="4"/>
  <c r="R270" i="4"/>
  <c r="R271" i="4"/>
  <c r="S271" i="4" s="1"/>
  <c r="R272" i="4"/>
  <c r="R273" i="4"/>
  <c r="R274" i="4"/>
  <c r="R275" i="4"/>
  <c r="S275" i="4" s="1"/>
  <c r="R276" i="4"/>
  <c r="R278" i="4"/>
  <c r="R279" i="4"/>
  <c r="R280" i="4"/>
  <c r="R281" i="4"/>
  <c r="R282" i="4"/>
  <c r="R283" i="4"/>
  <c r="R284" i="4"/>
  <c r="R286" i="4"/>
  <c r="R287" i="4"/>
  <c r="R288" i="4"/>
  <c r="R290" i="4"/>
  <c r="S290" i="4" s="1"/>
  <c r="R291" i="4"/>
  <c r="R292" i="4"/>
  <c r="R294" i="4"/>
  <c r="R295" i="4"/>
  <c r="S295" i="4" s="1"/>
  <c r="R296" i="4"/>
  <c r="R298" i="4"/>
  <c r="R299" i="4"/>
  <c r="R300" i="4"/>
  <c r="R302" i="4"/>
  <c r="R303" i="4"/>
  <c r="R304" i="4"/>
  <c r="R305" i="4"/>
  <c r="R306" i="4"/>
  <c r="R307" i="4"/>
  <c r="R308" i="4"/>
  <c r="R309" i="4"/>
  <c r="R310" i="4"/>
  <c r="R311" i="4"/>
  <c r="R312" i="4"/>
  <c r="R314" i="4"/>
  <c r="S314" i="4" s="1"/>
  <c r="R315" i="4"/>
  <c r="R316" i="4"/>
  <c r="R317" i="4"/>
  <c r="R318" i="4"/>
  <c r="S318" i="4" s="1"/>
  <c r="R319" i="4"/>
  <c r="R320" i="4"/>
  <c r="R322" i="4"/>
  <c r="R323" i="4"/>
  <c r="S323" i="4" s="1"/>
  <c r="R324" i="4"/>
  <c r="R326" i="4"/>
  <c r="R327" i="4"/>
  <c r="R328" i="4"/>
  <c r="R330" i="4"/>
  <c r="R331" i="4"/>
  <c r="R332" i="4"/>
  <c r="R334" i="4"/>
  <c r="S334" i="4" s="1"/>
  <c r="R335" i="4"/>
  <c r="R336" i="4"/>
  <c r="R338" i="4"/>
  <c r="R339" i="4"/>
  <c r="S339" i="4" s="1"/>
  <c r="R340" i="4"/>
  <c r="R341" i="4"/>
  <c r="R342" i="4"/>
  <c r="R343" i="4"/>
  <c r="S343" i="4" s="1"/>
  <c r="R344" i="4"/>
  <c r="R345" i="4"/>
  <c r="R346" i="4"/>
  <c r="R347" i="4"/>
  <c r="S347" i="4" s="1"/>
  <c r="R348" i="4"/>
  <c r="R350" i="4"/>
  <c r="R351" i="4"/>
  <c r="R352" i="4"/>
  <c r="R354" i="4"/>
  <c r="R355" i="4"/>
  <c r="R356" i="4"/>
  <c r="R358" i="4"/>
  <c r="S358" i="4" s="1"/>
  <c r="R359" i="4"/>
  <c r="R360" i="4"/>
  <c r="R362" i="4"/>
  <c r="R363" i="4"/>
  <c r="S363" i="4" s="1"/>
  <c r="R364" i="4"/>
  <c r="R365" i="4"/>
  <c r="R366" i="4"/>
  <c r="R367" i="4"/>
  <c r="S367" i="4" s="1"/>
  <c r="R368"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2" i="4"/>
  <c r="R403" i="4"/>
  <c r="R404" i="4"/>
  <c r="R405" i="4"/>
  <c r="R406" i="4"/>
  <c r="R407" i="4"/>
  <c r="R408" i="4"/>
  <c r="R410" i="4"/>
  <c r="R411" i="4"/>
  <c r="R412" i="4"/>
  <c r="R413" i="4"/>
  <c r="R414" i="4"/>
  <c r="R415" i="4"/>
  <c r="R416" i="4"/>
  <c r="R417" i="4"/>
  <c r="R418" i="4"/>
  <c r="R419" i="4"/>
  <c r="R420" i="4"/>
  <c r="R421" i="4"/>
  <c r="R422" i="4"/>
  <c r="R423" i="4"/>
  <c r="R424" i="4"/>
  <c r="R425" i="4"/>
  <c r="R426" i="4"/>
  <c r="R427" i="4"/>
  <c r="R428" i="4"/>
  <c r="R429" i="4"/>
  <c r="R430" i="4"/>
  <c r="R431" i="4"/>
  <c r="R432" i="4"/>
  <c r="R434" i="4"/>
  <c r="R435" i="4"/>
  <c r="S435" i="4" s="1"/>
  <c r="R436" i="4"/>
  <c r="R437" i="4"/>
  <c r="R438" i="4"/>
  <c r="R439" i="4"/>
  <c r="S439" i="4" s="1"/>
  <c r="R440" i="4"/>
  <c r="R441" i="4"/>
  <c r="R442" i="4"/>
  <c r="R443" i="4"/>
  <c r="S443" i="4" s="1"/>
  <c r="R444" i="4"/>
  <c r="R445" i="4"/>
  <c r="R446" i="4"/>
  <c r="R447" i="4"/>
  <c r="S447" i="4" s="1"/>
  <c r="R448" i="4"/>
  <c r="R449" i="4"/>
  <c r="R450" i="4"/>
  <c r="R451" i="4"/>
  <c r="S451" i="4" s="1"/>
  <c r="R452" i="4"/>
  <c r="R454" i="4"/>
  <c r="R455" i="4"/>
  <c r="R456" i="4"/>
  <c r="R458" i="4"/>
  <c r="R459" i="4"/>
  <c r="R460" i="4"/>
  <c r="R462" i="4"/>
  <c r="S462" i="4" s="1"/>
  <c r="R463" i="4"/>
  <c r="R464" i="4"/>
  <c r="R466" i="4"/>
  <c r="R467" i="4"/>
  <c r="S467" i="4" s="1"/>
  <c r="R468" i="4"/>
  <c r="R469" i="4"/>
  <c r="R470" i="4"/>
  <c r="R471" i="4"/>
  <c r="S471" i="4" s="1"/>
  <c r="R472" i="4"/>
  <c r="R473" i="4"/>
  <c r="R474" i="4"/>
  <c r="R475" i="4"/>
  <c r="S475" i="4" s="1"/>
  <c r="R476" i="4"/>
  <c r="R477" i="4"/>
  <c r="R478" i="4"/>
  <c r="R479" i="4"/>
  <c r="S479" i="4" s="1"/>
  <c r="R480"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2" i="4"/>
  <c r="R523" i="4"/>
  <c r="R524" i="4"/>
  <c r="R526" i="4"/>
  <c r="S526" i="4" s="1"/>
  <c r="R527" i="4"/>
  <c r="R528" i="4"/>
  <c r="R529" i="4"/>
  <c r="R530" i="4"/>
  <c r="S530" i="4" s="1"/>
  <c r="R531" i="4"/>
  <c r="R532" i="4"/>
  <c r="R534" i="4"/>
  <c r="R535" i="4"/>
  <c r="S535" i="4" s="1"/>
  <c r="R536" i="4"/>
  <c r="R537" i="4"/>
  <c r="R538" i="4"/>
  <c r="R539" i="4"/>
  <c r="S539" i="4" s="1"/>
  <c r="R540" i="4"/>
  <c r="R542" i="4"/>
  <c r="R543" i="4"/>
  <c r="R544"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4" i="4"/>
  <c r="S594" i="4" s="1"/>
  <c r="R595" i="4"/>
  <c r="R596" i="4"/>
  <c r="R597" i="4"/>
  <c r="R598" i="4"/>
  <c r="S598" i="4" s="1"/>
  <c r="R599" i="4"/>
  <c r="R600" i="4"/>
  <c r="R602" i="4"/>
  <c r="R603" i="4"/>
  <c r="S603" i="4" s="1"/>
  <c r="R604" i="4"/>
  <c r="R606" i="4"/>
  <c r="R607" i="4"/>
  <c r="R608" i="4"/>
  <c r="S608" i="4" s="1"/>
  <c r="R609" i="4"/>
  <c r="R610" i="4"/>
  <c r="R611" i="4"/>
  <c r="R612" i="4"/>
  <c r="S612" i="4" s="1"/>
  <c r="R613" i="4"/>
  <c r="R614" i="4"/>
  <c r="R615" i="4"/>
  <c r="R616" i="4"/>
  <c r="S616" i="4" s="1"/>
  <c r="R617" i="4"/>
  <c r="R618" i="4"/>
  <c r="R619" i="4"/>
  <c r="R620" i="4"/>
  <c r="S620" i="4" s="1"/>
  <c r="R622" i="4"/>
  <c r="R623" i="4"/>
  <c r="R624" i="4"/>
  <c r="R625" i="4"/>
  <c r="R626" i="4"/>
  <c r="R627" i="4"/>
  <c r="R628" i="4"/>
  <c r="R629" i="4"/>
  <c r="R630" i="4"/>
  <c r="R631" i="4"/>
  <c r="R632" i="4"/>
  <c r="R634" i="4"/>
  <c r="S634" i="4" s="1"/>
  <c r="R635" i="4"/>
  <c r="R636" i="4"/>
  <c r="R637" i="4"/>
  <c r="R638" i="4"/>
  <c r="S638" i="4" s="1"/>
  <c r="R639" i="4"/>
  <c r="R640" i="4"/>
  <c r="R641" i="4"/>
  <c r="R642" i="4"/>
  <c r="S642" i="4" s="1"/>
  <c r="R643" i="4"/>
  <c r="R644" i="4"/>
  <c r="R645" i="4"/>
  <c r="R646" i="4"/>
  <c r="S646" i="4" s="1"/>
  <c r="R647" i="4"/>
  <c r="R648" i="4"/>
  <c r="R649" i="4"/>
  <c r="R650" i="4"/>
  <c r="S650" i="4" s="1"/>
  <c r="R651" i="4"/>
  <c r="R652" i="4"/>
  <c r="R654" i="4"/>
  <c r="R655" i="4"/>
  <c r="S655" i="4" s="1"/>
  <c r="R656" i="4"/>
  <c r="R657" i="4"/>
  <c r="R658" i="4"/>
  <c r="R659" i="4"/>
  <c r="S659" i="4" s="1"/>
  <c r="R660" i="4"/>
  <c r="R661" i="4"/>
  <c r="R662" i="4"/>
  <c r="R663" i="4"/>
  <c r="S663" i="4" s="1"/>
  <c r="R664" i="4"/>
  <c r="R665" i="4"/>
  <c r="R666" i="4"/>
  <c r="R667" i="4"/>
  <c r="S667" i="4" s="1"/>
  <c r="R668" i="4"/>
  <c r="R669" i="4"/>
  <c r="R670" i="4"/>
  <c r="R671" i="4"/>
  <c r="S671" i="4" s="1"/>
  <c r="R672" i="4"/>
  <c r="R673" i="4"/>
  <c r="R674" i="4"/>
  <c r="R675" i="4"/>
  <c r="S675" i="4" s="1"/>
  <c r="R676" i="4"/>
  <c r="R677" i="4"/>
  <c r="R678" i="4"/>
  <c r="R679" i="4"/>
  <c r="S679" i="4" s="1"/>
  <c r="R680" i="4"/>
  <c r="R681" i="4"/>
  <c r="R682" i="4"/>
  <c r="R683" i="4"/>
  <c r="S683" i="4" s="1"/>
  <c r="R684" i="4"/>
  <c r="R685" i="4"/>
  <c r="R686" i="4"/>
  <c r="R687" i="4"/>
  <c r="S687" i="4" s="1"/>
  <c r="R688" i="4"/>
  <c r="R689" i="4"/>
  <c r="R690" i="4"/>
  <c r="R691" i="4"/>
  <c r="S691" i="4" s="1"/>
  <c r="R692" i="4"/>
  <c r="R693" i="4"/>
  <c r="R694" i="4"/>
  <c r="R695" i="4"/>
  <c r="S695" i="4" s="1"/>
  <c r="R696" i="4"/>
  <c r="R698" i="4"/>
  <c r="R699" i="4"/>
  <c r="R700" i="4"/>
  <c r="S700" i="4" s="1"/>
  <c r="R701" i="4"/>
  <c r="R702" i="4"/>
  <c r="R703" i="4"/>
  <c r="R704" i="4"/>
  <c r="S704" i="4" s="1"/>
  <c r="R705" i="4"/>
  <c r="R706" i="4"/>
  <c r="R707" i="4"/>
  <c r="R708" i="4"/>
  <c r="S708" i="4" s="1"/>
  <c r="R709" i="4"/>
  <c r="R710" i="4"/>
  <c r="R711" i="4"/>
  <c r="R712" i="4"/>
  <c r="S712" i="4" s="1"/>
  <c r="R713" i="4"/>
  <c r="R714" i="4"/>
  <c r="R715" i="4"/>
  <c r="R716" i="4"/>
  <c r="S716" i="4" s="1"/>
  <c r="R717" i="4"/>
  <c r="R718" i="4"/>
  <c r="R719" i="4"/>
  <c r="R720" i="4"/>
  <c r="S720" i="4" s="1"/>
  <c r="R721" i="4"/>
  <c r="R722" i="4"/>
  <c r="R723" i="4"/>
  <c r="R724" i="4"/>
  <c r="S724" i="4" s="1"/>
  <c r="R725" i="4"/>
  <c r="R726" i="4"/>
  <c r="R727" i="4"/>
  <c r="R728" i="4"/>
  <c r="S728" i="4" s="1"/>
  <c r="R729" i="4"/>
  <c r="R730" i="4"/>
  <c r="R731" i="4"/>
  <c r="R732" i="4"/>
  <c r="S732" i="4" s="1"/>
  <c r="R733" i="4"/>
  <c r="R734" i="4"/>
  <c r="R735" i="4"/>
  <c r="R736" i="4"/>
  <c r="S736" i="4" s="1"/>
  <c r="R737" i="4"/>
  <c r="R738" i="4"/>
  <c r="R739" i="4"/>
  <c r="R740" i="4"/>
  <c r="S740" i="4" s="1"/>
  <c r="R741" i="4"/>
  <c r="R742" i="4"/>
  <c r="R743" i="4"/>
  <c r="R744" i="4"/>
  <c r="S744" i="4" s="1"/>
  <c r="R745" i="4"/>
  <c r="R746" i="4"/>
  <c r="R747" i="4"/>
  <c r="R748" i="4"/>
  <c r="S748" i="4" s="1"/>
  <c r="R749" i="4"/>
  <c r="R750" i="4"/>
  <c r="R751" i="4"/>
  <c r="R752" i="4"/>
  <c r="S752" i="4" s="1"/>
  <c r="R753" i="4"/>
  <c r="R754" i="4"/>
  <c r="R755" i="4"/>
  <c r="R756" i="4"/>
  <c r="S756" i="4" s="1"/>
  <c r="R757" i="4"/>
  <c r="R758" i="4"/>
  <c r="R759" i="4"/>
  <c r="R760" i="4"/>
  <c r="S760" i="4" s="1"/>
  <c r="R761" i="4"/>
  <c r="R762" i="4"/>
  <c r="R763" i="4"/>
  <c r="R764" i="4"/>
  <c r="S764" i="4" s="1"/>
  <c r="R765" i="4"/>
  <c r="R766" i="4"/>
  <c r="R767" i="4"/>
  <c r="R768" i="4"/>
  <c r="S768" i="4" s="1"/>
  <c r="R769" i="4"/>
  <c r="R770" i="4"/>
  <c r="R771" i="4"/>
  <c r="R772" i="4"/>
  <c r="S772" i="4" s="1"/>
  <c r="R773" i="4"/>
  <c r="R774" i="4"/>
  <c r="R775" i="4"/>
  <c r="R776" i="4"/>
  <c r="S776" i="4" s="1"/>
  <c r="R777" i="4"/>
  <c r="R778" i="4"/>
  <c r="R779" i="4"/>
  <c r="R780" i="4"/>
  <c r="S780" i="4" s="1"/>
  <c r="R781" i="4"/>
  <c r="R782" i="4"/>
  <c r="R783" i="4"/>
  <c r="R784" i="4"/>
  <c r="S784" i="4" s="1"/>
  <c r="R785" i="4"/>
  <c r="R786" i="4"/>
  <c r="R787" i="4"/>
  <c r="R788" i="4"/>
  <c r="S788" i="4" s="1"/>
  <c r="R789" i="4"/>
  <c r="R790" i="4"/>
  <c r="R791" i="4"/>
  <c r="R792" i="4"/>
  <c r="S792" i="4" s="1"/>
  <c r="R793" i="4"/>
  <c r="R794" i="4"/>
  <c r="R795" i="4"/>
  <c r="R796" i="4"/>
  <c r="S796" i="4" s="1"/>
  <c r="R797" i="4"/>
  <c r="R798" i="4"/>
  <c r="R799" i="4"/>
  <c r="R800" i="4"/>
  <c r="S800" i="4" s="1"/>
  <c r="R801" i="4"/>
  <c r="R802" i="4"/>
  <c r="R803" i="4"/>
  <c r="R804" i="4"/>
  <c r="S804" i="4" s="1"/>
  <c r="R805" i="4"/>
  <c r="R806" i="4"/>
  <c r="R807" i="4"/>
  <c r="R808" i="4"/>
  <c r="S808" i="4" s="1"/>
  <c r="R809" i="4"/>
  <c r="R810" i="4"/>
  <c r="R811" i="4"/>
  <c r="R812" i="4"/>
  <c r="S812" i="4" s="1"/>
  <c r="R813" i="4"/>
  <c r="R814" i="4"/>
  <c r="R815" i="4"/>
  <c r="R816" i="4"/>
  <c r="S816" i="4" s="1"/>
  <c r="R817" i="4"/>
  <c r="R818" i="4"/>
  <c r="R819" i="4"/>
  <c r="R820" i="4"/>
  <c r="S820" i="4" s="1"/>
  <c r="R821" i="4"/>
  <c r="R822" i="4"/>
  <c r="R823" i="4"/>
  <c r="R824" i="4"/>
  <c r="S824" i="4" s="1"/>
  <c r="R825" i="4"/>
  <c r="R826" i="4"/>
  <c r="R827" i="4"/>
  <c r="R828" i="4"/>
  <c r="S828" i="4" s="1"/>
  <c r="R829" i="4"/>
  <c r="R830" i="4"/>
  <c r="R831" i="4"/>
  <c r="R832" i="4"/>
  <c r="S832" i="4" s="1"/>
  <c r="R833" i="4"/>
  <c r="R834" i="4"/>
  <c r="R835" i="4"/>
  <c r="R836" i="4"/>
  <c r="S836" i="4" s="1"/>
  <c r="R837" i="4"/>
  <c r="R838" i="4"/>
  <c r="R839" i="4"/>
  <c r="R840" i="4"/>
  <c r="S840" i="4" s="1"/>
  <c r="R842" i="4"/>
  <c r="R843" i="4"/>
  <c r="R844" i="4"/>
  <c r="R845" i="4"/>
  <c r="R846" i="4"/>
  <c r="R847" i="4"/>
  <c r="R848" i="4"/>
  <c r="R849" i="4"/>
  <c r="R850" i="4"/>
  <c r="R851" i="4"/>
  <c r="R852"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4" i="4"/>
  <c r="R895" i="4"/>
  <c r="R896" i="4"/>
  <c r="R898" i="4"/>
  <c r="R899" i="4"/>
  <c r="R900" i="4"/>
  <c r="S900" i="4" s="1"/>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30" i="4"/>
  <c r="R931" i="4"/>
  <c r="R932" i="4"/>
  <c r="R933" i="4"/>
  <c r="R934" i="4"/>
  <c r="R935" i="4"/>
  <c r="R936" i="4"/>
  <c r="R938" i="4"/>
  <c r="R939" i="4"/>
  <c r="S939" i="4" s="1"/>
  <c r="R940" i="4"/>
  <c r="R941" i="4"/>
  <c r="R942" i="4"/>
  <c r="R943" i="4"/>
  <c r="S943" i="4" s="1"/>
  <c r="R944" i="4"/>
  <c r="R945" i="4"/>
  <c r="R946" i="4"/>
  <c r="R947" i="4"/>
  <c r="S947" i="4" s="1"/>
  <c r="R948" i="4"/>
  <c r="R949" i="4"/>
  <c r="R950" i="4"/>
  <c r="R951" i="4"/>
  <c r="S951" i="4" s="1"/>
  <c r="R952" i="4"/>
  <c r="R954" i="4"/>
  <c r="R955" i="4"/>
  <c r="R956" i="4"/>
  <c r="S956" i="4" s="1"/>
  <c r="R958" i="4"/>
  <c r="R959" i="4"/>
  <c r="R960" i="4"/>
  <c r="R961" i="4"/>
  <c r="S961" i="4" s="1"/>
  <c r="R962" i="4"/>
  <c r="R963" i="4"/>
  <c r="R964" i="4"/>
  <c r="R965" i="4"/>
  <c r="S965" i="4" s="1"/>
  <c r="R966" i="4"/>
  <c r="R967" i="4"/>
  <c r="R968" i="4"/>
  <c r="R969" i="4"/>
  <c r="S969" i="4" s="1"/>
  <c r="R970" i="4"/>
  <c r="R971" i="4"/>
  <c r="R972" i="4"/>
  <c r="R973" i="4"/>
  <c r="S973" i="4" s="1"/>
  <c r="R974" i="4"/>
  <c r="R975" i="4"/>
  <c r="R976" i="4"/>
  <c r="R977" i="4"/>
  <c r="S977" i="4" s="1"/>
  <c r="R978" i="4"/>
  <c r="R979" i="4"/>
  <c r="R980" i="4"/>
  <c r="R982" i="4"/>
  <c r="S982" i="4" s="1"/>
  <c r="R983" i="4"/>
  <c r="R984" i="4"/>
  <c r="R986" i="4"/>
  <c r="R987" i="4"/>
  <c r="S987" i="4" s="1"/>
  <c r="R988" i="4"/>
  <c r="R989" i="4"/>
  <c r="R990" i="4"/>
  <c r="R991" i="4"/>
  <c r="S991" i="4" s="1"/>
  <c r="R992" i="4"/>
  <c r="R993" i="4"/>
  <c r="R994" i="4"/>
  <c r="R995" i="4"/>
  <c r="S995" i="4" s="1"/>
  <c r="R996" i="4"/>
  <c r="R997" i="4"/>
  <c r="R998" i="4"/>
  <c r="R999" i="4"/>
  <c r="S999" i="4" s="1"/>
  <c r="R1000" i="4"/>
  <c r="R1001" i="4"/>
  <c r="R1002" i="4"/>
  <c r="R1003" i="4"/>
  <c r="S1003" i="4" s="1"/>
  <c r="R1004" i="4"/>
  <c r="R1005" i="4"/>
  <c r="R1006" i="4"/>
  <c r="R1007" i="4"/>
  <c r="S1007" i="4" s="1"/>
  <c r="R1008" i="4"/>
  <c r="R1010" i="4"/>
  <c r="R1011" i="4"/>
  <c r="R1012" i="4"/>
  <c r="S1012" i="4" s="1"/>
  <c r="R1014" i="4"/>
  <c r="R1015" i="4"/>
  <c r="R1016" i="4"/>
  <c r="R1017" i="4"/>
  <c r="R1018" i="4"/>
  <c r="R1019" i="4"/>
  <c r="R1020" i="4"/>
  <c r="R1022" i="4"/>
  <c r="R1023" i="4"/>
  <c r="R1024" i="4"/>
  <c r="R1026" i="4"/>
  <c r="R1027" i="4"/>
  <c r="R1028" i="4"/>
  <c r="R1029" i="4"/>
  <c r="R1030" i="4"/>
  <c r="R1031" i="4"/>
  <c r="R1032" i="4"/>
  <c r="R1033" i="4"/>
  <c r="R1034" i="4"/>
  <c r="R1035" i="4"/>
  <c r="R1036" i="4"/>
  <c r="R1037" i="4"/>
  <c r="R1038" i="4"/>
  <c r="R1039" i="4"/>
  <c r="R1040" i="4"/>
  <c r="R1042" i="4"/>
  <c r="R1043" i="4"/>
  <c r="R1044" i="4"/>
  <c r="S1044" i="4" s="1"/>
  <c r="R1045" i="4"/>
  <c r="R1046" i="4"/>
  <c r="R1047" i="4"/>
  <c r="R1048" i="4"/>
  <c r="S1048" i="4" s="1"/>
  <c r="R1049" i="4"/>
  <c r="R1050" i="4"/>
  <c r="R1051" i="4"/>
  <c r="R1052" i="4"/>
  <c r="S1052" i="4" s="1"/>
  <c r="R1053" i="4"/>
  <c r="R1054" i="4"/>
  <c r="R1055" i="4"/>
  <c r="R1056" i="4"/>
  <c r="S1056" i="4" s="1"/>
  <c r="R1057" i="4"/>
  <c r="R1058" i="4"/>
  <c r="R1059" i="4"/>
  <c r="R1060" i="4"/>
  <c r="S1060" i="4" s="1"/>
  <c r="R1061" i="4"/>
  <c r="R1062" i="4"/>
  <c r="R1063" i="4"/>
  <c r="R1064" i="4"/>
  <c r="S1064" i="4" s="1"/>
  <c r="R1065" i="4"/>
  <c r="R1066" i="4"/>
  <c r="R1067" i="4"/>
  <c r="R1068" i="4"/>
  <c r="S1068" i="4" s="1"/>
  <c r="R1069" i="4"/>
  <c r="R1070" i="4"/>
  <c r="R1071" i="4"/>
  <c r="R1072" i="4"/>
  <c r="S1072" i="4" s="1"/>
  <c r="R1073" i="4"/>
  <c r="R1074" i="4"/>
  <c r="R1075" i="4"/>
  <c r="R1076" i="4"/>
  <c r="S1076" i="4" s="1"/>
  <c r="R1077" i="4"/>
  <c r="R1078" i="4"/>
  <c r="R1079" i="4"/>
  <c r="R1080" i="4"/>
  <c r="S1080" i="4" s="1"/>
  <c r="R1082" i="4"/>
  <c r="R1083" i="4"/>
  <c r="R1084" i="4"/>
  <c r="R1085" i="4"/>
  <c r="R1086" i="4"/>
  <c r="R1087" i="4"/>
  <c r="R1088" i="4"/>
  <c r="R1090" i="4"/>
  <c r="R1091" i="4"/>
  <c r="S1091" i="4" s="1"/>
  <c r="R1092" i="4"/>
  <c r="R1094" i="4"/>
  <c r="R1095" i="4"/>
  <c r="S1095" i="4" s="1"/>
  <c r="R1096" i="4"/>
  <c r="S1096" i="4" s="1"/>
  <c r="R1097" i="4"/>
  <c r="R1098" i="4"/>
  <c r="R1099" i="4"/>
  <c r="S1099" i="4" s="1"/>
  <c r="R1100" i="4"/>
  <c r="S1100" i="4" s="1"/>
  <c r="R1101" i="4"/>
  <c r="R1102" i="4"/>
  <c r="R1103" i="4"/>
  <c r="S1103" i="4" s="1"/>
  <c r="R1104" i="4"/>
  <c r="S1104" i="4" s="1"/>
  <c r="R1106" i="4"/>
  <c r="R1107" i="4"/>
  <c r="R1108" i="4"/>
  <c r="S1108" i="4" s="1"/>
  <c r="R1110" i="4"/>
  <c r="S1110" i="4" s="1"/>
  <c r="R1111" i="4"/>
  <c r="R1112" i="4"/>
  <c r="R1114" i="4"/>
  <c r="S1114" i="4" s="1"/>
  <c r="R1115" i="4"/>
  <c r="S1115" i="4" s="1"/>
  <c r="R1116" i="4"/>
  <c r="R1117" i="4"/>
  <c r="R1118" i="4"/>
  <c r="S1118" i="4" s="1"/>
  <c r="R1119" i="4"/>
  <c r="S1119" i="4" s="1"/>
  <c r="R1120" i="4"/>
  <c r="R1121" i="4"/>
  <c r="R1122" i="4"/>
  <c r="S1122" i="4" s="1"/>
  <c r="R1123" i="4"/>
  <c r="S1123" i="4" s="1"/>
  <c r="R1124" i="4"/>
  <c r="R1125" i="4"/>
  <c r="R1126" i="4"/>
  <c r="S1126" i="4" s="1"/>
  <c r="R1127" i="4"/>
  <c r="S1127" i="4" s="1"/>
  <c r="R1128" i="4"/>
  <c r="R1129" i="4"/>
  <c r="R1130" i="4"/>
  <c r="S1130" i="4" s="1"/>
  <c r="R1131" i="4"/>
  <c r="S1131" i="4" s="1"/>
  <c r="R1132" i="4"/>
  <c r="R1134" i="4"/>
  <c r="R1135" i="4"/>
  <c r="S1135" i="4" s="1"/>
  <c r="R1136" i="4"/>
  <c r="S1136" i="4" s="1"/>
  <c r="R1138" i="4"/>
  <c r="R1139" i="4"/>
  <c r="R1140" i="4"/>
  <c r="S1140" i="4" s="1"/>
  <c r="R1142" i="4"/>
  <c r="S1142" i="4" s="1"/>
  <c r="R1143" i="4"/>
  <c r="R1144" i="4"/>
  <c r="R1145" i="4"/>
  <c r="R1146" i="4"/>
  <c r="S1146" i="4" s="1"/>
  <c r="R1147" i="4"/>
  <c r="R1148" i="4"/>
  <c r="R1150" i="4"/>
  <c r="R1151" i="4"/>
  <c r="S1151" i="4" s="1"/>
  <c r="R1152" i="4"/>
  <c r="R1153" i="4"/>
  <c r="R1154" i="4"/>
  <c r="R1155" i="4"/>
  <c r="S1155" i="4" s="1"/>
  <c r="R1156" i="4"/>
  <c r="R1157" i="4"/>
  <c r="R1158" i="4"/>
  <c r="R1159" i="4"/>
  <c r="S1159" i="4" s="1"/>
  <c r="R1160" i="4"/>
  <c r="R1162" i="4"/>
  <c r="R1163" i="4"/>
  <c r="R1164" i="4"/>
  <c r="S1164" i="4" s="1"/>
  <c r="R1166" i="4"/>
  <c r="R1167" i="4"/>
  <c r="R1168" i="4"/>
  <c r="S1168" i="4" s="1"/>
  <c r="R1169" i="4"/>
  <c r="R1170" i="4"/>
  <c r="R1171" i="4"/>
  <c r="R1172" i="4"/>
  <c r="S1172" i="4" s="1"/>
  <c r="R1173" i="4"/>
  <c r="S1173" i="4" s="1"/>
  <c r="R1174" i="4"/>
  <c r="R1175" i="4"/>
  <c r="R1176" i="4"/>
  <c r="S1176" i="4" s="1"/>
  <c r="R1177" i="4"/>
  <c r="S1177" i="4" s="1"/>
  <c r="R1178" i="4"/>
  <c r="R1179" i="4"/>
  <c r="R1180" i="4"/>
  <c r="S1180" i="4" s="1"/>
  <c r="R1181" i="4"/>
  <c r="S1181" i="4" s="1"/>
  <c r="R1182" i="4"/>
  <c r="R1183" i="4"/>
  <c r="R1184" i="4"/>
  <c r="S1184" i="4" s="1"/>
  <c r="R1185" i="4"/>
  <c r="R1186" i="4"/>
  <c r="R1187" i="4"/>
  <c r="R1188" i="4"/>
  <c r="S1188" i="4" s="1"/>
  <c r="R1189" i="4"/>
  <c r="R1190" i="4"/>
  <c r="R1191" i="4"/>
  <c r="R1192" i="4"/>
  <c r="S1192" i="4" s="1"/>
  <c r="R1193" i="4"/>
  <c r="S1193" i="4" s="1"/>
  <c r="R1194" i="4"/>
  <c r="R1195" i="4"/>
  <c r="R1196" i="4"/>
  <c r="S1196" i="4" s="1"/>
  <c r="R1197" i="4"/>
  <c r="S1197" i="4" s="1"/>
  <c r="R1198" i="4"/>
  <c r="R1199" i="4"/>
  <c r="R1200" i="4"/>
  <c r="S1200" i="4" s="1"/>
  <c r="R1201" i="4"/>
  <c r="R1202" i="4"/>
  <c r="R1203" i="4"/>
  <c r="R1204" i="4"/>
  <c r="S1204" i="4" s="1"/>
  <c r="R1205" i="4"/>
  <c r="S1205" i="4" s="1"/>
  <c r="R1206" i="4"/>
  <c r="R1207" i="4"/>
  <c r="R1208" i="4"/>
  <c r="S1208" i="4" s="1"/>
  <c r="R1209" i="4"/>
  <c r="S1209" i="4" s="1"/>
  <c r="R1210" i="4"/>
  <c r="R1211" i="4"/>
  <c r="R1212" i="4"/>
  <c r="S1212" i="4" s="1"/>
  <c r="R1213" i="4"/>
  <c r="S1213" i="4" s="1"/>
  <c r="R1214" i="4"/>
  <c r="R1215" i="4"/>
  <c r="R1216" i="4"/>
  <c r="S1216" i="4" s="1"/>
  <c r="R1217" i="4"/>
  <c r="R1218" i="4"/>
  <c r="R1219" i="4"/>
  <c r="R1220" i="4"/>
  <c r="S1220" i="4" s="1"/>
  <c r="R1221" i="4"/>
  <c r="R1222" i="4"/>
  <c r="R1223" i="4"/>
  <c r="R1224" i="4"/>
  <c r="S1224" i="4" s="1"/>
  <c r="R1226" i="4"/>
  <c r="R1227" i="4"/>
  <c r="R1228" i="4"/>
  <c r="R1230" i="4"/>
  <c r="R1231" i="4"/>
  <c r="R1232" i="4"/>
  <c r="R1234" i="4"/>
  <c r="R1235" i="4"/>
  <c r="R1236" i="4"/>
  <c r="S1236" i="4" s="1"/>
  <c r="R1238" i="4"/>
  <c r="R1239" i="4"/>
  <c r="R1240" i="4"/>
  <c r="S1240" i="4" s="1"/>
  <c r="R1241" i="4"/>
  <c r="S1241" i="4" s="1"/>
  <c r="R1242" i="4"/>
  <c r="R1243" i="4"/>
  <c r="R1244" i="4"/>
  <c r="S1244" i="4" s="1"/>
  <c r="R1245" i="4"/>
  <c r="R1246" i="4"/>
  <c r="R1247" i="4"/>
  <c r="R1248" i="4"/>
  <c r="S1248" i="4" s="1"/>
  <c r="R1249" i="4"/>
  <c r="S1249" i="4" s="1"/>
  <c r="R1250" i="4"/>
  <c r="R1251" i="4"/>
  <c r="R1252" i="4"/>
  <c r="S1252" i="4" s="1"/>
  <c r="R1253" i="4"/>
  <c r="S1253" i="4" s="1"/>
  <c r="R1254" i="4"/>
  <c r="R1255" i="4"/>
  <c r="R1256" i="4"/>
  <c r="S1256" i="4" s="1"/>
  <c r="R1257" i="4"/>
  <c r="S1257" i="4" s="1"/>
  <c r="R1258" i="4"/>
  <c r="R1259" i="4"/>
  <c r="R1260" i="4"/>
  <c r="S1260" i="4" s="1"/>
  <c r="R1261" i="4"/>
  <c r="R1262" i="4"/>
  <c r="R1263" i="4"/>
  <c r="R1264" i="4"/>
  <c r="S1264" i="4" s="1"/>
  <c r="R1266" i="4"/>
  <c r="R1267" i="4"/>
  <c r="R1268" i="4"/>
  <c r="R1269" i="4"/>
  <c r="R1270" i="4"/>
  <c r="R1271" i="4"/>
  <c r="R1272" i="4"/>
  <c r="R1273" i="4"/>
  <c r="R1274" i="4"/>
  <c r="R1275" i="4"/>
  <c r="R1276" i="4"/>
  <c r="R1277" i="4"/>
  <c r="R1278" i="4"/>
  <c r="R1279" i="4"/>
  <c r="R1280" i="4"/>
  <c r="R1281" i="4"/>
  <c r="R1282" i="4"/>
  <c r="R1283" i="4"/>
  <c r="R1284" i="4"/>
  <c r="R1286" i="4"/>
  <c r="R1287" i="4"/>
  <c r="S1287" i="4" s="1"/>
  <c r="R1288" i="4"/>
  <c r="R1290" i="4"/>
  <c r="R1291" i="4"/>
  <c r="S1291" i="4" s="1"/>
  <c r="R1292" i="4"/>
  <c r="S1292" i="4" s="1"/>
  <c r="R1293" i="4"/>
  <c r="R1294" i="4"/>
  <c r="R1295" i="4"/>
  <c r="S1295" i="4" s="1"/>
  <c r="R1296" i="4"/>
  <c r="S1296" i="4" s="1"/>
  <c r="R1297" i="4"/>
  <c r="R1298" i="4"/>
  <c r="R1299" i="4"/>
  <c r="S1299" i="4" s="1"/>
  <c r="R1300" i="4"/>
  <c r="S1300" i="4" s="1"/>
  <c r="R1301" i="4"/>
  <c r="R1302" i="4"/>
  <c r="R1303" i="4"/>
  <c r="S1303" i="4" s="1"/>
  <c r="R1304" i="4"/>
  <c r="R1306" i="4"/>
  <c r="R1307" i="4"/>
  <c r="R1308" i="4"/>
  <c r="S1308" i="4" s="1"/>
  <c r="R1309" i="4"/>
  <c r="R1310" i="4"/>
  <c r="R1311" i="4"/>
  <c r="R1312" i="4"/>
  <c r="S1312" i="4" s="1"/>
  <c r="R1313" i="4"/>
  <c r="S1313" i="4" s="1"/>
  <c r="R1314" i="4"/>
  <c r="R1315" i="4"/>
  <c r="R1316" i="4"/>
  <c r="S1316" i="4" s="1"/>
  <c r="R1317" i="4"/>
  <c r="R1318" i="4"/>
  <c r="R1319" i="4"/>
  <c r="R1320" i="4"/>
  <c r="S1320" i="4" s="1"/>
  <c r="R1321" i="4"/>
  <c r="R1322" i="4"/>
  <c r="R1323" i="4"/>
  <c r="R1324" i="4"/>
  <c r="S1324" i="4" s="1"/>
  <c r="R1325" i="4"/>
  <c r="S1325" i="4" s="1"/>
  <c r="R1326" i="4"/>
  <c r="R1327" i="4"/>
  <c r="R1328" i="4"/>
  <c r="S1328" i="4" s="1"/>
  <c r="R1329" i="4"/>
  <c r="S1329" i="4" s="1"/>
  <c r="R1330" i="4"/>
  <c r="R1331" i="4"/>
  <c r="R1332" i="4"/>
  <c r="S1332" i="4" s="1"/>
  <c r="R1333" i="4"/>
  <c r="R1334" i="4"/>
  <c r="R1335" i="4"/>
  <c r="R1336" i="4"/>
  <c r="S1336" i="4" s="1"/>
  <c r="R1337" i="4"/>
  <c r="S1337" i="4" s="1"/>
  <c r="R1338" i="4"/>
  <c r="R1339" i="4"/>
  <c r="R1340" i="4"/>
  <c r="S1340" i="4" s="1"/>
  <c r="R1341" i="4"/>
  <c r="R1342" i="4"/>
  <c r="R1343" i="4"/>
  <c r="R1344" i="4"/>
  <c r="S1344" i="4" s="1"/>
  <c r="R1345" i="4"/>
  <c r="S1345" i="4" s="1"/>
  <c r="R1346" i="4"/>
  <c r="R1347" i="4"/>
  <c r="R1348" i="4"/>
  <c r="S1348" i="4" s="1"/>
  <c r="R1349" i="4"/>
  <c r="S1349" i="4" s="1"/>
  <c r="R1350" i="4"/>
  <c r="R1351" i="4"/>
  <c r="R1352" i="4"/>
  <c r="S1352" i="4" s="1"/>
  <c r="R1354" i="4"/>
  <c r="S1354" i="4" s="1"/>
  <c r="R1355" i="4"/>
  <c r="R1356" i="4"/>
  <c r="R1357" i="4"/>
  <c r="R1358" i="4"/>
  <c r="S1358" i="4" s="1"/>
  <c r="R1359" i="4"/>
  <c r="R1360" i="4"/>
  <c r="R1361" i="4"/>
  <c r="R1362" i="4"/>
  <c r="S1362" i="4" s="1"/>
  <c r="R1363" i="4"/>
  <c r="R1364" i="4"/>
  <c r="R1365" i="4"/>
  <c r="R1366" i="4"/>
  <c r="S1366" i="4" s="1"/>
  <c r="R1367" i="4"/>
  <c r="R1368" i="4"/>
  <c r="R1369" i="4"/>
  <c r="R1370" i="4"/>
  <c r="S1370" i="4" s="1"/>
  <c r="R1371" i="4"/>
  <c r="R1372" i="4"/>
  <c r="R1373" i="4"/>
  <c r="R1374" i="4"/>
  <c r="S1374" i="4" s="1"/>
  <c r="R1375" i="4"/>
  <c r="R1376" i="4"/>
  <c r="R1377" i="4"/>
  <c r="R1378" i="4"/>
  <c r="S1378" i="4" s="1"/>
  <c r="R1379" i="4"/>
  <c r="R1380" i="4"/>
  <c r="R1381" i="4"/>
  <c r="R1382" i="4"/>
  <c r="S1382" i="4" s="1"/>
  <c r="R1383" i="4"/>
  <c r="R1384" i="4"/>
  <c r="R1385" i="4"/>
  <c r="R1386" i="4"/>
  <c r="S1386" i="4" s="1"/>
  <c r="R1387" i="4"/>
  <c r="R1388" i="4"/>
  <c r="R1389" i="4"/>
  <c r="R1390" i="4"/>
  <c r="S1390" i="4" s="1"/>
  <c r="R1391" i="4"/>
  <c r="R1392" i="4"/>
  <c r="R1393" i="4"/>
  <c r="R1394" i="4"/>
  <c r="S1394" i="4" s="1"/>
  <c r="R1395" i="4"/>
  <c r="R1396" i="4"/>
  <c r="R1397" i="4"/>
  <c r="R1398" i="4"/>
  <c r="S1398" i="4" s="1"/>
  <c r="R1399" i="4"/>
  <c r="R1400" i="4"/>
  <c r="R1401" i="4"/>
  <c r="R1402" i="4"/>
  <c r="S1402" i="4" s="1"/>
  <c r="R1403" i="4"/>
  <c r="R1404" i="4"/>
  <c r="R1405" i="4"/>
  <c r="R1406" i="4"/>
  <c r="S1406" i="4" s="1"/>
  <c r="R1407" i="4"/>
  <c r="R1408" i="4"/>
  <c r="R1409" i="4"/>
  <c r="R1410" i="4"/>
  <c r="S1410" i="4" s="1"/>
  <c r="R1411" i="4"/>
  <c r="R1412" i="4"/>
  <c r="R1413" i="4"/>
  <c r="R1414" i="4"/>
  <c r="S1414" i="4" s="1"/>
  <c r="R1415" i="4"/>
  <c r="R1416" i="4"/>
  <c r="R1417" i="4"/>
  <c r="R1418" i="4"/>
  <c r="S1418" i="4" s="1"/>
  <c r="R1419" i="4"/>
  <c r="R1420" i="4"/>
  <c r="R1421" i="4"/>
  <c r="R1422" i="4"/>
  <c r="S1422" i="4" s="1"/>
  <c r="R1423" i="4"/>
  <c r="R1424" i="4"/>
  <c r="R1425" i="4"/>
  <c r="R1426" i="4"/>
  <c r="S1426" i="4" s="1"/>
  <c r="R1427" i="4"/>
  <c r="R1428" i="4"/>
  <c r="R1429" i="4"/>
  <c r="R1430" i="4"/>
  <c r="S1430" i="4" s="1"/>
  <c r="R1431" i="4"/>
  <c r="R1432" i="4"/>
  <c r="R1433" i="4"/>
  <c r="R1434" i="4"/>
  <c r="S1434" i="4" s="1"/>
  <c r="R1435" i="4"/>
  <c r="R1436" i="4"/>
  <c r="R1437" i="4"/>
  <c r="R1438" i="4"/>
  <c r="S1438" i="4" s="1"/>
  <c r="R1439" i="4"/>
  <c r="R1440" i="4"/>
  <c r="R1441" i="4"/>
  <c r="R1442" i="4"/>
  <c r="S1442" i="4" s="1"/>
  <c r="R1443" i="4"/>
  <c r="R1444" i="4"/>
  <c r="R1445" i="4"/>
  <c r="R1446" i="4"/>
  <c r="S1446" i="4" s="1"/>
  <c r="R1447" i="4"/>
  <c r="R1448" i="4"/>
  <c r="R1449" i="4"/>
  <c r="R1450" i="4"/>
  <c r="S1450" i="4" s="1"/>
  <c r="R1451" i="4"/>
  <c r="R1452" i="4"/>
  <c r="R1453" i="4"/>
  <c r="R1454" i="4"/>
  <c r="S1454" i="4" s="1"/>
  <c r="R1455" i="4"/>
  <c r="R1456" i="4"/>
  <c r="R1457" i="4"/>
  <c r="R1458" i="4"/>
  <c r="S1458" i="4" s="1"/>
  <c r="R1459" i="4"/>
  <c r="R1460" i="4"/>
  <c r="R1461" i="4"/>
  <c r="R1462" i="4"/>
  <c r="S1462" i="4" s="1"/>
  <c r="R1463" i="4"/>
  <c r="R1464" i="4"/>
  <c r="R1465" i="4"/>
  <c r="R1466" i="4"/>
  <c r="S1466" i="4" s="1"/>
  <c r="R1467" i="4"/>
  <c r="R1468" i="4"/>
  <c r="R1469" i="4"/>
  <c r="R1470" i="4"/>
  <c r="S1470" i="4" s="1"/>
  <c r="R1471" i="4"/>
  <c r="R1472" i="4"/>
  <c r="R1473" i="4"/>
  <c r="R1474" i="4"/>
  <c r="S1474" i="4" s="1"/>
  <c r="R1475" i="4"/>
  <c r="R1476" i="4"/>
  <c r="R1477" i="4"/>
  <c r="R1478" i="4"/>
  <c r="S1478" i="4" s="1"/>
  <c r="R1479" i="4"/>
  <c r="R1480" i="4"/>
  <c r="R1481" i="4"/>
  <c r="R1482" i="4"/>
  <c r="S1482" i="4" s="1"/>
  <c r="R1483" i="4"/>
  <c r="R1484" i="4"/>
  <c r="R1485" i="4"/>
  <c r="R1486" i="4"/>
  <c r="S1486" i="4" s="1"/>
  <c r="R1487" i="4"/>
  <c r="R1488" i="4"/>
  <c r="R1489" i="4"/>
  <c r="R1490" i="4"/>
  <c r="S1490" i="4" s="1"/>
  <c r="R1491" i="4"/>
  <c r="R1492" i="4"/>
  <c r="R1493" i="4"/>
  <c r="R1494" i="4"/>
  <c r="S1494" i="4" s="1"/>
  <c r="R1495" i="4"/>
  <c r="R1496" i="4"/>
  <c r="R1497" i="4"/>
  <c r="R1498" i="4"/>
  <c r="S1498" i="4" s="1"/>
  <c r="R1499" i="4"/>
  <c r="R1500" i="4"/>
  <c r="R1501" i="4"/>
  <c r="R1502" i="4"/>
  <c r="S1502" i="4" s="1"/>
  <c r="R1503" i="4"/>
  <c r="R1504" i="4"/>
  <c r="R1505" i="4"/>
  <c r="R1506" i="4"/>
  <c r="S1506" i="4" s="1"/>
  <c r="R1507" i="4"/>
  <c r="R1508" i="4"/>
  <c r="R1509" i="4"/>
  <c r="R1510" i="4"/>
  <c r="S1510" i="4" s="1"/>
  <c r="R1511" i="4"/>
  <c r="R1512" i="4"/>
  <c r="R1513" i="4"/>
  <c r="R1514" i="4"/>
  <c r="S1514" i="4" s="1"/>
  <c r="R1515" i="4"/>
  <c r="R1516" i="4"/>
  <c r="R1517" i="4"/>
  <c r="R1518" i="4"/>
  <c r="S1518" i="4" s="1"/>
  <c r="R1519" i="4"/>
  <c r="R1520" i="4"/>
  <c r="R1521" i="4"/>
  <c r="R1522" i="4"/>
  <c r="S1522" i="4" s="1"/>
  <c r="R1523" i="4"/>
  <c r="R1524" i="4"/>
  <c r="R1525" i="4"/>
  <c r="R1526" i="4"/>
  <c r="S1526" i="4" s="1"/>
  <c r="R1527" i="4"/>
  <c r="R1528" i="4"/>
  <c r="R1529" i="4"/>
  <c r="R1530" i="4"/>
  <c r="S1530" i="4" s="1"/>
  <c r="R1531" i="4"/>
  <c r="R1532" i="4"/>
  <c r="R1533" i="4"/>
  <c r="R1534" i="4"/>
  <c r="S1534" i="4" s="1"/>
  <c r="R1535" i="4"/>
  <c r="R1536" i="4"/>
  <c r="R1537" i="4"/>
  <c r="R1538" i="4"/>
  <c r="S1538" i="4" s="1"/>
  <c r="R1539" i="4"/>
  <c r="R1540" i="4"/>
  <c r="R1541" i="4"/>
  <c r="R1542" i="4"/>
  <c r="S1542" i="4" s="1"/>
  <c r="R1543" i="4"/>
  <c r="R1544" i="4"/>
  <c r="R1545" i="4"/>
  <c r="R1546" i="4"/>
  <c r="S1546" i="4" s="1"/>
  <c r="R1547" i="4"/>
  <c r="R1548" i="4"/>
  <c r="R1549" i="4"/>
  <c r="R1550" i="4"/>
  <c r="S1550" i="4" s="1"/>
  <c r="R1551" i="4"/>
  <c r="R1552" i="4"/>
  <c r="R1553" i="4"/>
  <c r="R1554" i="4"/>
  <c r="S1554" i="4" s="1"/>
  <c r="R1555" i="4"/>
  <c r="R1556" i="4"/>
  <c r="R1557" i="4"/>
  <c r="R1558" i="4"/>
  <c r="S1558" i="4" s="1"/>
  <c r="R1559" i="4"/>
  <c r="R1560" i="4"/>
  <c r="R1561" i="4"/>
  <c r="R1562" i="4"/>
  <c r="S1562" i="4" s="1"/>
  <c r="R1563" i="4"/>
  <c r="R1564" i="4"/>
  <c r="R1565" i="4"/>
  <c r="R1566" i="4"/>
  <c r="S1566" i="4" s="1"/>
  <c r="R1567" i="4"/>
  <c r="R1568" i="4"/>
  <c r="R1569" i="4"/>
  <c r="R1570" i="4"/>
  <c r="S1570" i="4" s="1"/>
  <c r="R1571" i="4"/>
  <c r="R1572" i="4"/>
  <c r="R1573" i="4"/>
  <c r="R1574" i="4"/>
  <c r="S1574" i="4" s="1"/>
  <c r="R1575" i="4"/>
  <c r="R1576" i="4"/>
  <c r="R1577" i="4"/>
  <c r="R1578" i="4"/>
  <c r="S1578" i="4" s="1"/>
  <c r="R1579" i="4"/>
  <c r="R1580" i="4"/>
  <c r="R1581" i="4"/>
  <c r="R1582" i="4"/>
  <c r="S1582" i="4" s="1"/>
  <c r="R1583" i="4"/>
  <c r="R1584" i="4"/>
  <c r="R1585" i="4"/>
  <c r="R1586" i="4"/>
  <c r="S1586" i="4" s="1"/>
  <c r="R1587" i="4"/>
  <c r="R1588" i="4"/>
  <c r="R1589" i="4"/>
  <c r="R1590" i="4"/>
  <c r="S1590" i="4" s="1"/>
  <c r="R1591" i="4"/>
  <c r="R1592" i="4"/>
  <c r="R1593" i="4"/>
  <c r="R1594" i="4"/>
  <c r="S1594" i="4" s="1"/>
  <c r="R1595" i="4"/>
  <c r="R1596" i="4"/>
  <c r="R1597" i="4"/>
  <c r="R1598" i="4"/>
  <c r="S1598" i="4" s="1"/>
  <c r="R1599" i="4"/>
  <c r="R1600" i="4"/>
  <c r="R1601" i="4"/>
  <c r="R1602" i="4"/>
  <c r="S1602" i="4" s="1"/>
  <c r="R1603" i="4"/>
  <c r="R1604" i="4"/>
  <c r="R1605" i="4"/>
  <c r="R1606" i="4"/>
  <c r="S1606" i="4" s="1"/>
  <c r="R1607" i="4"/>
  <c r="R1608" i="4"/>
  <c r="R1609" i="4"/>
  <c r="R1610" i="4"/>
  <c r="S1610" i="4" s="1"/>
  <c r="R1611" i="4"/>
  <c r="R1612" i="4"/>
  <c r="R1613" i="4"/>
  <c r="R1614" i="4"/>
  <c r="S1614" i="4" s="1"/>
  <c r="R1615" i="4"/>
  <c r="R1616" i="4"/>
  <c r="R1617" i="4"/>
  <c r="R1618" i="4"/>
  <c r="S1618" i="4" s="1"/>
  <c r="R1619" i="4"/>
  <c r="R1620" i="4"/>
  <c r="R1621" i="4"/>
  <c r="R1622" i="4"/>
  <c r="S1622" i="4" s="1"/>
  <c r="R1623" i="4"/>
  <c r="R1624" i="4"/>
  <c r="R1625" i="4"/>
  <c r="R1626" i="4"/>
  <c r="S1626" i="4" s="1"/>
  <c r="R1627" i="4"/>
  <c r="R1628" i="4"/>
  <c r="R1629" i="4"/>
  <c r="R1630" i="4"/>
  <c r="S1630" i="4" s="1"/>
  <c r="R1631" i="4"/>
  <c r="R1632" i="4"/>
  <c r="R1633" i="4"/>
  <c r="R1634" i="4"/>
  <c r="S1634" i="4" s="1"/>
  <c r="R1635" i="4"/>
  <c r="R1636" i="4"/>
  <c r="R1637" i="4"/>
  <c r="R1638" i="4"/>
  <c r="S1638" i="4" s="1"/>
  <c r="R1639" i="4"/>
  <c r="R1640" i="4"/>
  <c r="R1641" i="4"/>
  <c r="R1642" i="4"/>
  <c r="S1642" i="4" s="1"/>
  <c r="R1643" i="4"/>
  <c r="R1644" i="4"/>
  <c r="R1645" i="4"/>
  <c r="R1646" i="4"/>
  <c r="S1646" i="4" s="1"/>
  <c r="R1647" i="4"/>
  <c r="R1648" i="4"/>
  <c r="R1649" i="4"/>
  <c r="R1650" i="4"/>
  <c r="S1650" i="4" s="1"/>
  <c r="R1651" i="4"/>
  <c r="R1652" i="4"/>
  <c r="R1653" i="4"/>
  <c r="R1654" i="4"/>
  <c r="S1654" i="4" s="1"/>
  <c r="R1655" i="4"/>
  <c r="R1656" i="4"/>
  <c r="R1657" i="4"/>
  <c r="R1658" i="4"/>
  <c r="S1658" i="4" s="1"/>
  <c r="R1659" i="4"/>
  <c r="R1660" i="4"/>
  <c r="R1661" i="4"/>
  <c r="R1662" i="4"/>
  <c r="S1662" i="4" s="1"/>
  <c r="R1663" i="4"/>
  <c r="R1664" i="4"/>
  <c r="R1665" i="4"/>
  <c r="R1666" i="4"/>
  <c r="S1666" i="4" s="1"/>
  <c r="R1667" i="4"/>
  <c r="R1668" i="4"/>
  <c r="R1669" i="4"/>
  <c r="R1670" i="4"/>
  <c r="S1670" i="4" s="1"/>
  <c r="R1671" i="4"/>
  <c r="R1672" i="4"/>
  <c r="R1673" i="4"/>
  <c r="R1674" i="4"/>
  <c r="S1674" i="4" s="1"/>
  <c r="R1675" i="4"/>
  <c r="R1676" i="4"/>
  <c r="R1677" i="4"/>
  <c r="R1678" i="4"/>
  <c r="S1678" i="4" s="1"/>
  <c r="R1679" i="4"/>
  <c r="R1680" i="4"/>
  <c r="R1681" i="4"/>
  <c r="R1682" i="4"/>
  <c r="S1682" i="4" s="1"/>
  <c r="R1683" i="4"/>
  <c r="R1684" i="4"/>
  <c r="R1685" i="4"/>
  <c r="R1686" i="4"/>
  <c r="S1686" i="4" s="1"/>
  <c r="R1687" i="4"/>
  <c r="R1688" i="4"/>
  <c r="R1689" i="4"/>
  <c r="R1690" i="4"/>
  <c r="S1690" i="4" s="1"/>
  <c r="R1691" i="4"/>
  <c r="R1692" i="4"/>
  <c r="R1693" i="4"/>
  <c r="R1694" i="4"/>
  <c r="S1694" i="4" s="1"/>
  <c r="R1695" i="4"/>
  <c r="R1696" i="4"/>
  <c r="R1697" i="4"/>
  <c r="R1698" i="4"/>
  <c r="S1698" i="4" s="1"/>
  <c r="R1699" i="4"/>
  <c r="R1700" i="4"/>
  <c r="R1701" i="4"/>
  <c r="R1702" i="4"/>
  <c r="S1702" i="4" s="1"/>
  <c r="R1703" i="4"/>
  <c r="R1704" i="4"/>
  <c r="R1705" i="4"/>
  <c r="R1706" i="4"/>
  <c r="S1706" i="4" s="1"/>
  <c r="R1707" i="4"/>
  <c r="R1708" i="4"/>
  <c r="R1709" i="4"/>
  <c r="R1710" i="4"/>
  <c r="S1710" i="4" s="1"/>
  <c r="R1711" i="4"/>
  <c r="R1712" i="4"/>
  <c r="R1713" i="4"/>
  <c r="R1714" i="4"/>
  <c r="S1714" i="4" s="1"/>
  <c r="R1715" i="4"/>
  <c r="R1716" i="4"/>
  <c r="R1717" i="4"/>
  <c r="R1718" i="4"/>
  <c r="S1718" i="4" s="1"/>
  <c r="R1719" i="4"/>
  <c r="R1720" i="4"/>
  <c r="R1721" i="4"/>
  <c r="R1722" i="4"/>
  <c r="S1722" i="4" s="1"/>
  <c r="R1723" i="4"/>
  <c r="R1724" i="4"/>
  <c r="R1725" i="4"/>
  <c r="R1726" i="4"/>
  <c r="S1726" i="4" s="1"/>
  <c r="R1727" i="4"/>
  <c r="R1728" i="4"/>
  <c r="R1729" i="4"/>
  <c r="R1730" i="4"/>
  <c r="S1730" i="4" s="1"/>
  <c r="R1731" i="4"/>
  <c r="S1731" i="4" s="1"/>
  <c r="R1732" i="4"/>
  <c r="R1733" i="4"/>
  <c r="R1734" i="4"/>
  <c r="R1735" i="4"/>
  <c r="S1735" i="4" s="1"/>
  <c r="R1736" i="4"/>
  <c r="R1737" i="4"/>
  <c r="R1738" i="4"/>
  <c r="R1739" i="4"/>
  <c r="S1739" i="4" s="1"/>
  <c r="R1740" i="4"/>
  <c r="R1741" i="4"/>
  <c r="R1742" i="4"/>
  <c r="S1742" i="4" s="1"/>
  <c r="R1743" i="4"/>
  <c r="S1743" i="4" s="1"/>
  <c r="R1744" i="4"/>
  <c r="R1745" i="4"/>
  <c r="R1746" i="4"/>
  <c r="S1746" i="4" s="1"/>
  <c r="R1747" i="4"/>
  <c r="S1747" i="4" s="1"/>
  <c r="R1748" i="4"/>
  <c r="R1749" i="4"/>
  <c r="R1750" i="4"/>
  <c r="R1751" i="4"/>
  <c r="S1751" i="4" s="1"/>
  <c r="R1752" i="4"/>
  <c r="R1753" i="4"/>
  <c r="R1754" i="4"/>
  <c r="R1755" i="4"/>
  <c r="S1755" i="4" s="1"/>
  <c r="R1756" i="4"/>
  <c r="R1757" i="4"/>
  <c r="R1758" i="4"/>
  <c r="S1758" i="4" s="1"/>
  <c r="R1759" i="4"/>
  <c r="S1759" i="4" s="1"/>
  <c r="R1760" i="4"/>
  <c r="R1761" i="4"/>
  <c r="R1762" i="4"/>
  <c r="S1762" i="4" s="1"/>
  <c r="R1763" i="4"/>
  <c r="S1763" i="4" s="1"/>
  <c r="R1764" i="4"/>
  <c r="R1765" i="4"/>
  <c r="R1766" i="4"/>
  <c r="R1767" i="4"/>
  <c r="S1767" i="4" s="1"/>
  <c r="R1768" i="4"/>
  <c r="R1769" i="4"/>
  <c r="R1770" i="4"/>
  <c r="R1771" i="4"/>
  <c r="S1771" i="4" s="1"/>
  <c r="R1772" i="4"/>
  <c r="R1773" i="4"/>
  <c r="R1774" i="4"/>
  <c r="S1774" i="4" s="1"/>
  <c r="R1775" i="4"/>
  <c r="S1775" i="4" s="1"/>
  <c r="R1776" i="4"/>
  <c r="R1777" i="4"/>
  <c r="R1778" i="4"/>
  <c r="S1778" i="4" s="1"/>
  <c r="R1779" i="4"/>
  <c r="S1779" i="4" s="1"/>
  <c r="R1780" i="4"/>
  <c r="R1781" i="4"/>
  <c r="R1782" i="4"/>
  <c r="R1783" i="4"/>
  <c r="S1783" i="4" s="1"/>
  <c r="R1784" i="4"/>
  <c r="R1785" i="4"/>
  <c r="R1786" i="4"/>
  <c r="R1787" i="4"/>
  <c r="S1787" i="4" s="1"/>
  <c r="R1788" i="4"/>
  <c r="R1789" i="4"/>
  <c r="R1790" i="4"/>
  <c r="S1790" i="4" s="1"/>
  <c r="R1791" i="4"/>
  <c r="S1791" i="4" s="1"/>
  <c r="R1792" i="4"/>
  <c r="R1793" i="4"/>
  <c r="R1794" i="4"/>
  <c r="S1794" i="4" s="1"/>
  <c r="R1795" i="4"/>
  <c r="S1795" i="4" s="1"/>
  <c r="R1796" i="4"/>
  <c r="R1797" i="4"/>
  <c r="R1798" i="4"/>
  <c r="R1799" i="4"/>
  <c r="S1799" i="4" s="1"/>
  <c r="R1800" i="4"/>
  <c r="R1801" i="4"/>
  <c r="R1802" i="4"/>
  <c r="R1803" i="4"/>
  <c r="S1803" i="4" s="1"/>
  <c r="R1804" i="4"/>
  <c r="R1805" i="4"/>
  <c r="R1806" i="4"/>
  <c r="S1806" i="4" s="1"/>
  <c r="R1807" i="4"/>
  <c r="S1807" i="4" s="1"/>
  <c r="R1808" i="4"/>
  <c r="R1809" i="4"/>
  <c r="R1810" i="4"/>
  <c r="S1810" i="4" s="1"/>
  <c r="R1811" i="4"/>
  <c r="S1811" i="4" s="1"/>
  <c r="R1812" i="4"/>
  <c r="R1813" i="4"/>
  <c r="R1814" i="4"/>
  <c r="R1815" i="4"/>
  <c r="S1815" i="4" s="1"/>
  <c r="R1816" i="4"/>
  <c r="R1817" i="4"/>
  <c r="R1818" i="4"/>
  <c r="R1819" i="4"/>
  <c r="S1819" i="4" s="1"/>
  <c r="R1820" i="4"/>
  <c r="R1821" i="4"/>
  <c r="R1822" i="4"/>
  <c r="S1822" i="4" s="1"/>
  <c r="R1823" i="4"/>
  <c r="S1823" i="4" s="1"/>
  <c r="R1824" i="4"/>
  <c r="R1825" i="4"/>
  <c r="R1826" i="4"/>
  <c r="S1826" i="4" s="1"/>
  <c r="R1827" i="4"/>
  <c r="S1827" i="4" s="1"/>
  <c r="R1828" i="4"/>
  <c r="R1829" i="4"/>
  <c r="R1830" i="4"/>
  <c r="R1831" i="4"/>
  <c r="S1831" i="4" s="1"/>
  <c r="S2" i="4"/>
  <c r="S4" i="4"/>
  <c r="S6" i="4"/>
  <c r="S7" i="4"/>
  <c r="S8" i="4"/>
  <c r="S9" i="4"/>
  <c r="S10" i="4"/>
  <c r="S11" i="4"/>
  <c r="S12" i="4"/>
  <c r="S14" i="4"/>
  <c r="S15" i="4"/>
  <c r="S16" i="4"/>
  <c r="S19" i="4"/>
  <c r="S20" i="4"/>
  <c r="S22" i="4"/>
  <c r="S24" i="4"/>
  <c r="S26" i="4"/>
  <c r="S27" i="4"/>
  <c r="S28" i="4"/>
  <c r="S30" i="4"/>
  <c r="S31" i="4"/>
  <c r="S32" i="4"/>
  <c r="S35" i="4"/>
  <c r="S36" i="4"/>
  <c r="S38" i="4"/>
  <c r="S40" i="4"/>
  <c r="S42" i="4"/>
  <c r="S43" i="4"/>
  <c r="S44" i="4"/>
  <c r="S46" i="4"/>
  <c r="S47" i="4"/>
  <c r="S48" i="4"/>
  <c r="S51" i="4"/>
  <c r="S52" i="4"/>
  <c r="S54" i="4"/>
  <c r="S56" i="4"/>
  <c r="S58" i="4"/>
  <c r="S59" i="4"/>
  <c r="S60" i="4"/>
  <c r="S62" i="4"/>
  <c r="S63" i="4"/>
  <c r="S64" i="4"/>
  <c r="S67" i="4"/>
  <c r="S68" i="4"/>
  <c r="S70" i="4"/>
  <c r="S72" i="4"/>
  <c r="S73" i="4"/>
  <c r="S74" i="4"/>
  <c r="S76" i="4"/>
  <c r="S77" i="4"/>
  <c r="S78" i="4"/>
  <c r="S80" i="4"/>
  <c r="S82" i="4"/>
  <c r="S83" i="4"/>
  <c r="S84" i="4"/>
  <c r="S86" i="4"/>
  <c r="S87" i="4"/>
  <c r="S88" i="4"/>
  <c r="S91" i="4"/>
  <c r="S92" i="4"/>
  <c r="S94" i="4"/>
  <c r="S96" i="4"/>
  <c r="S98" i="4"/>
  <c r="S99" i="4"/>
  <c r="S100" i="4"/>
  <c r="S102" i="4"/>
  <c r="S103" i="4"/>
  <c r="S104" i="4"/>
  <c r="S106" i="4"/>
  <c r="S107" i="4"/>
  <c r="S108" i="4"/>
  <c r="S109" i="4"/>
  <c r="S110" i="4"/>
  <c r="S111" i="4"/>
  <c r="S112" i="4"/>
  <c r="S114" i="4"/>
  <c r="S116" i="4"/>
  <c r="S117" i="4"/>
  <c r="S118" i="4"/>
  <c r="S120" i="4"/>
  <c r="S121" i="4"/>
  <c r="S122" i="4"/>
  <c r="S124" i="4"/>
  <c r="S126" i="4"/>
  <c r="S127" i="4"/>
  <c r="S128" i="4"/>
  <c r="S130" i="4"/>
  <c r="S131" i="4"/>
  <c r="S132" i="4"/>
  <c r="S135" i="4"/>
  <c r="S136" i="4"/>
  <c r="S138" i="4"/>
  <c r="S140" i="4"/>
  <c r="S142" i="4"/>
  <c r="S143" i="4"/>
  <c r="S144" i="4"/>
  <c r="S146" i="4"/>
  <c r="S147" i="4"/>
  <c r="S148" i="4"/>
  <c r="S151" i="4"/>
  <c r="S152" i="4"/>
  <c r="S154" i="4"/>
  <c r="S156" i="4"/>
  <c r="S158" i="4"/>
  <c r="S159" i="4"/>
  <c r="S160" i="4"/>
  <c r="S162" i="4"/>
  <c r="S163" i="4"/>
  <c r="S164" i="4"/>
  <c r="S165" i="4"/>
  <c r="S166" i="4"/>
  <c r="S167" i="4"/>
  <c r="S168" i="4"/>
  <c r="S169" i="4"/>
  <c r="S170" i="4"/>
  <c r="S171" i="4"/>
  <c r="S172" i="4"/>
  <c r="S175" i="4"/>
  <c r="S176" i="4"/>
  <c r="S178" i="4"/>
  <c r="S180" i="4"/>
  <c r="S182" i="4"/>
  <c r="S183" i="4"/>
  <c r="S184" i="4"/>
  <c r="S185" i="4"/>
  <c r="S186" i="4"/>
  <c r="S187" i="4"/>
  <c r="S188" i="4"/>
  <c r="S190" i="4"/>
  <c r="S191" i="4"/>
  <c r="S192" i="4"/>
  <c r="S193" i="4"/>
  <c r="S194" i="4"/>
  <c r="S195" i="4"/>
  <c r="S196" i="4"/>
  <c r="S199" i="4"/>
  <c r="S200" i="4"/>
  <c r="S201" i="4"/>
  <c r="S203" i="4"/>
  <c r="S204" i="4"/>
  <c r="S206" i="4"/>
  <c r="S208" i="4"/>
  <c r="S210" i="4"/>
  <c r="S211" i="4"/>
  <c r="S212" i="4"/>
  <c r="S214" i="4"/>
  <c r="S215" i="4"/>
  <c r="S216" i="4"/>
  <c r="S219" i="4"/>
  <c r="S220" i="4"/>
  <c r="S222" i="4"/>
  <c r="S224" i="4"/>
  <c r="S225" i="4"/>
  <c r="S226" i="4"/>
  <c r="S228" i="4"/>
  <c r="S229" i="4"/>
  <c r="S230" i="4"/>
  <c r="S232" i="4"/>
  <c r="S233" i="4"/>
  <c r="S234" i="4"/>
  <c r="S236" i="4"/>
  <c r="S237" i="4"/>
  <c r="S238" i="4"/>
  <c r="S240" i="4"/>
  <c r="S241" i="4"/>
  <c r="S242" i="4"/>
  <c r="S244" i="4"/>
  <c r="S246" i="4"/>
  <c r="S247" i="4"/>
  <c r="S248" i="4"/>
  <c r="S250" i="4"/>
  <c r="S251" i="4"/>
  <c r="S252" i="4"/>
  <c r="S255" i="4"/>
  <c r="S256" i="4"/>
  <c r="S257" i="4"/>
  <c r="S259" i="4"/>
  <c r="S260" i="4"/>
  <c r="S262" i="4"/>
  <c r="S264" i="4"/>
  <c r="S265" i="4"/>
  <c r="S266" i="4"/>
  <c r="S268" i="4"/>
  <c r="S269" i="4"/>
  <c r="S270" i="4"/>
  <c r="S272" i="4"/>
  <c r="S273" i="4"/>
  <c r="S274" i="4"/>
  <c r="S276" i="4"/>
  <c r="S278" i="4"/>
  <c r="S279" i="4"/>
  <c r="S280" i="4"/>
  <c r="S281" i="4"/>
  <c r="S282" i="4"/>
  <c r="S283" i="4"/>
  <c r="S284" i="4"/>
  <c r="S286" i="4"/>
  <c r="S287" i="4"/>
  <c r="S288" i="4"/>
  <c r="S291" i="4"/>
  <c r="S292" i="4"/>
  <c r="S294" i="4"/>
  <c r="S296" i="4"/>
  <c r="S298" i="4"/>
  <c r="S299" i="4"/>
  <c r="S300" i="4"/>
  <c r="S302" i="4"/>
  <c r="S303" i="4"/>
  <c r="S304" i="4"/>
  <c r="S305" i="4"/>
  <c r="S306" i="4"/>
  <c r="S307" i="4"/>
  <c r="S308" i="4"/>
  <c r="S309" i="4"/>
  <c r="S310" i="4"/>
  <c r="S311" i="4"/>
  <c r="S312" i="4"/>
  <c r="S315" i="4"/>
  <c r="S316" i="4"/>
  <c r="S317" i="4"/>
  <c r="S319" i="4"/>
  <c r="S320" i="4"/>
  <c r="S322" i="4"/>
  <c r="S324" i="4"/>
  <c r="S326" i="4"/>
  <c r="S327" i="4"/>
  <c r="S328" i="4"/>
  <c r="S330" i="4"/>
  <c r="S331" i="4"/>
  <c r="S332" i="4"/>
  <c r="S335" i="4"/>
  <c r="S336" i="4"/>
  <c r="S338" i="4"/>
  <c r="S340" i="4"/>
  <c r="S341" i="4"/>
  <c r="S342" i="4"/>
  <c r="S344" i="4"/>
  <c r="S345" i="4"/>
  <c r="S346" i="4"/>
  <c r="S348" i="4"/>
  <c r="S350" i="4"/>
  <c r="S351" i="4"/>
  <c r="S352" i="4"/>
  <c r="S354" i="4"/>
  <c r="S355" i="4"/>
  <c r="S356" i="4"/>
  <c r="S359" i="4"/>
  <c r="S360" i="4"/>
  <c r="S362" i="4"/>
  <c r="S364" i="4"/>
  <c r="S365" i="4"/>
  <c r="S366" i="4"/>
  <c r="S368"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2" i="4"/>
  <c r="S403" i="4"/>
  <c r="S404" i="4"/>
  <c r="S405" i="4"/>
  <c r="S406" i="4"/>
  <c r="S407" i="4"/>
  <c r="S408" i="4"/>
  <c r="S410" i="4"/>
  <c r="S411" i="4"/>
  <c r="S412" i="4"/>
  <c r="S413" i="4"/>
  <c r="S414" i="4"/>
  <c r="S415" i="4"/>
  <c r="S416" i="4"/>
  <c r="S417" i="4"/>
  <c r="S418" i="4"/>
  <c r="S419" i="4"/>
  <c r="S420" i="4"/>
  <c r="S421" i="4"/>
  <c r="S422" i="4"/>
  <c r="S423" i="4"/>
  <c r="S424" i="4"/>
  <c r="S425" i="4"/>
  <c r="S426" i="4"/>
  <c r="S427" i="4"/>
  <c r="S428" i="4"/>
  <c r="S429" i="4"/>
  <c r="S430" i="4"/>
  <c r="S431" i="4"/>
  <c r="S432" i="4"/>
  <c r="S434" i="4"/>
  <c r="S436" i="4"/>
  <c r="S437" i="4"/>
  <c r="S438" i="4"/>
  <c r="S440" i="4"/>
  <c r="S441" i="4"/>
  <c r="S442" i="4"/>
  <c r="S444" i="4"/>
  <c r="S445" i="4"/>
  <c r="S446" i="4"/>
  <c r="S448" i="4"/>
  <c r="S449" i="4"/>
  <c r="S450" i="4"/>
  <c r="S452" i="4"/>
  <c r="S454" i="4"/>
  <c r="S455" i="4"/>
  <c r="S456" i="4"/>
  <c r="S458" i="4"/>
  <c r="S459" i="4"/>
  <c r="S460" i="4"/>
  <c r="S463" i="4"/>
  <c r="S464" i="4"/>
  <c r="S466" i="4"/>
  <c r="S468" i="4"/>
  <c r="S469" i="4"/>
  <c r="S470" i="4"/>
  <c r="S472" i="4"/>
  <c r="S473" i="4"/>
  <c r="S474" i="4"/>
  <c r="S476" i="4"/>
  <c r="S477" i="4"/>
  <c r="S478" i="4"/>
  <c r="S480" i="4"/>
  <c r="S482" i="4"/>
  <c r="S483" i="4"/>
  <c r="S484" i="4"/>
  <c r="S485" i="4"/>
  <c r="S486" i="4"/>
  <c r="S487" i="4"/>
  <c r="S488" i="4"/>
  <c r="S489" i="4"/>
  <c r="S490" i="4"/>
  <c r="S491" i="4"/>
  <c r="S492" i="4"/>
  <c r="S493" i="4"/>
  <c r="S494" i="4"/>
  <c r="S495" i="4"/>
  <c r="S496" i="4"/>
  <c r="S497" i="4"/>
  <c r="S498" i="4"/>
  <c r="S499" i="4"/>
  <c r="S500" i="4"/>
  <c r="S501" i="4"/>
  <c r="S502" i="4"/>
  <c r="S503" i="4"/>
  <c r="S504" i="4"/>
  <c r="S505" i="4"/>
  <c r="S506" i="4"/>
  <c r="S507" i="4"/>
  <c r="S508" i="4"/>
  <c r="S509" i="4"/>
  <c r="S510" i="4"/>
  <c r="S511" i="4"/>
  <c r="S512" i="4"/>
  <c r="S513" i="4"/>
  <c r="S514" i="4"/>
  <c r="S515" i="4"/>
  <c r="S516" i="4"/>
  <c r="S517" i="4"/>
  <c r="S518" i="4"/>
  <c r="S519" i="4"/>
  <c r="S520" i="4"/>
  <c r="S522" i="4"/>
  <c r="S523" i="4"/>
  <c r="S524" i="4"/>
  <c r="S527" i="4"/>
  <c r="S528" i="4"/>
  <c r="S529" i="4"/>
  <c r="S531" i="4"/>
  <c r="S532" i="4"/>
  <c r="S534" i="4"/>
  <c r="S536" i="4"/>
  <c r="S537" i="4"/>
  <c r="S538" i="4"/>
  <c r="S540" i="4"/>
  <c r="S542" i="4"/>
  <c r="S543" i="4"/>
  <c r="S544" i="4"/>
  <c r="S546" i="4"/>
  <c r="S547" i="4"/>
  <c r="S548" i="4"/>
  <c r="S549" i="4"/>
  <c r="S550" i="4"/>
  <c r="S551" i="4"/>
  <c r="S552" i="4"/>
  <c r="S553" i="4"/>
  <c r="S554" i="4"/>
  <c r="S555" i="4"/>
  <c r="S556" i="4"/>
  <c r="S557" i="4"/>
  <c r="S558" i="4"/>
  <c r="S559" i="4"/>
  <c r="S560" i="4"/>
  <c r="S561" i="4"/>
  <c r="S562" i="4"/>
  <c r="S563" i="4"/>
  <c r="S564" i="4"/>
  <c r="S565" i="4"/>
  <c r="S566" i="4"/>
  <c r="S567" i="4"/>
  <c r="S568" i="4"/>
  <c r="S569" i="4"/>
  <c r="S570" i="4"/>
  <c r="S571" i="4"/>
  <c r="S572" i="4"/>
  <c r="S573" i="4"/>
  <c r="S574" i="4"/>
  <c r="S575" i="4"/>
  <c r="S576" i="4"/>
  <c r="S577" i="4"/>
  <c r="S578" i="4"/>
  <c r="S579" i="4"/>
  <c r="S580" i="4"/>
  <c r="S581" i="4"/>
  <c r="S582" i="4"/>
  <c r="S583" i="4"/>
  <c r="S584" i="4"/>
  <c r="S585" i="4"/>
  <c r="S586" i="4"/>
  <c r="S587" i="4"/>
  <c r="S588" i="4"/>
  <c r="S589" i="4"/>
  <c r="S590" i="4"/>
  <c r="S591" i="4"/>
  <c r="S592" i="4"/>
  <c r="S595" i="4"/>
  <c r="S596" i="4"/>
  <c r="S597" i="4"/>
  <c r="S599" i="4"/>
  <c r="S600" i="4"/>
  <c r="S602" i="4"/>
  <c r="S604" i="4"/>
  <c r="S606" i="4"/>
  <c r="S607" i="4"/>
  <c r="S609" i="4"/>
  <c r="S610" i="4"/>
  <c r="S611" i="4"/>
  <c r="S613" i="4"/>
  <c r="S614" i="4"/>
  <c r="S615" i="4"/>
  <c r="S617" i="4"/>
  <c r="S618" i="4"/>
  <c r="S619" i="4"/>
  <c r="S622" i="4"/>
  <c r="S623" i="4"/>
  <c r="S624" i="4"/>
  <c r="S625" i="4"/>
  <c r="S626" i="4"/>
  <c r="S627" i="4"/>
  <c r="S628" i="4"/>
  <c r="S629" i="4"/>
  <c r="S630" i="4"/>
  <c r="S631" i="4"/>
  <c r="S632" i="4"/>
  <c r="S635" i="4"/>
  <c r="S636" i="4"/>
  <c r="S637" i="4"/>
  <c r="S639" i="4"/>
  <c r="S640" i="4"/>
  <c r="S641" i="4"/>
  <c r="S643" i="4"/>
  <c r="S644" i="4"/>
  <c r="S645" i="4"/>
  <c r="S647" i="4"/>
  <c r="S648" i="4"/>
  <c r="S649" i="4"/>
  <c r="S651" i="4"/>
  <c r="S652" i="4"/>
  <c r="S654" i="4"/>
  <c r="S656" i="4"/>
  <c r="S657" i="4"/>
  <c r="S658" i="4"/>
  <c r="S660" i="4"/>
  <c r="S661" i="4"/>
  <c r="S662" i="4"/>
  <c r="S664" i="4"/>
  <c r="S665" i="4"/>
  <c r="S666" i="4"/>
  <c r="S668" i="4"/>
  <c r="S669" i="4"/>
  <c r="S670" i="4"/>
  <c r="S672" i="4"/>
  <c r="S673" i="4"/>
  <c r="S674" i="4"/>
  <c r="S676" i="4"/>
  <c r="S677" i="4"/>
  <c r="S678" i="4"/>
  <c r="S680" i="4"/>
  <c r="S681" i="4"/>
  <c r="S682" i="4"/>
  <c r="S684" i="4"/>
  <c r="S685" i="4"/>
  <c r="S686" i="4"/>
  <c r="S688" i="4"/>
  <c r="S689" i="4"/>
  <c r="S690" i="4"/>
  <c r="S692" i="4"/>
  <c r="S693" i="4"/>
  <c r="S694" i="4"/>
  <c r="S696" i="4"/>
  <c r="S698" i="4"/>
  <c r="S699" i="4"/>
  <c r="S701" i="4"/>
  <c r="S702" i="4"/>
  <c r="S703" i="4"/>
  <c r="S705" i="4"/>
  <c r="S706" i="4"/>
  <c r="S707" i="4"/>
  <c r="S709" i="4"/>
  <c r="S710" i="4"/>
  <c r="S711" i="4"/>
  <c r="S713" i="4"/>
  <c r="S714" i="4"/>
  <c r="S715" i="4"/>
  <c r="S717" i="4"/>
  <c r="S718" i="4"/>
  <c r="S719" i="4"/>
  <c r="S721" i="4"/>
  <c r="S722" i="4"/>
  <c r="S723" i="4"/>
  <c r="S725" i="4"/>
  <c r="S726" i="4"/>
  <c r="S727" i="4"/>
  <c r="S729" i="4"/>
  <c r="S730" i="4"/>
  <c r="S731" i="4"/>
  <c r="S733" i="4"/>
  <c r="S734" i="4"/>
  <c r="S735" i="4"/>
  <c r="S737" i="4"/>
  <c r="S738" i="4"/>
  <c r="S739" i="4"/>
  <c r="S741" i="4"/>
  <c r="S742" i="4"/>
  <c r="S743" i="4"/>
  <c r="S745" i="4"/>
  <c r="S746" i="4"/>
  <c r="S747" i="4"/>
  <c r="S749" i="4"/>
  <c r="S750" i="4"/>
  <c r="S751" i="4"/>
  <c r="S753" i="4"/>
  <c r="S754" i="4"/>
  <c r="S755" i="4"/>
  <c r="S757" i="4"/>
  <c r="S758" i="4"/>
  <c r="S759" i="4"/>
  <c r="S761" i="4"/>
  <c r="S762" i="4"/>
  <c r="S763" i="4"/>
  <c r="S765" i="4"/>
  <c r="S766" i="4"/>
  <c r="S767" i="4"/>
  <c r="S769" i="4"/>
  <c r="S770" i="4"/>
  <c r="S771" i="4"/>
  <c r="S773" i="4"/>
  <c r="S774" i="4"/>
  <c r="S775" i="4"/>
  <c r="S777" i="4"/>
  <c r="S778" i="4"/>
  <c r="S779" i="4"/>
  <c r="S781" i="4"/>
  <c r="S782" i="4"/>
  <c r="S783" i="4"/>
  <c r="S785" i="4"/>
  <c r="S786" i="4"/>
  <c r="S787" i="4"/>
  <c r="S789" i="4"/>
  <c r="S790" i="4"/>
  <c r="S791" i="4"/>
  <c r="S793" i="4"/>
  <c r="S794" i="4"/>
  <c r="S795" i="4"/>
  <c r="S797" i="4"/>
  <c r="S798" i="4"/>
  <c r="S799" i="4"/>
  <c r="S801" i="4"/>
  <c r="S802" i="4"/>
  <c r="S803" i="4"/>
  <c r="S805" i="4"/>
  <c r="S806" i="4"/>
  <c r="S807" i="4"/>
  <c r="S809" i="4"/>
  <c r="S810" i="4"/>
  <c r="S811" i="4"/>
  <c r="S813" i="4"/>
  <c r="S814" i="4"/>
  <c r="S815" i="4"/>
  <c r="S817" i="4"/>
  <c r="S818" i="4"/>
  <c r="S819" i="4"/>
  <c r="S821" i="4"/>
  <c r="S822" i="4"/>
  <c r="S823" i="4"/>
  <c r="S825" i="4"/>
  <c r="S826" i="4"/>
  <c r="S827" i="4"/>
  <c r="S829" i="4"/>
  <c r="S830" i="4"/>
  <c r="S831" i="4"/>
  <c r="S833" i="4"/>
  <c r="S834" i="4"/>
  <c r="S835" i="4"/>
  <c r="S837" i="4"/>
  <c r="S838" i="4"/>
  <c r="S839" i="4"/>
  <c r="S842" i="4"/>
  <c r="S843" i="4"/>
  <c r="S844" i="4"/>
  <c r="S845" i="4"/>
  <c r="S846" i="4"/>
  <c r="S847" i="4"/>
  <c r="S848" i="4"/>
  <c r="S849" i="4"/>
  <c r="S850" i="4"/>
  <c r="S851" i="4"/>
  <c r="S852" i="4"/>
  <c r="S854" i="4"/>
  <c r="S855" i="4"/>
  <c r="S856" i="4"/>
  <c r="S857" i="4"/>
  <c r="S858" i="4"/>
  <c r="S859" i="4"/>
  <c r="S860" i="4"/>
  <c r="S861" i="4"/>
  <c r="S862" i="4"/>
  <c r="S863" i="4"/>
  <c r="S864" i="4"/>
  <c r="S865" i="4"/>
  <c r="S866" i="4"/>
  <c r="S867" i="4"/>
  <c r="S868" i="4"/>
  <c r="S869" i="4"/>
  <c r="S870" i="4"/>
  <c r="S871" i="4"/>
  <c r="S872" i="4"/>
  <c r="S873" i="4"/>
  <c r="S874" i="4"/>
  <c r="S875" i="4"/>
  <c r="S876" i="4"/>
  <c r="S877" i="4"/>
  <c r="S878" i="4"/>
  <c r="S879" i="4"/>
  <c r="S880" i="4"/>
  <c r="S881" i="4"/>
  <c r="S882" i="4"/>
  <c r="S883" i="4"/>
  <c r="S884" i="4"/>
  <c r="S885" i="4"/>
  <c r="S886" i="4"/>
  <c r="S887" i="4"/>
  <c r="S888" i="4"/>
  <c r="S889" i="4"/>
  <c r="S890" i="4"/>
  <c r="S891" i="4"/>
  <c r="S892" i="4"/>
  <c r="S894" i="4"/>
  <c r="S895" i="4"/>
  <c r="S896" i="4"/>
  <c r="S898" i="4"/>
  <c r="S899" i="4"/>
  <c r="S901" i="4"/>
  <c r="S902" i="4"/>
  <c r="S903" i="4"/>
  <c r="S904" i="4"/>
  <c r="S905" i="4"/>
  <c r="S906" i="4"/>
  <c r="S907" i="4"/>
  <c r="S908" i="4"/>
  <c r="S909" i="4"/>
  <c r="S910" i="4"/>
  <c r="S911" i="4"/>
  <c r="S912" i="4"/>
  <c r="S913" i="4"/>
  <c r="S914" i="4"/>
  <c r="S915" i="4"/>
  <c r="S916" i="4"/>
  <c r="S917" i="4"/>
  <c r="S918" i="4"/>
  <c r="S919" i="4"/>
  <c r="S920" i="4"/>
  <c r="S921" i="4"/>
  <c r="S922" i="4"/>
  <c r="S923" i="4"/>
  <c r="S924" i="4"/>
  <c r="S925" i="4"/>
  <c r="S926" i="4"/>
  <c r="S927" i="4"/>
  <c r="S928" i="4"/>
  <c r="S929" i="4"/>
  <c r="S930" i="4"/>
  <c r="S931" i="4"/>
  <c r="S932" i="4"/>
  <c r="S933" i="4"/>
  <c r="S934" i="4"/>
  <c r="S935" i="4"/>
  <c r="S936" i="4"/>
  <c r="S937" i="4"/>
  <c r="S938" i="4"/>
  <c r="S940" i="4"/>
  <c r="S941" i="4"/>
  <c r="S942" i="4"/>
  <c r="S944" i="4"/>
  <c r="S945" i="4"/>
  <c r="S946" i="4"/>
  <c r="S948" i="4"/>
  <c r="S949" i="4"/>
  <c r="S950" i="4"/>
  <c r="S952" i="4"/>
  <c r="S953" i="4"/>
  <c r="S954" i="4"/>
  <c r="S955" i="4"/>
  <c r="S958" i="4"/>
  <c r="S959" i="4"/>
  <c r="S960" i="4"/>
  <c r="S962" i="4"/>
  <c r="S963" i="4"/>
  <c r="S964" i="4"/>
  <c r="S966" i="4"/>
  <c r="S967" i="4"/>
  <c r="S968" i="4"/>
  <c r="S970" i="4"/>
  <c r="S971" i="4"/>
  <c r="S972" i="4"/>
  <c r="S974" i="4"/>
  <c r="S975" i="4"/>
  <c r="S976" i="4"/>
  <c r="S978" i="4"/>
  <c r="S979" i="4"/>
  <c r="S980" i="4"/>
  <c r="S983" i="4"/>
  <c r="S984" i="4"/>
  <c r="S986" i="4"/>
  <c r="S988" i="4"/>
  <c r="S989" i="4"/>
  <c r="S990" i="4"/>
  <c r="S992" i="4"/>
  <c r="S993" i="4"/>
  <c r="S994" i="4"/>
  <c r="S996" i="4"/>
  <c r="S997" i="4"/>
  <c r="S998" i="4"/>
  <c r="S1000" i="4"/>
  <c r="S1001" i="4"/>
  <c r="S1002" i="4"/>
  <c r="S1004" i="4"/>
  <c r="S1005" i="4"/>
  <c r="S1006" i="4"/>
  <c r="S1008" i="4"/>
  <c r="S1010" i="4"/>
  <c r="S1011" i="4"/>
  <c r="S1014" i="4"/>
  <c r="S1015" i="4"/>
  <c r="S1016" i="4"/>
  <c r="S1017" i="4"/>
  <c r="S1018" i="4"/>
  <c r="S1019" i="4"/>
  <c r="S1020" i="4"/>
  <c r="S1022" i="4"/>
  <c r="S1023" i="4"/>
  <c r="S1024" i="4"/>
  <c r="S1026" i="4"/>
  <c r="S1027" i="4"/>
  <c r="S1028" i="4"/>
  <c r="S1029" i="4"/>
  <c r="S1030" i="4"/>
  <c r="S1031" i="4"/>
  <c r="S1032" i="4"/>
  <c r="S1033" i="4"/>
  <c r="S1034" i="4"/>
  <c r="S1035" i="4"/>
  <c r="S1036" i="4"/>
  <c r="S1037" i="4"/>
  <c r="S1038" i="4"/>
  <c r="S1039" i="4"/>
  <c r="S1040" i="4"/>
  <c r="S1042" i="4"/>
  <c r="S1043" i="4"/>
  <c r="S1045" i="4"/>
  <c r="S1046" i="4"/>
  <c r="S1047" i="4"/>
  <c r="S1049" i="4"/>
  <c r="S1050" i="4"/>
  <c r="S1051" i="4"/>
  <c r="S1053" i="4"/>
  <c r="S1054" i="4"/>
  <c r="S1055" i="4"/>
  <c r="S1057" i="4"/>
  <c r="S1058" i="4"/>
  <c r="S1059" i="4"/>
  <c r="S1061" i="4"/>
  <c r="S1062" i="4"/>
  <c r="S1063" i="4"/>
  <c r="S1065" i="4"/>
  <c r="S1066" i="4"/>
  <c r="S1067" i="4"/>
  <c r="S1069" i="4"/>
  <c r="S1070" i="4"/>
  <c r="S1071" i="4"/>
  <c r="S1073" i="4"/>
  <c r="S1074" i="4"/>
  <c r="S1075" i="4"/>
  <c r="S1077" i="4"/>
  <c r="S1078" i="4"/>
  <c r="S1079" i="4"/>
  <c r="S1081" i="4"/>
  <c r="S1082" i="4"/>
  <c r="S1083" i="4"/>
  <c r="S1084" i="4"/>
  <c r="S1085" i="4"/>
  <c r="S1086" i="4"/>
  <c r="S1087" i="4"/>
  <c r="S1088" i="4"/>
  <c r="S1089" i="4"/>
  <c r="S1090" i="4"/>
  <c r="S1092" i="4"/>
  <c r="S1093" i="4"/>
  <c r="S1094" i="4"/>
  <c r="S1097" i="4"/>
  <c r="S1098" i="4"/>
  <c r="S1101" i="4"/>
  <c r="S1102" i="4"/>
  <c r="S1105" i="4"/>
  <c r="S1106" i="4"/>
  <c r="S1107" i="4"/>
  <c r="S1111" i="4"/>
  <c r="S1112" i="4"/>
  <c r="S1116" i="4"/>
  <c r="S1117" i="4"/>
  <c r="S1120" i="4"/>
  <c r="S1121" i="4"/>
  <c r="S1124" i="4"/>
  <c r="S1125" i="4"/>
  <c r="S1128" i="4"/>
  <c r="S1129" i="4"/>
  <c r="S1132" i="4"/>
  <c r="S1134" i="4"/>
  <c r="S1138" i="4"/>
  <c r="S1139" i="4"/>
  <c r="S1143" i="4"/>
  <c r="S1144" i="4"/>
  <c r="S1145" i="4"/>
  <c r="S1147" i="4"/>
  <c r="S1148" i="4"/>
  <c r="S1150" i="4"/>
  <c r="S1152" i="4"/>
  <c r="S1153" i="4"/>
  <c r="S1154" i="4"/>
  <c r="S1156" i="4"/>
  <c r="S1157" i="4"/>
  <c r="S1158" i="4"/>
  <c r="S1160" i="4"/>
  <c r="S1162" i="4"/>
  <c r="S1163" i="4"/>
  <c r="S1166" i="4"/>
  <c r="S1167" i="4"/>
  <c r="S1169" i="4"/>
  <c r="S1170" i="4"/>
  <c r="S1171" i="4"/>
  <c r="S1174" i="4"/>
  <c r="S1175" i="4"/>
  <c r="S1178" i="4"/>
  <c r="S1179" i="4"/>
  <c r="S1182" i="4"/>
  <c r="S1183" i="4"/>
  <c r="S1185" i="4"/>
  <c r="S1186" i="4"/>
  <c r="S1187" i="4"/>
  <c r="S1189" i="4"/>
  <c r="S1190" i="4"/>
  <c r="S1191" i="4"/>
  <c r="S1194" i="4"/>
  <c r="S1195" i="4"/>
  <c r="S1198" i="4"/>
  <c r="S1199" i="4"/>
  <c r="S1201" i="4"/>
  <c r="S1202" i="4"/>
  <c r="S1203" i="4"/>
  <c r="S1206" i="4"/>
  <c r="S1207" i="4"/>
  <c r="S1210" i="4"/>
  <c r="S1211" i="4"/>
  <c r="S1214" i="4"/>
  <c r="S1215" i="4"/>
  <c r="S1217" i="4"/>
  <c r="S1218" i="4"/>
  <c r="S1219" i="4"/>
  <c r="S1221" i="4"/>
  <c r="S1222" i="4"/>
  <c r="S1223" i="4"/>
  <c r="S1225" i="4"/>
  <c r="S1226" i="4"/>
  <c r="S1227" i="4"/>
  <c r="S1228" i="4"/>
  <c r="S1229" i="4"/>
  <c r="S1230" i="4"/>
  <c r="S1231" i="4"/>
  <c r="S1232" i="4"/>
  <c r="S1233" i="4"/>
  <c r="S1234" i="4"/>
  <c r="S1235" i="4"/>
  <c r="S1237" i="4"/>
  <c r="S1238" i="4"/>
  <c r="S1239" i="4"/>
  <c r="S1242" i="4"/>
  <c r="S1243" i="4"/>
  <c r="S1245" i="4"/>
  <c r="S1246" i="4"/>
  <c r="S1247" i="4"/>
  <c r="S1250" i="4"/>
  <c r="S1251" i="4"/>
  <c r="S1254" i="4"/>
  <c r="S1255" i="4"/>
  <c r="S1258" i="4"/>
  <c r="S1259" i="4"/>
  <c r="S1261" i="4"/>
  <c r="S1262" i="4"/>
  <c r="S1263" i="4"/>
  <c r="S1265" i="4"/>
  <c r="S1266" i="4"/>
  <c r="S1267" i="4"/>
  <c r="S1268" i="4"/>
  <c r="S1269" i="4"/>
  <c r="S1270" i="4"/>
  <c r="S1271" i="4"/>
  <c r="S1272" i="4"/>
  <c r="S1273" i="4"/>
  <c r="S1274" i="4"/>
  <c r="S1275" i="4"/>
  <c r="S1276" i="4"/>
  <c r="S1277" i="4"/>
  <c r="S1278" i="4"/>
  <c r="S1279" i="4"/>
  <c r="S1280" i="4"/>
  <c r="S1281" i="4"/>
  <c r="S1282" i="4"/>
  <c r="S1283" i="4"/>
  <c r="S1284" i="4"/>
  <c r="S1285" i="4"/>
  <c r="S1286" i="4"/>
  <c r="S1288" i="4"/>
  <c r="S1289" i="4"/>
  <c r="S1290" i="4"/>
  <c r="S1293" i="4"/>
  <c r="S1294" i="4"/>
  <c r="S1297" i="4"/>
  <c r="S1298" i="4"/>
  <c r="S1301" i="4"/>
  <c r="S1302" i="4"/>
  <c r="S1304" i="4"/>
  <c r="S1305" i="4"/>
  <c r="S1306" i="4"/>
  <c r="S1307" i="4"/>
  <c r="S1309" i="4"/>
  <c r="S1310" i="4"/>
  <c r="S1311" i="4"/>
  <c r="S1314" i="4"/>
  <c r="S1315" i="4"/>
  <c r="S1317" i="4"/>
  <c r="S1318" i="4"/>
  <c r="S1319" i="4"/>
  <c r="S1321" i="4"/>
  <c r="S1322" i="4"/>
  <c r="S1323" i="4"/>
  <c r="S1326" i="4"/>
  <c r="S1327" i="4"/>
  <c r="S1330" i="4"/>
  <c r="S1331" i="4"/>
  <c r="S1333" i="4"/>
  <c r="S1334" i="4"/>
  <c r="S1335" i="4"/>
  <c r="S1338" i="4"/>
  <c r="S1339" i="4"/>
  <c r="S1341" i="4"/>
  <c r="S1342" i="4"/>
  <c r="S1343" i="4"/>
  <c r="S1346" i="4"/>
  <c r="S1347" i="4"/>
  <c r="S1350" i="4"/>
  <c r="S1351" i="4"/>
  <c r="S1353" i="4"/>
  <c r="S1355" i="4"/>
  <c r="S1356" i="4"/>
  <c r="S1357" i="4"/>
  <c r="S1359" i="4"/>
  <c r="S1360" i="4"/>
  <c r="S1361" i="4"/>
  <c r="S1363" i="4"/>
  <c r="S1364" i="4"/>
  <c r="S1365" i="4"/>
  <c r="S1367" i="4"/>
  <c r="S1368" i="4"/>
  <c r="S1369" i="4"/>
  <c r="S1371" i="4"/>
  <c r="S1372" i="4"/>
  <c r="S1373" i="4"/>
  <c r="S1375" i="4"/>
  <c r="S1376" i="4"/>
  <c r="S1377" i="4"/>
  <c r="S1379" i="4"/>
  <c r="S1380" i="4"/>
  <c r="S1381" i="4"/>
  <c r="S1383" i="4"/>
  <c r="S1384" i="4"/>
  <c r="S1385" i="4"/>
  <c r="S1387" i="4"/>
  <c r="S1388" i="4"/>
  <c r="S1389" i="4"/>
  <c r="S1391" i="4"/>
  <c r="S1392" i="4"/>
  <c r="S1393" i="4"/>
  <c r="S1395" i="4"/>
  <c r="S1396" i="4"/>
  <c r="S1397" i="4"/>
  <c r="S1399" i="4"/>
  <c r="S1400" i="4"/>
  <c r="S1401" i="4"/>
  <c r="S1403" i="4"/>
  <c r="S1404" i="4"/>
  <c r="S1405" i="4"/>
  <c r="S1407" i="4"/>
  <c r="S1408" i="4"/>
  <c r="S1409" i="4"/>
  <c r="S1411" i="4"/>
  <c r="S1412" i="4"/>
  <c r="S1413" i="4"/>
  <c r="S1415" i="4"/>
  <c r="S1416" i="4"/>
  <c r="S1417" i="4"/>
  <c r="S1419" i="4"/>
  <c r="S1420" i="4"/>
  <c r="S1421" i="4"/>
  <c r="S1423" i="4"/>
  <c r="S1424" i="4"/>
  <c r="S1425" i="4"/>
  <c r="S1427" i="4"/>
  <c r="S1428" i="4"/>
  <c r="S1429" i="4"/>
  <c r="S1431" i="4"/>
  <c r="S1432" i="4"/>
  <c r="S1433" i="4"/>
  <c r="S1435" i="4"/>
  <c r="S1436" i="4"/>
  <c r="S1437" i="4"/>
  <c r="S1439" i="4"/>
  <c r="S1440" i="4"/>
  <c r="S1441" i="4"/>
  <c r="S1443" i="4"/>
  <c r="S1444" i="4"/>
  <c r="S1445" i="4"/>
  <c r="S1447" i="4"/>
  <c r="S1448" i="4"/>
  <c r="S1449" i="4"/>
  <c r="S1451" i="4"/>
  <c r="S1452" i="4"/>
  <c r="S1453" i="4"/>
  <c r="S1455" i="4"/>
  <c r="S1456" i="4"/>
  <c r="S1457" i="4"/>
  <c r="S1459" i="4"/>
  <c r="S1460" i="4"/>
  <c r="S1461" i="4"/>
  <c r="S1463" i="4"/>
  <c r="S1464" i="4"/>
  <c r="S1465" i="4"/>
  <c r="S1467" i="4"/>
  <c r="S1468" i="4"/>
  <c r="S1469" i="4"/>
  <c r="S1471" i="4"/>
  <c r="S1472" i="4"/>
  <c r="S1473" i="4"/>
  <c r="S1475" i="4"/>
  <c r="S1476" i="4"/>
  <c r="S1477" i="4"/>
  <c r="S1479" i="4"/>
  <c r="S1480" i="4"/>
  <c r="S1481" i="4"/>
  <c r="S1483" i="4"/>
  <c r="S1484" i="4"/>
  <c r="S1485" i="4"/>
  <c r="S1487" i="4"/>
  <c r="S1488" i="4"/>
  <c r="S1489" i="4"/>
  <c r="S1491" i="4"/>
  <c r="S1492" i="4"/>
  <c r="S1493" i="4"/>
  <c r="S1495" i="4"/>
  <c r="S1496" i="4"/>
  <c r="S1497" i="4"/>
  <c r="S1499" i="4"/>
  <c r="S1500" i="4"/>
  <c r="S1501" i="4"/>
  <c r="S1503" i="4"/>
  <c r="S1504" i="4"/>
  <c r="S1505" i="4"/>
  <c r="S1507" i="4"/>
  <c r="S1508" i="4"/>
  <c r="S1509" i="4"/>
  <c r="S1511" i="4"/>
  <c r="S1512" i="4"/>
  <c r="S1513" i="4"/>
  <c r="S1515" i="4"/>
  <c r="S1516" i="4"/>
  <c r="S1517" i="4"/>
  <c r="S1519" i="4"/>
  <c r="S1520" i="4"/>
  <c r="S1521" i="4"/>
  <c r="S1523" i="4"/>
  <c r="S1524" i="4"/>
  <c r="S1525" i="4"/>
  <c r="S1527" i="4"/>
  <c r="S1528" i="4"/>
  <c r="S1529" i="4"/>
  <c r="S1531" i="4"/>
  <c r="S1532" i="4"/>
  <c r="S1533" i="4"/>
  <c r="S1535" i="4"/>
  <c r="S1536" i="4"/>
  <c r="S1537" i="4"/>
  <c r="S1539" i="4"/>
  <c r="S1540" i="4"/>
  <c r="S1541" i="4"/>
  <c r="S1543" i="4"/>
  <c r="S1544" i="4"/>
  <c r="S1545" i="4"/>
  <c r="S1547" i="4"/>
  <c r="S1548" i="4"/>
  <c r="S1549" i="4"/>
  <c r="S1551" i="4"/>
  <c r="S1552" i="4"/>
  <c r="S1553" i="4"/>
  <c r="S1555" i="4"/>
  <c r="S1556" i="4"/>
  <c r="S1557" i="4"/>
  <c r="S1559" i="4"/>
  <c r="S1560" i="4"/>
  <c r="S1561" i="4"/>
  <c r="S1563" i="4"/>
  <c r="S1564" i="4"/>
  <c r="S1565" i="4"/>
  <c r="S1567" i="4"/>
  <c r="S1568" i="4"/>
  <c r="S1569" i="4"/>
  <c r="S1571" i="4"/>
  <c r="S1572" i="4"/>
  <c r="S1573" i="4"/>
  <c r="S1575" i="4"/>
  <c r="S1576" i="4"/>
  <c r="S1577" i="4"/>
  <c r="S1579" i="4"/>
  <c r="S1580" i="4"/>
  <c r="S1581" i="4"/>
  <c r="S1583" i="4"/>
  <c r="S1584" i="4"/>
  <c r="S1585" i="4"/>
  <c r="S1587" i="4"/>
  <c r="S1588" i="4"/>
  <c r="S1589" i="4"/>
  <c r="S1591" i="4"/>
  <c r="S1592" i="4"/>
  <c r="S1593" i="4"/>
  <c r="S1595" i="4"/>
  <c r="S1596" i="4"/>
  <c r="S1597" i="4"/>
  <c r="S1599" i="4"/>
  <c r="S1600" i="4"/>
  <c r="S1601" i="4"/>
  <c r="S1603" i="4"/>
  <c r="S1604" i="4"/>
  <c r="S1605" i="4"/>
  <c r="S1607" i="4"/>
  <c r="S1608" i="4"/>
  <c r="S1609" i="4"/>
  <c r="S1611" i="4"/>
  <c r="S1612" i="4"/>
  <c r="S1613" i="4"/>
  <c r="S1615" i="4"/>
  <c r="S1616" i="4"/>
  <c r="S1617" i="4"/>
  <c r="S1619" i="4"/>
  <c r="S1620" i="4"/>
  <c r="S1621" i="4"/>
  <c r="S1623" i="4"/>
  <c r="S1624" i="4"/>
  <c r="S1625" i="4"/>
  <c r="S1627" i="4"/>
  <c r="S1628" i="4"/>
  <c r="S1629" i="4"/>
  <c r="S1631" i="4"/>
  <c r="S1632" i="4"/>
  <c r="S1633" i="4"/>
  <c r="S1635" i="4"/>
  <c r="S1636" i="4"/>
  <c r="S1637" i="4"/>
  <c r="S1639" i="4"/>
  <c r="S1640" i="4"/>
  <c r="S1641" i="4"/>
  <c r="S1643" i="4"/>
  <c r="S1644" i="4"/>
  <c r="S1645" i="4"/>
  <c r="S1647" i="4"/>
  <c r="S1648" i="4"/>
  <c r="S1649" i="4"/>
  <c r="S1651" i="4"/>
  <c r="S1652" i="4"/>
  <c r="S1653" i="4"/>
  <c r="S1655" i="4"/>
  <c r="S1656" i="4"/>
  <c r="S1657" i="4"/>
  <c r="S1659" i="4"/>
  <c r="S1660" i="4"/>
  <c r="S1661" i="4"/>
  <c r="S1663" i="4"/>
  <c r="S1664" i="4"/>
  <c r="S1665" i="4"/>
  <c r="S1667" i="4"/>
  <c r="S1668" i="4"/>
  <c r="S1669" i="4"/>
  <c r="S1671" i="4"/>
  <c r="S1672" i="4"/>
  <c r="S1673" i="4"/>
  <c r="S1675" i="4"/>
  <c r="S1676" i="4"/>
  <c r="S1677" i="4"/>
  <c r="S1679" i="4"/>
  <c r="S1680" i="4"/>
  <c r="S1681" i="4"/>
  <c r="S1683" i="4"/>
  <c r="S1684" i="4"/>
  <c r="S1685" i="4"/>
  <c r="S1687" i="4"/>
  <c r="S1688" i="4"/>
  <c r="S1689" i="4"/>
  <c r="S1691" i="4"/>
  <c r="S1692" i="4"/>
  <c r="S1693" i="4"/>
  <c r="S1695" i="4"/>
  <c r="S1696" i="4"/>
  <c r="S1697" i="4"/>
  <c r="S1699" i="4"/>
  <c r="S1700" i="4"/>
  <c r="S1701" i="4"/>
  <c r="S1703" i="4"/>
  <c r="S1704" i="4"/>
  <c r="S1705" i="4"/>
  <c r="S1707" i="4"/>
  <c r="S1708" i="4"/>
  <c r="S1709" i="4"/>
  <c r="S1711" i="4"/>
  <c r="S1712" i="4"/>
  <c r="S1713" i="4"/>
  <c r="S1715" i="4"/>
  <c r="S1716" i="4"/>
  <c r="S1717" i="4"/>
  <c r="S1719" i="4"/>
  <c r="S1720" i="4"/>
  <c r="S1721" i="4"/>
  <c r="S1723" i="4"/>
  <c r="S1724" i="4"/>
  <c r="S1725" i="4"/>
  <c r="S1727" i="4"/>
  <c r="S1728" i="4"/>
  <c r="S1729" i="4"/>
  <c r="S1732" i="4"/>
  <c r="S1733" i="4"/>
  <c r="S1734" i="4"/>
  <c r="S1736" i="4"/>
  <c r="S1737" i="4"/>
  <c r="S1738" i="4"/>
  <c r="S1740" i="4"/>
  <c r="S1741" i="4"/>
  <c r="S1744" i="4"/>
  <c r="S1745" i="4"/>
  <c r="S1748" i="4"/>
  <c r="S1749" i="4"/>
  <c r="S1750" i="4"/>
  <c r="S1752" i="4"/>
  <c r="S1753" i="4"/>
  <c r="S1754" i="4"/>
  <c r="S1756" i="4"/>
  <c r="S1757" i="4"/>
  <c r="S1760" i="4"/>
  <c r="S1761" i="4"/>
  <c r="S1764" i="4"/>
  <c r="S1765" i="4"/>
  <c r="S1766" i="4"/>
  <c r="S1768" i="4"/>
  <c r="S1769" i="4"/>
  <c r="S1770" i="4"/>
  <c r="S1772" i="4"/>
  <c r="S1773" i="4"/>
  <c r="S1776" i="4"/>
  <c r="S1777" i="4"/>
  <c r="S1780" i="4"/>
  <c r="S1781" i="4"/>
  <c r="S1782" i="4"/>
  <c r="S1784" i="4"/>
  <c r="S1785" i="4"/>
  <c r="S1786" i="4"/>
  <c r="S1788" i="4"/>
  <c r="S1789" i="4"/>
  <c r="S1792" i="4"/>
  <c r="S1793" i="4"/>
  <c r="S1796" i="4"/>
  <c r="S1797" i="4"/>
  <c r="S1798" i="4"/>
  <c r="S1800" i="4"/>
  <c r="S1801" i="4"/>
  <c r="S1802" i="4"/>
  <c r="S1804" i="4"/>
  <c r="S1805" i="4"/>
  <c r="S1808" i="4"/>
  <c r="S1809" i="4"/>
  <c r="S1812" i="4"/>
  <c r="S1813" i="4"/>
  <c r="S1814" i="4"/>
  <c r="S1816" i="4"/>
  <c r="S1817" i="4"/>
  <c r="S1818" i="4"/>
  <c r="S1820" i="4"/>
  <c r="S1821" i="4"/>
  <c r="S1824" i="4"/>
  <c r="S1825" i="4"/>
  <c r="S1828" i="4"/>
  <c r="S1829" i="4"/>
  <c r="S1830" i="4"/>
</calcChain>
</file>

<file path=xl/connections.xml><?xml version="1.0" encoding="utf-8"?>
<connections xmlns="http://schemas.openxmlformats.org/spreadsheetml/2006/main">
  <connection id="1" keepAlive="1" name="owssvr" type="5" refreshedVersion="6" minRefreshableVersion="3" refreshOnLoad="1" saveData="1">
    <dbPr connection="Provider=Microsoft.Office.List.OLEDB.2.0;Data Source=&quot;&quot;;ApplicationName=Excel;Version=12.0.0.0" command="&lt;LIST&gt;&lt;VIEWGUID&gt;{DE5CD18B-BC40-47E4-9362-6B11EC78C95A}&lt;/VIEWGUID&gt;&lt;LISTNAME&gt;{6E30FD81-6FD3-452A-B866-1A8C699B1572}&lt;/LISTNAME&gt;&lt;LISTWEB&gt;https://roadhome.la.gov/strategicplanning/Research/_vti_bin&lt;/LISTWEB&gt;&lt;LISTSUBWEB&gt;&lt;/LISTSUBWEB&gt;&lt;ROOTFOLDER&gt;/strategicplanning/Research/Lists/Technical Assistance version 2&lt;/ROOTFOLDER&gt;&lt;/LIST&gt;" commandType="5"/>
  </connection>
</connections>
</file>

<file path=xl/sharedStrings.xml><?xml version="1.0" encoding="utf-8"?>
<sst xmlns="http://schemas.openxmlformats.org/spreadsheetml/2006/main" count="25728" uniqueCount="3512">
  <si>
    <t>Tomorr LeBeouf</t>
  </si>
  <si>
    <t>LaSonta Davenport</t>
  </si>
  <si>
    <t>Darin Mann</t>
  </si>
  <si>
    <t>Rosalind Peychaud</t>
  </si>
  <si>
    <t>Kristen Hebert</t>
  </si>
  <si>
    <t>Lisa Samuels</t>
  </si>
  <si>
    <t>Nechelle Polk</t>
  </si>
  <si>
    <t>Michael Chua</t>
  </si>
  <si>
    <t>Candace Watkins</t>
  </si>
  <si>
    <t>Chenoa Richmond</t>
  </si>
  <si>
    <t>Helena Janssen</t>
  </si>
  <si>
    <t>strategicplanning/Research/Lists/Technical Assistance version 2</t>
  </si>
  <si>
    <t>Item</t>
  </si>
  <si>
    <t>Grants Management</t>
  </si>
  <si>
    <t>Janssen OCD, Helena</t>
  </si>
  <si>
    <t>0</t>
  </si>
  <si>
    <t>On-Site</t>
  </si>
  <si>
    <t>Damage related to disaster;#Duplication of Benefits;#Eligible CDBG Activities;#Labor - Davis/Bacon</t>
  </si>
  <si>
    <t>Helena Janssen provided technical assistance to St. Landry Parish to discuss the details and current status of their PWs listed in LouisianaPA.com and on the OCD-DRU Participation Form. We also discussed an Overview of the Match Program, Construction Status and HUD CDBG-DR Requirements, including Davis Bacon &amp; Related Acts.  Additionally, we discussed the Closeout Process. Notice was sent to St. Landry Parish School Board on August 28, 2018. Event was held on September 11, 2018 at 11:15am - 12:50pm.</t>
  </si>
  <si>
    <t>Flood</t>
  </si>
  <si>
    <t>PW numbers 11, 91, 107, 108, 441, 496, 526, and 569</t>
  </si>
  <si>
    <t>St Landry Parish School Board</t>
  </si>
  <si>
    <t>Damage related to disaster;#Eligible CDBG Activities;#Labor - Davis/Bacon</t>
  </si>
  <si>
    <t>OCD-DRU Staff Helena Janssen provided technical assistance to Evangeline Parish School Board to discuss the details and current status of their PW listed in LouisianaPA.com and on the OCD-DRU Participation Form. We also discussed an Overview of the Match Program, Construction Status and HUD CDBG-DR Requirements, including Davis Bacon &amp; Related Acts.  Additionally, we discussed the Closeout Process. Notice was sent to Evangeline Parish School Board on August 17, 2018. Event was held on September 11, 2018 at 9:30am - 10:15am.</t>
  </si>
  <si>
    <t>PW # 263</t>
  </si>
  <si>
    <t>Evangeline Parish School Board</t>
  </si>
  <si>
    <t>Jimmy Dunphy</t>
  </si>
  <si>
    <t>Remote</t>
  </si>
  <si>
    <t>A monthly conference call was held today with Capital Grants Manager Nathan Schwam, grant administrator Julie Bordelon, Recovery Programs Director Adrienne Celestine and Jimmy Dunphy to discuss the status of the grantee's active projects, five projects that have been completed but not closed, and the grantee's recently approved Centralized Career and Technical Education Facility (IEDU-00117) project. 
Regarding the IEDU-00117 project, the project analyst informed the grantee that the activity has not yet been added to the DRGR, but that RSD could submit its first payment request for the project as early as this week, since the activity will likely be added to the reporting system by the end of this week. The project analyst also mentioned that the first deadline for the project is the 1/31/19 deadline for submission of the final plans and specifications (for the first phase of the project) and the Environmental Review Record. 
For the Bauduit Elementary (IEDU-00112) project, Ms. Bordelon mentioned that the grantee is only waiting on GOHSEP approval of the grantee's reimbursement requests for A/E costs before submitting the final project amendment and closeout report. The project analyst informed the grantee that it could submit a spreadsheet similar to the one it recently submitted in the request for project amendment for the Live Oak Elementary (2) (IEDU-00065) project to show the RRF numbers associated with the IEDU-00112 project.
The project analyst also mentioned that the current Report Due status for some of the projects on the spreadsheet the DRU provided the grantee is the result of the closeout team not yet having updated the Activity Tracker following receipt of the closeout reports the grantee recently submitted. The project analyst also mentioned that projects with closeout reports currently in the DRU's review process (e.g., IEDU-00002 and -00011) do not appear on the spreadsheet, since the grantee does not need to provide updates on those projects. The IEDU-00002 project is currently in the Audit Review stage, which Ms. Celestine explained consists of the DRU Audit section ensuring that the grantee's annual audits are up-to-date and are without findings.</t>
  </si>
  <si>
    <t>Katrina/Rita Grant 1</t>
  </si>
  <si>
    <t xml:space="preserve">All IEDU projects </t>
  </si>
  <si>
    <t>Recovery School District</t>
  </si>
  <si>
    <t xml:space="preserve">OCD-DRU Staff Helena Janssen provided technical assistance to St. Landry Parish Tourist Commission to discuss the details and current status of their PWs listed in LouisianaPA.com and on the OCD-DRU Participation Form. We also discussed an Overview of the Match Program, Construction Status and HUD CDBG-DR Requirements, including Davis Bacon &amp; Related Acts.  Additionally, we discussed the Closeout Process. Notice was sent to St. Landry Parish Tourist Commission on August 29, 2018. Event was held on September 6, 2018 at 1:00pm - 4:00pm.
</t>
  </si>
  <si>
    <t>PW Numbers 54 and 282</t>
  </si>
  <si>
    <t>St. Landry Parish Tourist Commission</t>
  </si>
  <si>
    <t>OCD-DRU Staff Helena Janssen provided technical assistance to St. Landry Parish to discuss the details and current status of their PWs listed in LouisianaPA.com and on the OCD-DRU Participation Form. We also discussed an Overview of the Match Program, Construction Status and HUD CDBG-DR Requirements, including Davis Bacon &amp; Related Acts.  Additionally, we discussed the Closeout Process. Notice was sent to St. Landry Parish on August 29, 2018. Event was held on September 6, 2018 at 10:00am - 11:30am.</t>
  </si>
  <si>
    <t>PW Numbers 16, 166, 172, 242, 243 and 329</t>
  </si>
  <si>
    <t>St. Landry Parish</t>
  </si>
  <si>
    <t xml:space="preserve">A monthly conference call was held today with St. Mary Parish Levee District Executive Director Tim Matte, project engineer Reid Miller, and Jared Lee and Jimmy Dunphy to discuss updates related to the acquisition of the five properties the Levee District is attempting to acquire for the Town's Flood Protection Levee System project. 
Mr. Matte mentioned that the Levee District is still attempting to find common ground with the Cleggco, LLC property owner on the language in the written agreement. The property owner has apparently provided a verbal agreement to the offer the Levee District previously made. One reason the Levee District has not been able to make more progress on this property is that the owner's attorney is working on multiple right-of-way agreements for various entities that are attempting to acquire the landowner's property. Mr. Matte also mentioned that a review appraisal of the Cleggco owner's property has now been completed. 
For the Hebert Management property, Mr. Matte mentioned that the Levee District and property owner are prepared to execute the servitude agreement, but that the Levee District is unsure whether an agreement (i.e., an intergovernmental agreement or MOU) between the Town and the Levee District needs to be in place prior to executing the servitude agreement. The DRU informed Mr. Matte that it would consult with Recovery Programs Deputy Director Kay LeSage regarding the possible need for the Levee District to execute an intergovernmental agreement with the Town of Baldwin that would allow the grantee to make improvements on the land owned by the Levee District, and that it would follow-up with the Levee District on the need for an agreement. 
The DRU subsequently sent an email to Mr. Matte today informing him that either a Memorandum of Understanding or an Intergovernmental Agreement with the Town will be needed in order to allow the Town access to the land, as well as to identify who will maintain it after construction is complete. The DRU also informed the Levee District that a determination on the type of agreement that is needed should be made by the Levee District's attorney. 
For the Emma Johnson property, Mr. Matte informed the DRU that the Levee District recently made an offer to Ms. Johnson and that she responded with a counteroffer that the Levee District is currently negotiating with her. Mr. Matte mentioned that he was confident a written servitude agreement with Ms. Johnson (and the Hebert Management property owner) could be executed by the time of the next monthly conference call (October 4) -- provided the Levee District received an answer from the DRU to the question of whether an agreement between the Levee District and Town needs to be in place to allow the Town to make improvements to the land. 
Regarding the Leontine and Comb estates, Mr. Matte mentioned that the Levee District is scheduled to meet next week (September 13), at which time the Levee District should begin the process of appropriating the two properties. From the date of the Levee District's meeting, the appropriation process could take as few as 30 days to complete.   </t>
  </si>
  <si>
    <t>Gustav/Ike</t>
  </si>
  <si>
    <t>51MIPC3401</t>
  </si>
  <si>
    <t>Town of Baldwin</t>
  </si>
  <si>
    <t>Damage related to disaster;#Low-Moderate Income - National Objective;#Urgent Need - National Objective</t>
  </si>
  <si>
    <t xml:space="preserve">I conducted a pre-monitoring visit to review and assess the files for the projects below.
•        IEDU – 00072 South Plaquemines High School Enhancements – Active, 84 percent expended.    
•        IEDU – 00075 Boothville Elementary Schools Renovations – (Project received final closeout approval on 7/6/2017 )
•        IEDU – 00076 South Plaquemines Elementary School Enhancements – (Project received final closeout approval on 7/6/2017) 
The purpose of the pre-monitoring visit is to make sure the school board is ready for the official monitoring visit in December.
</t>
  </si>
  <si>
    <t>IEDU–00072, IEDU–00075, IEDU–00076</t>
  </si>
  <si>
    <t>Plaquemines Parish School Board</t>
  </si>
  <si>
    <t>Damage related to disaster;#Urgent Need - National Objective</t>
  </si>
  <si>
    <t xml:space="preserve">Jimmy Dunphy and I will conducted a pre-monitoring visit to review and assess the files the following projects.
•	I2OC-00024 Nicholls State University - Stopher Gymnasium-HVAC                      
•	I2OC-00036 University of Louisiana, Lafayette - Angelle Hall                                 
•	ILOC-00020 Delgado Community College Maintenance &amp; Warehouse Building                      
The purpose of the pre-monitoring visit is to make sure OFP&amp;C is ready for the official monitoring visit which is schedule for November 14.
</t>
  </si>
  <si>
    <t>Katrina/Rita Grant 1;#Katrina/Rita Grant 2</t>
  </si>
  <si>
    <t xml:space="preserve">I2OC-00024, I2OC-00036, ILOC-00020 </t>
  </si>
  <si>
    <t>Office of Facility Planning and Control</t>
  </si>
  <si>
    <t xml:space="preserve">Jared Lee and I will conducted the pre-monitoring visit to review and assess the files the following projects. 
•        59PARA3201- Washington Parish Facility
•        59VPRP3201 - Government Facility Expansion
•        59VPRP9201 - Bogalusa Cost Share
The purpose of the pre-monitoring visit is to make sure the parish is ready for the official monitoring visit in late-October.  
</t>
  </si>
  <si>
    <t>Gustav/Ike;#Isaac</t>
  </si>
  <si>
    <t>59PARA3201, 59VPRP3201, 59VPRP9201</t>
  </si>
  <si>
    <t>Washington Parish</t>
  </si>
  <si>
    <t>Damage related to disaster;#Labor - Davis/Bacon;#Low-Moderate Income - National Objective</t>
  </si>
  <si>
    <t xml:space="preserve">Jimmy Dunphy and I conducted a pre-monitoring visit to review and assess the files the following projects. 
•	IEDU-00112 - Agnes L. Baudit Elementary School
•	IEDU-00114 - Village De L`est Elementary School
•	IEDU-00115  - William J. Fischer Elementary School
The purpose of the pre-monitoring visit is to make sure the RSD is ready for the official monitoring visit on October 18.  
</t>
  </si>
  <si>
    <t xml:space="preserve">IEDU-00112, IEDU-00114, IEDU-00115  </t>
  </si>
  <si>
    <t xml:space="preserve">Recovery School District-Louisiana Dept. of Education            </t>
  </si>
  <si>
    <t>Damage related to disaster</t>
  </si>
  <si>
    <t xml:space="preserve">PWs 821, 891, 789, 770, 579, 137, 96, 576, 7, 8, 820, 847, 604, 931, 771, 907, 886, 855 and 856
Discuss FEMA PA Match Program. Review status of active and open and unobligated PWs 821, 891, 789, 770, 579, 137, 96, 576, 7, 8, 820, 847, 604, 931, 771, 907, 886, 855 and 856. Review Davis Bacon provisions for PWs not approved and that haven’t started.
</t>
  </si>
  <si>
    <t>PWs 821, 891, 789, 770, 579, 137, 96, 576, 7, 8, 820, 847, 604, 931, 771, 907, 886, 855 and 856</t>
  </si>
  <si>
    <t xml:space="preserve">Denham Springs    </t>
  </si>
  <si>
    <t xml:space="preserve">Discuss FEMA PA Match Program. Review status of active and closed PWs 155, 220, 387, 18, 80, 81, 135, 277, 411, 434, 438, 481, 943, 1028, 1030, and 1056. Discuss Davis Bacon regarding upcoming bid for PW 1030.
</t>
  </si>
  <si>
    <t>PWs 155, 220, 387, 18, 80, 81, 135, 277, 411, 434, 438, 481, 943, 1028, 1030, and 1056</t>
  </si>
  <si>
    <t xml:space="preserve">Town of Albany    </t>
  </si>
  <si>
    <t>Discuss FEMA PA Match Program. Review status of active, open, closed and unobligated PWs 276, 19, 95, 385, 409, 426, 522, 607, 608, 609, 612, 617, 618, 648, 647, 649, 650, 695, 736, 744, 854, 885, 930, 967, 1083 and 1113.</t>
  </si>
  <si>
    <t>PWs 276, 19, 95, 385, 409, 426, 522, 607, 608, 609, 612, 617, 618, 648, 647, 649, 650, 695, 736, 744, 854, 885, 930, 967, 1083 and 1113</t>
  </si>
  <si>
    <t xml:space="preserve">Livingston Parish         </t>
  </si>
  <si>
    <t xml:space="preserve">Discuss FEMA PA Match Program. Review status of active and open PWs 300, 712, 728, and 786. Discuss Davis Bacon provisions on unobligated PWs that haven’t been approved and haven’t started construction.  </t>
  </si>
  <si>
    <t>PWs 300, 712, 728, and 786</t>
  </si>
  <si>
    <t xml:space="preserve">Iberville Parish            </t>
  </si>
  <si>
    <t xml:space="preserve">Discuss FEMA PA Match Program. Review status of active and open and unobligated PWs 821, 891, 789, 770, 579, 137, 96, 576, 7, 8, 820, 847, 604, 931, 771, 907, 886, 855 and 856. Review Davis Bacon provisions for PWs not approved and that haven’t started. </t>
  </si>
  <si>
    <t xml:space="preserve">Denham Springs   </t>
  </si>
  <si>
    <t xml:space="preserve">Discuss FEMA PA Match Program. Review status of active and open PWs 103, 921 </t>
  </si>
  <si>
    <t xml:space="preserve">PWs 103, 921 </t>
  </si>
  <si>
    <t xml:space="preserve">Lafayette Parish School System </t>
  </si>
  <si>
    <t xml:space="preserve">Discuss FEMA PA Match Program. Review status of active and open PWs 328 and 469 as they relate to the 10 percent match for the Office of State Building and Dept. of Wildlife and Fisheries.  </t>
  </si>
  <si>
    <t>PWs 328, 469</t>
  </si>
  <si>
    <t>Office of Risk Management</t>
  </si>
  <si>
    <t xml:space="preserve">Discuss FEMA PA Match Program. Review status of active and closed PWs 98, 121, 202, 204, 231, 269, 293, 294, 305, 351, 403, 494, 506, 516, 660, 689, 702, 750, 919 and 1008. Discuss Davis Bacon PW that haven’t started construction. </t>
  </si>
  <si>
    <t>Discuss FEMA PA Match Program. Review status of active and closed PWs 98, 121, 202, 204, 231, 269, 293, 294, 305, 351, 403, 494, 506, 516, 660, 689, 702, 750, 919 and 1008</t>
  </si>
  <si>
    <t>Lafayette Parish Consolidated Gov’t</t>
  </si>
  <si>
    <t xml:space="preserve">Discuss FEMA PA Match Program. Review status of active and closed PWs 155, 220, 387, 18, 80, 81, 135, 277, 411, 434, 438, 481, 943, 1028, 1030, and 1056
Discuss Davis Bacon regarding PW 1030. 
</t>
  </si>
  <si>
    <t xml:space="preserve">Town of Albany         </t>
  </si>
  <si>
    <t xml:space="preserve">Discuss FEMA PA Match Program. Review status of active and closed PWs 72, 137, 71, 587, 923, 244, 291, 304, 330, 331, 341, 373, 390, 425, 465, 565, 777, 174, 848, 963, 976, and 986. </t>
  </si>
  <si>
    <t xml:space="preserve">72, 137, 71, 587, 923, 244, 291, 304, 330, 331, 341, 373, 390, 425, 465, 565, 777, 174, 848, 963, 976, and 986 </t>
  </si>
  <si>
    <t>Tangipahoa Parish School System</t>
  </si>
  <si>
    <t xml:space="preserve">Discuss FEMA PA Match Program. Review status of active PWs 36, 109, 110, 222, 925, 1023, 1174, 1177, 1201, 1209. Review the status of active but unapproved PW and PWs that are not active and not approved.  
</t>
  </si>
  <si>
    <t xml:space="preserve">PWs 36, 109, 110, 222, 925, 1023, 1174, 1177, 1201, 1209 </t>
  </si>
  <si>
    <t xml:space="preserve">Livingston Parish School Board	</t>
  </si>
  <si>
    <t>Damage related to disaster;#Labor - Davis/Bacon;#Grants Management</t>
  </si>
  <si>
    <t>Conference call between LPPS staff and OCD-DRU (Eva Strausbaugh &amp; Darin Mann).
Date/Time: 9/5/2018 from 10AM - 10:30AM
Invitation sent on 8/2/18.
Discussed status of current projects in the FEMA PA Match Program, procurements, and Davis-Bacon.</t>
  </si>
  <si>
    <t>DR-4277 - PWs 36, 109, 110, 222, 925, 1023, 1174, 1177, 1201, 1209, 1210, 1220, 1236, 1252</t>
  </si>
  <si>
    <t>Livingston Parish Public Schools</t>
  </si>
  <si>
    <t>Eugenia Williams</t>
  </si>
  <si>
    <t xml:space="preserve">Start  Date: 8/29/18   End Date: 8/29/18   Time: 2-3PM
On-site visit
Event organizer: Eugenia Williams
Attendees: Charburn Richardson=SAL/GOHSEP, Ollie Richardson-Owner
Notice sent: 08/20/18
Richardson Daycare has one PW 307-Outdoor playground equipment. This project was completed on Aug. 10, 2017. They stated that  Davis Bacon was not followed. I notified them they may only be eligible for soft cost. Charburn stated that she will set up another meeting with FEMA to assest the damages on another bldg that is located on S. Flannery Rd. PW 307 will not be closed out until FEMA comes out. This may end up being an amended/improved project or a seperate PW. Have to wait on the decision from FEMA.
</t>
  </si>
  <si>
    <t>PW 307</t>
  </si>
  <si>
    <t>Richardson Daycare</t>
  </si>
  <si>
    <t xml:space="preserve">Start Date: 8/28/18    End Date: 8/28/18   Time: 10-11:30am
On-site
Event organizer: Eugenia Williams
Attendees: Glenda Bocking-GOHSEP, Bernard Ussher-FEMA, Joseph BeBonis-FEMA, Quez Jores-Consultant, Dorothy Wallis-CEO, Vickie Davis-Administrator.
Notice sent: 08/20/18
They have 5 PW's that was discussed. PW 1134,1025,1115 are ready  to be closed by GOHSEP. PW 1124 Donated Resources will be the last PW paid. PW 1062 Content- hasnt been paid yet due to FEMA possiblily writting 2 more PW's for Cat B-Temp relocation of staff  &amp; Cat E- Perm repairs to clinic and admin bldg. The were informed about Davis Bacon and Related Acts and when it applies and what is covered under admin cost. </t>
  </si>
  <si>
    <t>PW 1025,1115,1134,1062,1124</t>
  </si>
  <si>
    <t>Caring to Love Ministries</t>
  </si>
  <si>
    <t>Slum and Blight - National Objective;#Grants Management</t>
  </si>
  <si>
    <t>District C Councilwoman Christian Palmer 2nd community meeting promoted as "Coffee with Kristin Palmer" allowed residents to share their concerns regarding neighborhood and governess issues. Topics ranged from sewerage and water board, public works, crime, zoning, short term rentals to State and Federal disaster assistance or lack there of.</t>
  </si>
  <si>
    <t xml:space="preserve">CNO_ ALL </t>
  </si>
  <si>
    <t>CNO ALL</t>
  </si>
  <si>
    <t>Start date: 8/28/18   End time: 8/28/18   Time: 1-2pm
On-site Visit
Organizer: Eugenia Williams
Attendees: Pastor Leo Miller &amp; Joe Costello-GOHSEP
They have 2 PW's 713 &amp; 829. PW 713 Mold remedation &amp; PW 829 Temp Facility- Is ready to be closed out. Joe assisted them with the closeout process. FEMA is in the process of writing another PW for demo and content. They have received there agreement but it has to be amended to change the address.</t>
  </si>
  <si>
    <t>PW 829 &amp; 713</t>
  </si>
  <si>
    <t>First Baptist Church-Denham Springs</t>
  </si>
  <si>
    <t xml:space="preserve">Start Date: 8/22/18         End Date: 8/22/18  Time: 1-2pm
On-site visit
Organzier: Eugenia Williams
Attendees: Pastor James Drumgole, Dana S. Jones, Johnathan Dotch
​
Living Word Church of BR has one PW 325-Gym Build Repair. It has been completed and ready for close out. They will submit there end date by Sept 10, 2018. They are waiting on a response from their contract to make sure Davis Bacon was followed.
</t>
  </si>
  <si>
    <t>PW 325</t>
  </si>
  <si>
    <t>Living Word Church of Baton Rouge</t>
  </si>
  <si>
    <t>Chua OCD, Michael</t>
  </si>
  <si>
    <t>Duplication of Benefits;#Eligible CDBG Activities;#Financial Management;#Low-Moderate Income - National Objective;#Urgent Need - National Objective;#Grants Management</t>
  </si>
  <si>
    <t>This is a conference call with all of the Restore LA Small Business Program subrecipients to discuss program status, ongoing issues, resolutions, and to answer any questions, etc.</t>
  </si>
  <si>
    <t>Restore LA Small Business Program</t>
  </si>
  <si>
    <t>South Central Planning and Development Commission, North Delta Regional Planning &amp; Development District, NewCorp Inc, TruFund Financial Services, Regional Loan Corp</t>
  </si>
  <si>
    <t>Damage related to disaster;#Eligible CDBG Activities;#Labor - Davis/Bacon;#Grants Management</t>
  </si>
  <si>
    <t>OCD-DRU Staff Eva Strausbaugh and Lisa Samuelsorganized and  provided onsite technical assistance to the Baker School Board to discuss the details and current status of their PWs listed in LouisianaPA.com and on the OCD-DRU Participation Form. The School Board's consultant and GOHSEP SAL were also present for meeting.  We also discussed on overview of the Match Program, Construction status and HUD-CDBG-DR Requirements, including Davis Bacon &amp; Related Acts, procurement and Civil Rights. We also discussed the Closeout Process. Notice was sent to the Baker School Board on August 10, 2018. The event was held on August 29, 2018 at 10am - 11:15am.  Meeting Agenda, Sign-In Sheet &amp; Minutes uploaded to ePortal.</t>
  </si>
  <si>
    <t>PWs 133, 303, 531, 896, 970, 994, 1004, 1010, 1020, 1040, 1058, 1067, 1128, 1196, 1197, 1208, 1229</t>
  </si>
  <si>
    <t>Baker Schools System</t>
  </si>
  <si>
    <t xml:space="preserve">Event start date: 8/22/18       Event end date: 8/22/18   10am-11am
On-site visit
Attendees: Eugenia Williams-OCD, Preston Thompson-Pastor, W.R. Clemmons Finance Secretary, Anitra Adams SAL-GOHSEP, Charburn Richardson SAL-GOHSEP
Notice send: 8/16/18
During the site visit we discussed three PW's: 757,800,758:
PW 757 &amp; PW 800-Is ready to be closeout by FEMA
PW 758-Donated resources will paid last by FEMA
The grantee  will submit their start and end dates soon. They projected that all their projects were completed by Jan. 2017. No procurement in place. They are using cost analyst.
</t>
  </si>
  <si>
    <t>PW# 757,800,758</t>
  </si>
  <si>
    <t>Redeemer Baptist Churc</t>
  </si>
  <si>
    <t>GRAND OPENING of the NOR NAVA library. The last in the series of facilites of this nature funded with DCDBG funds to CNO after Katrina.</t>
  </si>
  <si>
    <t>ILTR00191</t>
  </si>
  <si>
    <t>Damage related to disaster;#Grants Management</t>
  </si>
  <si>
    <t>Met with Vincent Smith, Project Manager to discuss status of project completion and explore challenges delyaing the opening of this facility which is several months behind schedul.  Contractor and CNO disagreement on some scoop items.</t>
  </si>
  <si>
    <t>ILTR00008</t>
  </si>
  <si>
    <t xml:space="preserve">Start Date: 8/21/18 @ 1pm  End Date: 8/21/18 @ 2pm 
On-site Visit
Attentees: Eugenia Williams-OCD, LaKeivea Warren-GOHSEP, Phil Perkins-Facility Administrator, Sharon Stringer-Finance Administrator
Notice sent on: 08/13/18
At that time we dicussed their 6 PW's in detail. Procurement wasn't followed, cost analyst was used. They havent begun construction on the other part of Bldg. D. They are going to procure a contractor to complete the work. There will be weekly meeting set up between the Grantee and GOHSEP until everything starts flowing smoothly.
</t>
  </si>
  <si>
    <t>PW# 1057,1059,1063,1042,1098,1094</t>
  </si>
  <si>
    <t>Amite Christian Academy</t>
  </si>
  <si>
    <t>Low-Moderate Income - National Objective;#Grants Management</t>
  </si>
  <si>
    <t xml:space="preserve">A meeting was held at the LaSalle Building in Baton Rouge today to discuss the grantee's path forward on its Parkwood Place (55PARA3702) project, after the Parish's developer recently defaulted on its mortgage loan. Meeting participants included: Parish Director of Housing and Human Services Darrel Waire, attorneys Julius Hebert and Courtney Alcock and DRU representatives Dan Rees, Tommy LaTour, Kay LeSage, Andrea Fleischbein, Robbie Bizot, Liza Bergeron and Jimmy Dunphy. 
Mr. Waire mentioned that a possible developer of the Parkwood Place subdivision recently approached the bank about buying out the first mortgage but that the bank turned down the developer's offer. The developer will apparently make a second offer to the bank, but has not yet done so. Additionally, Mr. Waire mentioned that the Parish president has contacted Whitney Bank to find out if the bank would delay the Sheriff Sale in the event the Parish bought the first mortgage. The bank indicated to the president that it would work with the Parish. 
Mr. Waire asked about the possibility of the Parish's using its G/I Parish-held Program Income (PI), which currently totals approximately $414,000.00, to pay for a portion of the costs associated with developing the units. This will only be done, according to Mr. Waire, if the developer is unsuccessful in buying the mortgage note from the bank. The DRU informed the Parish that it could use its G/I Parish-held PI to develop the housing units, but that since an appraisal of the land will be required before the developer begins construction, the Parish will have to solicit at least three quotes from qualified appraisers to comply with CDBG procurement requirements.  
Mr. Waire also asked LHC Director Robert Bizot and manager Liza Bergeron about the possibility of using Cameron Parish's excess Affordable Rental housing funds on its 55PARA3702 project to fill the gap between the $414,000.00 in Parish-held PI the Parish has available and the $615,000.00 cost to develop the housing units. Ms. Bergeron mentioned that Cameron Parish has already agreed to de-obligate the approximately $438,000.00 in Affordable Rental housing funds that it was awarded in its G/I Parish Recovery Proposal. Cameron Parish, the DRU, and LHC are currently in the process of de-obligating the unutilized funds.  
Note it was previously determined in a February 2018 meeting the DRU held with Terrebonne Parish officials that Terrebonne Parish would likely be able to utilize a portion of Cameron Parish's de-obligated Affordable Rental housing funds to complete construction on the Parkwood Place subdivision and ensure the activity meets a national objective. </t>
  </si>
  <si>
    <t>55PARA3702</t>
  </si>
  <si>
    <t>Terrebonne Parish</t>
  </si>
  <si>
    <t xml:space="preserve">State Date: 8/21/18 10AM   
End Date: 8/21/18 11AM
On-site visit
Organizer: DRU
Date Notice sent: 08/20/18
I visited with Kingdom of Heaven Ministries on 8/21/18. The have one PW 261. It was to provide repairs to their shelter home. The shelter home is used for women that victims of crimes and newly released from prison. Mrs. Braud stated Davis Bacon wasn't followed during the repair process. Some force account labor was used. (30 hrs).The end date of the project was 11/17. She was instructed by Marcella Horne to request closeout in LAPA as soon as possible.
</t>
  </si>
  <si>
    <t>PW 261</t>
  </si>
  <si>
    <t>Kingdom of Heaven Ministries</t>
  </si>
  <si>
    <t>Labor - Davis/Bacon;#Grants Management</t>
  </si>
  <si>
    <t>A monthly conference call was held today with Facility Planning and Control senior managers Lisa Smeltzer, Tom Rish, project managers Mark Bradley and Jean Kelly, grant administrator Thomas Magee, Jessica Guillory (PAE) and DRU representatives Tomorr LeBeouf, Darin Mann and Jimmy Dunphy to discuss the status of the grantee's active projects, as well as the amendment to the CEA that was recently sent to the grantee for signature.  
Ms. Smeltzer mentioned that she had FP&amp;C Director Mark Moses sign the CEA amendment a day or two after she received it, and then returned the amendment to DRU Contracts Specialist Bonnie Brown shortly thereafter. The project analyst informed the grantee that although it is more important for all activities under the CEA to be completed by the contract end date, it is also ideal that 100 percent of the contract funds are expended by the CEA end date as well.  
Regarding the Delgado Community College (ILOC-00020) project, Mr. Rish mentioned that he consulted with DRU Compliance Manager Ed Sutherland regarding the labor compliance issue related to the lack of payroll reports that have been submitted by the electrical subcontractor. Mr. Rish mentioned that Mr. Sutherland stated he was optimistic that prime contractor One Construction would eventually resolve the outstanding issues. Project manager Mark Bradley mentioned that he would email Mr. Sutherland for a recommendation regarding whether the grantee could submit a payment request that includes an invoice(s) for all work completed by the prime contractor and by the subcontractors that do not have labor compliance issues associated with their payroll reports so that payments owed to the prime contractor would not continue to be held up. 
There was a consensus among the grantee, the project analyst and grant administrator Thomas Magee that the grantee could likely submit a payment request for all construction costs, minus the work that the electrical subcontractor completed. Mr. Rish also mentioned that the owner of the electrical subcontractor's business recently died and that his son, who assumed ownership of the business, has not yet certified the weekly payrolls that the prime contractor has completed on behalf of the subcontractor.</t>
  </si>
  <si>
    <t>All active ILOC projects</t>
  </si>
  <si>
    <t>Facility Planning and Control</t>
  </si>
  <si>
    <t xml:space="preserve">A monthly conference call was held today with Parish Engineer Nia Picou and DRU representatives Kay LeSage, Darin Mann and Jimmy Dunphy to discuss the status of the Parish's active projects, as well as the two Katrina/Rita Fisheries CEAs that are ready for closeout.
Ms. Picou mentioned that the two CEA termination letters that Mr. Mann sent to the Parish two weeks ago are with Parish official Jennifer Gerbasi to give to the Parish president for signature. The letters could be returned to the DRU by next week, according to Ms. Picou, along with the CEA closeout reports. 
Regarding the Parish's Falgout Canal (55PARA3312) project, the DRU asked Ms. Picou if she is coordinating with the Coastal Protection Restoration Authority (CPRA) and the Terrebonne Levee Conservation District (TLCD) regarding the project costs that still have to be paid by those entities. Terrebonne Parish recently submitted its final payment request for the project, which zeroed out the CDBG budget. Ms. Picou mentioned that there will be another change order that is executed for the project, and that the remaining construction items could be completed by December 2018. The TLCD prefers that the change order not be submitted for review until hurricane season has ended this fall. 
Ms. Picou stated that another project amendment for 55PARA3312 will need to be approved to reconcile the final project budget to match actual expenditures, and that she is coordinating with CPRA and TLCD to ensure she is informed when all project costs have been paid.   
Regarding the Cedar Grove (55PARA3308) project, Ms. Picou mentioned that she would draft an email to send to Ms. LeSage regarding the Parish's need for additional CDBG dollars to pay for construction costs. The DRU informed the Parish during a previous monthly conference call that it would place Terrebonne Parish on a list of grantees that have requested additional funding -- if the Parish sent an email detailing the reason for the funding request, as well as the amount that is needed. </t>
  </si>
  <si>
    <t>All active PARA projects</t>
  </si>
  <si>
    <t>OCD-DRU Staff Helena Janssen and Darin Mann provided technical assistance to Lafayette Parish Consolidated Government to discuss the details and current status of their PWs listed in LouisianaPA.com and on the OCD-DRU Participation Form. We also discussed on overview of the Match Program, Construction status and HUD-CDBG-DR Requirements, including Davis Bacon &amp; Related Acts. We also discussed the Closeout Process. Notice was sent to Lafayette Parish Consolidated Government on August 9, 2018. The event was held on August 21, 2018 at 9:30am - 11:30am.</t>
  </si>
  <si>
    <t>PWs 121, 202, 204, 231, 269, 294, 305, 351, 403, 494, 506, 660, 689, 702, 750, 98, 516, 919, 293 and 1008</t>
  </si>
  <si>
    <t>Lafayette Parish Consolidated Government</t>
  </si>
  <si>
    <t>Financial Management;#Grants Management</t>
  </si>
  <si>
    <t xml:space="preserve">A meeting was held today at the Louisiana Dept. of Health's offices at the Bienville Building in downtown Baton Rouge to discuss closeout of the agency's completed Greater New Orleans Community Health Connection projects (ILOC-00032 and I36S-00003) and the CEA that governs them (#699083), as well as the process that needs to be followed for the return of funds LDH will be sending the DRU due to an overpayment of administration costs that occurred on the project. LDH attendees included Marisa Naquin, Jennifer Henderson, Theresa McDonald and Aaron Reid and DRU representatives Tomorr LeBeouf, Jared Lee and Jimmy Dunphy. 
Accountant Theresa McDonald indicated that the amount LDH has identified for a return of funds to the DRU for administration costs is $1,488,914.10, and that since LDH is a state agency, it may be preferable for the grantee to complete an interagency transfer, rather than send a check to the DRU for the return of funds. The DRU informed the grantee that it would confer with DRU Finance Manager Ginger Moses regarding the possibility of completing an interagency transfer to the DRU. Ms. Moses subsequently confirmed that an interagency transfer would be okay to complete in this instance, and that the grantee would not need to submit a credit draw to accompany the transfer.
The DRU informed project manager Marisa Naquin that final project amendments will need to be approved to reconcile the project budgets to actual expenditures, after the return of funds has been completed, and that the amendments should include final statements of cost that break down the amounts that were spent on each activity, including how much was paid from each funding source. Ms. Naquin indicated that she did not have experience completing project amendments and requested that the DRU send the link to the DR-CDBG Grantee Administrative Manual, or the actual exhibit that contains the sample amendment request. The project analyst informed Ms. Naquin that she could direct to him any questions she had related to the final project amendments and subsequently sent the link to the sample request for project amendment form.   
The project analyst informed Ms. Naquin that both the closeout reports for the two projects, as well as the CEA closeout report, can be submitted to the DRU.Closeout email address as soon as the project amendments are approved. Regarding the project closeout reports, the project analyst informed Ms. Naquin that not all parts of the report will apply to LDH, and that the exhibit in the administrative manual contains detailed instructions on how to complete each form in the report. 
Regarding the CEA closeout report, the project analyst informed Ms. Naquin that Page 13-4b (Housing Opportunities Form) of the report would not be applicable to LDH's closeout, since the grantee is a state agency and not a jurisdictional authority. 
The DRU informed LDH that it would follow up with the accountants regarding its consultation with Ms. Moses and confirmed that in order to close out the projects and CEA, the return of funds/interagency transfer, approval of project amendments, and submission of the projects and CEA closeout reports need to occur in that order. The project analyst mentioned that it is possible that the CEA closeout report could be held up by the DRU's Compliance section -- if the section wanted to monitor the I36S-00003 project before granting approval of the CEA closeout -- but that that may not be likely, given the relatively minor concerns that were identified and cleared in the monitoring review of the ILOC-00032 project that was performed in December 2015. 
</t>
  </si>
  <si>
    <t>ILOC-00032 and I36S-00003</t>
  </si>
  <si>
    <t>Louisiana Department of Health (LDH)</t>
  </si>
  <si>
    <t xml:space="preserve">A monthly conference call was held today with Parish officials Mark Stephens and Shalanda Nalencz, East Baton Rouge Redevelopment Authority (RDA) officials Chris Tyson, Tara Titone, and Tasha Saunders, and DRU representatives Darin Mann, Andrea Fleischbein and Jimmy Dunphy to discuss the status of the Parish's bridge replacement projects, the Smiley Heights Rental Rehab (17PARA3601) project, and the Parish's active housing projects.
The DRU informed the RDA that it will be sending out a letter requesting a return of $260,882.13 in CDBG funds that paid for acquisition costs on the Smiley Heights Rental Rehab (17PARA3601) project, since it was recently determined that the Automotive Training Center aspect of the project did not meet the LMI Limited Clientele national objective. The project analyst informed Parish Accounting Manager Shalanda Nalencz that the Parish would have 45 days from the date the letter is mailed to return the funds and submit an amendment request in GIOS to reduce the budget. Ms. Nalencz requested to be copied on the email that contains the return of funds letter, since the Parish council may have to pass a resolution to add local funds to the project budget. The Parish was informed that the $260,882.13 return amount would be available for use on another Parish recovery project(s).
Parish engineer Mark Stephens informed the DRU that he submitted to the Corps of Engineers renewal of the permit that is needed to begin construction on the Bob Pettit (17PARA2106) bridge project, and that he is anticipating submitting the construction plans and specifications for Bob Pettit to Pan American Engineers for review within the next two months. Mr. Stephens mentioned that appraisers could not be hired for the Bob Pettit project until the Release of Funds has been issued, which will be after the plans and specifications have been submitted. The Parish will have to acquire two pieces of property from Parish residents prior to beginning construction on Bob Pettit.
Mr. Stephens mentioned that the Bay and Chestnut bridge projects (both -2106) are both currently functioning as the Parish's reserve fund for higher priority bridges that are not yet complete (e.g., Fraternity, Bob Pettit (-2106) and Claycut (-2107), and that those bridge projects would be completed only if the Parish determines that it has the funding needed to complete construction. The Parish's CDBG budget for its bridge replacement projects is likely not sufficient to pay for all costs associated with its bridge replacement projects. 
</t>
  </si>
  <si>
    <t>East Baton Rouge Parish</t>
  </si>
  <si>
    <t xml:space="preserve">A meeting was held at the Parish's offices in St. Martinville today with Parish President Chester Cedars, project manager Heath Babineaux, project engineers Nick Sonnier and Todd Vincent (Sellers &amp; Associates), grant administrator Richard Minvielle and DRU representatives Darin Mann, Jared Lee and Jimmy Dunphy to discuss the status of the Parish's Bayou De Portage (50PARA3402) project, including: obtaining updates on the status of acquisition needed for Phase II construction, a proposed timeline for completion of various project milestones, and any impediments that are or could further substantially delay completion of the project. 
Engineer Nick Sonnier informed the DRU that the Parish recently applied for the Corp permit that is needed to begin Phase II construction, but that there was an unforseen delay with the reviewer of the permit application having recently been activated for military duty. Mr. Sonnier indicated that he recently followed up with the Corp on the Parish's permit application, and that a possible date the Parish may be able to obtain approval is 12/1/18. He also stated that it may help expedite the process if the DRU could intervene to emphasize the importance of a quick review. Outreach Specialist Darin Mann indicated that he would send an email to the Corp on behalf of the Parish and engineer.  
In terms of the acquisition that is needed prior to Phase II construction beginning, the Parish will need to acquire land from approximately 30-40 property owners. According to Mr. Sonnier, most of the land will be donated to the Parish. However, a few of the owners have resisted offering their land to the Parish for the purpose of this project. Mr. Vincent indicated that a possible work-around to this obtstacle is slightly altering the scope of the project such that the improvements would not affect the land owned by the Parish residents opposed to the construction. The engineering firm has projected a possible date of 9/30/18 for completion of all acquisition needed for the project. However, that may be a best-case scenario, since only approximately 30 percent of the land has been donated at this point, and since the language for the written agreements has not yet been finalized. 
Mr. Sonnier also mentioned that Sellers &amp; Associates would work on finalizing the construction plans and specifications for the project while acquisition is ongoing, and that the final plans and specs could potentially be submitted to Pan American Engineers for review by 10/1/18. Sellers &amp; Associated provided an updated project schedule for the 50PARA3402 project that includes a possible 10/15/18 publication date for the first advertisement for bids. However, the DRU discussed the possible need to refrain from publishing advertisements until the Parish receives notification that approval of the Corp permit has been obtained.  
The projected start and end dates for Phase II construction in the engineering firm's updated project schedule are 2/1/19 and 2/1/20, respectively. The DRU informed the Parish that if the project could be completed by early or mid-2020, there may not be any issues with the DRU funding the remainder of the project. But, the project analyst mentioned that the DRU may still have to give a deadline for issuance of the Notice to Proceed, and that it would be problematic if the project were to incur further substantial delays that pushed completion of the project past mid-2020. 
The DRU also informed the Parish and Mr. Minvielle that after the project is bid, a project amendment will need to be executed to update the CDBG Program Schedule with a new construction end date. Mr. Minvielle clarified that Phase II construction costs will be drawn from St. Martin and Iberia parishes' 50PARA3402 and 23PARA3401 project budgets equally. Note this joint $5 million project contains $2 million contributed by Iberia Parish, more than 97 percent of which are budgeted to pay for construction costs.   </t>
  </si>
  <si>
    <t>50PARA3402</t>
  </si>
  <si>
    <t>St. Martin Parish</t>
  </si>
  <si>
    <t>Environmental - Environmental Reviews;#Grants Management</t>
  </si>
  <si>
    <t>50PARA3401</t>
  </si>
  <si>
    <t>Damage related to disaster;#Eligible CDBG Activities;#Fair Housing Equal Opportunity;#Labor - Davis/Bacon</t>
  </si>
  <si>
    <t>OCD-DRU Staff Helena Janssen provided technical assistance to City of St Martinville to discuss the details and current status of their PWs listed in LouisianaPA.com and on the OCD-DRU Participation Form. We also discussed an Overview of the Match Program, Construction Status and HUD CDBG-DR Requirements, including Davis Bacon &amp; Related Acts, Section 3 of the HUD Act, Section 504 of the Rehabilitation Act and Fair Housing.  We also discussed the Closeout Process. Notice was sent to City of St Martinville on July 23, 2018. Event was held on August 7, 2018 at 9:00am - 11:30am.</t>
  </si>
  <si>
    <t>PWs 61, 123, 124, 335, 336 and 337</t>
  </si>
  <si>
    <t>City of St Martinville</t>
  </si>
  <si>
    <t xml:space="preserve">A monthly conference call was held today with Capital Grants Manager Nathan Schwam, grant administrator Julie Bordelon, Recovery Programs Director Adrienne Celestine, Kay LeSage, and Jimmy Dunphy to discuss the status of the grantee's completed but not closed projects, as well as the project application RSD recently submitted for the proposed Career Technical Education High School project. 
In terms of the project application the grantee recently submitted, Ms. Celestine communicated that the most pressing issue concerning approval of the application is the timeline for project completion. The grantee's CEA with OCD expires 12/31/20. However, the CDBG Program Schedule in the application indicates that the project may not be completed until approximately 3/31/21. Ms. Celestine mentioned that the DRU could work with the grantee on possibly extending the CEA by another six months. But, if another extension on top of that would be needed, then the project at that point could be mostly responsible for delaying closeout of the IEDU program, and the grantee may have to consider other options for its available funding.
Capital Grants Manager Nathan Schwam mentioned that RSD is nearing completion of its construction program and that there may not be many other options available to utilize the grantee's approximate $12.1 million in CDBG funds in its reserve budget. Ms. LeSage mentioned that in its response containing the application review comments, the DRU would ask the grantee to re-visit the project timeline and indicate whether the project could potentially be completed by the original 12/31/20 completion date identified in the 12/20/17 meeting at the DRU's offices in New Orleans last year.  
The project analyst mentioned that 14 of the grantee's completed projects have moved to Complete - Ready to Close status since the last monthly call July 2, and that only six projects remain in Complete - NOT Ready to Close status. The DRU informed the grantee that the deadline for submission of a closeout report in a typical Project Completion Report Deadline letter is two months, but that the DRU closeout section may not require submission of the closeout report for all 14 projects, since a typical deadline letter lists significantly fewer than 14 projects. </t>
  </si>
  <si>
    <t>All IEDU projects</t>
  </si>
  <si>
    <t>Event start time: 10AM  Event end time: 11AM
On-site vist. Attendees: Are listed below
​I visited Central Private School along with Joe Costello and Charburn Richardson from GOHSEP, also present was Brennan Easley-Trade Construction and Maggie Riddle from Sulzer Group. They have 4 PW in LAPA with 2 that are ready for closeout (PW 1009 &amp; 1119), PW 125 is waiting on extentsion approval from GOHSEP and PW 1230 was 50% zero'd out due to insurance payment but they will submit payment for the content once the permanent facilites are constructed. Lastly, they have 2 PW that are currently being written by FEMA. (Permanent facilities for the gym and campus)</t>
  </si>
  <si>
    <t>PW 125,1230,1009,1116</t>
  </si>
  <si>
    <t xml:space="preserve">Central Private Schools </t>
  </si>
  <si>
    <t>Damage related to disaster;#Eligible CDBG Activities;#Financial Management;#Grants Management</t>
  </si>
  <si>
    <t>Monthly State/CNO Joint Staff Meeting. Agenda and Sign_In sheet attatched.</t>
  </si>
  <si>
    <t>Damage related to disaster;#Eligible CDBG Activities;#Environmental - Environmental Reviews;#Labor - Davis/Bacon</t>
  </si>
  <si>
    <t>OCD-DRU Staff Helena Janssen and Darin Mann provided technical assistance to Acadiana Criminalistics Lab to discuss the details and current status of their PWs listed in LouisianaPA.com and on the OCD-DRU Participation Form. We also discussed an Overview of the Match Program, Construction Status and HUD CDBG-DR Requirements, including Davis Bacon &amp; Related Acts.  We also discussed the Closeout Process. Notice was sent to Acadiana Criminalistics Lab on July 13, 2018. Event was held on July 30, 2018 at 12:50pm - 2:15pm.</t>
  </si>
  <si>
    <t>PW 259</t>
  </si>
  <si>
    <t>Acadiana Criminalistics Lab</t>
  </si>
  <si>
    <t>Damage related to disaster;#Duplication of Benefits;#Eligible CDBG Activities;#Environmental - Environmental Reviews;#Fair Housing Equal Opportunity;#Labor - Davis/Bacon</t>
  </si>
  <si>
    <t>OCD-DRU Staff Helena Janssen and Darin Mann provided technical assistance to Apostolic Christian School to discuss the details and current status of their PWs listed in LouisianaPA.com and on the OCD-DRU Participation Form. We also discussed an Overview of the Match Program, Construction Status and HUD CDBG-DR Requirements, including Davis Bacon &amp; Related Acts, Section 3 of the HUD Act, Section 504 of the Rehabilitation Act and Fair Housing.  We also discussed the Closeout Process. Notice was sent to Apostolic Christian School on July 13, 2018. Event was held on July 30, 2018 at 9:30am - 11:45am.</t>
  </si>
  <si>
    <t>PWs 299, 312, 377, 537, 1051 and 1206</t>
  </si>
  <si>
    <t>Apostolic Christian School</t>
  </si>
  <si>
    <t>Biweekly task force meeting to review d-cdbg project status, expenditures and draw request.</t>
  </si>
  <si>
    <t xml:space="preserve">A monthly conference call was held today with Town of Baldwin Mayor Donna Lanceslin, St. Mary Parish Levee District Executive Director Tim Matte, grant administrator Angela Kraemer, Kay LeSage and Jimmy Dunphy to discuss the status of the acquisition of the five properties the Town needs for its Levee (51MIPC3401) project. 
Mr. Matte mentioned that the Levee District is currently attempting to finalize the wording in the agreement with the Cleggco, LLC property owner, who owns the most expensive piece of property the Town is attempting to acquire. The Levee District previously sent an offer letter to the property owner, which the owner has apparently accepted. Mr. Matte also mentioned that the Levee District has identified an appraiser to perform a review appraisal of the property, since the Levee District did not perform one following the appraisal that was done. Since the property is valued at more than $10,000.00, a review appraisal is required.  
For the Herbert Management &amp; Land Co. property, Mr. Matte mentioned that although a written agreement has not yet been executed, the property owner has verbally agreed to sell his property to the Levee District at the price that was offered. Mr. Matte mentioned that since the Levee District did not send a written Statement of Just Compensation with the offer to purchase, a Statement of Just Compensation would be provided to the owner at closing. 
Also, Mr. Matte stated that in addition to the Comb and Leontine estates, the Town may appropriate the property Emma Johnson owns. The Levee District has a regular meeting August 9, at which time the topic of appropriation may be placed before the district members. If the topic is not placed on the August agenda, Mr. Matte mentioned that it will be on the district's September meeting agenda. Appropriation of the three properties could be completed within 30 days after the meeting. 
Ms. Kraemer mentioned that she had not yet begun compiling the acquisition documents related to each of the properties the Levee District is acquiring, and that she would compile a file for each property after an individual sale is completed. The DRU informed her that these files will need to be provided before any construction invoices can be paid so that the DRU can determine that the Town/Levee District followed the URA process as closely as possible. </t>
  </si>
  <si>
    <t xml:space="preserve">Event Date: 7/26/18; Start Time: 1pm; End Time: 2pm; On-site visit
Attendees: Eugenia Williams, Gwen Lee- OCD; Amanda Moody-City of Central-Special Asst. to the Mayor; Keith Boeneke-CSRS- Project manager
There main concern was to received clarification on the Contract (HUD 2880 form).  We discussed and reviewed their PW's in LAPA &amp; on there Participation Form.
</t>
  </si>
  <si>
    <t>PW 38,258,1212,1036 and Drainage repair</t>
  </si>
  <si>
    <t>City of Central</t>
  </si>
  <si>
    <t xml:space="preserve"> Conference call held on 8/1/2018 at 10AM- 11:30AM
OCD-DRU employees on conference call: Eva Strausbaugh &amp; Darin Mann
This is a monthly conference call Between OCD-DRU, GOHSEP, and LPPS employess to discuss program and construction status, ongoing issues, resolutions, and to answer any questions, etc.. Also discussed execution of Match Agreement, DBRA and procurement. 
Meeting invite sent to all callers on 7/10/2018.   
</t>
  </si>
  <si>
    <t>PWs 222, 1023, 925, 109, 1210, 1220, 110, 1177, 36, 1209, 1201, 1174, 1236</t>
  </si>
  <si>
    <t>Low-Moderate Income - National Objective</t>
  </si>
  <si>
    <t xml:space="preserve">Technical Assistance call with St. Bernard Project concerning their failure to meet their PROP project national objective and how to rectify the issues. </t>
  </si>
  <si>
    <t>Katrina/Rita Grant 1;#Flood</t>
  </si>
  <si>
    <t>EPRO1055</t>
  </si>
  <si>
    <t>St. Bernard Project</t>
  </si>
  <si>
    <t>DRGR TA</t>
  </si>
  <si>
    <t>Sparks, John</t>
  </si>
  <si>
    <t>Assisted Laurie Calloway via the phone in completing the Section 3 Summary of their closeout report and answering questions.</t>
  </si>
  <si>
    <t>EPRO1049</t>
  </si>
  <si>
    <t>David Y. Martin, Jr., LLC</t>
  </si>
  <si>
    <t>OCD-DRU Staff Helena Janssen provided technical assistance to Lafayette Parish School System to discuss the details and current status of their PWs listed in LouisianaPA.com and on the OCD-DRU Participation Form. We also discussed an Overview of the Match Program, Construction Status and HUD CDBG-DR Requirements, including Davis Bacon &amp; Related Acts, and the Closeout Process. Notice was sent to Lafayette Parish School System on July 13, 2018. Event was held on Wednesday, July 25, 2018 at 10:00am - 11:30am.</t>
  </si>
  <si>
    <t>PWs 103 and 921</t>
  </si>
  <si>
    <t>Lafayette Parish School System</t>
  </si>
  <si>
    <t xml:space="preserve">A monthly conference call was held today with Parish Engineer Nia Picou, Kay LeSage, Darin Mann and Jimmy Dunphy to discuss the status of the Parish's active projects, the Parish's Katrina/Rita Fisheries CEAs that are ready for closeout, and the possibility of the Parish's securing additional D-CDBG funds to pay for construction costs associated with the Cedar Grove (55PARA3308) project.
Ms. Picou asked the DRU about the possibility of securing additional D-CDBG funds to pay for costs associated with the materials and installation needed to construct culverts at the Cedar Grove site. Ms. Picou mentioned that a possible reduction in the scope of work could reduce the project budget by approximately half (from $8 million to $4 million), and that if the Terrebonne Levee Conservation District would agree to pay for mitigation work associated with the levee (approximately $2 million), the Parish may only need approximately $1.5 million in CDBG funds to complete a reduced scope of the project.
Ms. LeSage mentioned that Terrebonne Parish may already be on a list of grantees that have requested additional D-CDBG funding from the DRU, but that if the Parish is not currently on the list, she would add Terrebonne Parish to it. Ms. LeSage also requested an email from Ms. Picou that provides more specific details regarding the amount of funding that may be needed to complete the project, as well as what exactly the CDBG funding would be utilized for. Ms. Picou responded that she would send an email to the DRU that contains the additional details requested.  
In terms of the Parish's CEAs that are ready for closeout, Outreach Specialist Darin Mann mentioned that he recently conferred with DRU Compliance Manager Ed Sutherland and received an okay to proceed with drafting CEA Termination Letters for the Parish's two K/R Fisheries grants/projects that are not currently under review by the Compliance section. 
For the Falgout Canal Floodgate (55PARA3314) project, Ms. Picou mentioned that she would ask the Terrebonne Levee Conservation District (TLCD) about the lack of invoices the Parish has received for the project, since construction started in November 2017. Ms. LeSage asked Ms. Picou to update the DRU regarding the TLCD's response, since there are currently no CDBG funds expended from the approximate $17 million project budget. Ms. Picou responded that after she follows up with the TLCD, she would update the DRU on the status of any payment requests that may be forthcoming.  </t>
  </si>
  <si>
    <t xml:space="preserve">All active PARA projects </t>
  </si>
  <si>
    <t>Start date: 7/18/18-1:30pm    End date: 7/18/18-3:00pm
On-Site Visit
Event organizer: Eugenia Williams
Attendees: Eugenia Williams, Gwen Lee-OCD/DRU, Charburn Richardson SAL-GOHSEP, Shelton C. Dixon, Carl Joesph, Jacqueline Dixon
Notcie sent on: July  10,2018
We visited Greater Mt. Oliver and reviewed there projects. They have an consultant. the  Sultzer Group. The applicant stated they havent been getting a good response from the Sultzer Group and they are thinking about terminating there services. The SAL Charburn Richardson will be setting up a mtg with the DRS, to have some of there issues worked out. They would like to have a Cat E-Vehciles written by FEMA and they stated PW 987 &amp; PW 977 hasnt started yet due to the conflict of how much feet of water the blgd. actually recieved. They  were told they will have to re-advertise because only one company responded to the bid for PW 977. As well as, PW1132 will not be funded per Steve Freeman with HUD. The have not submitted any expenses for PW 1127-Church content.</t>
  </si>
  <si>
    <t>PW 947,977,988,987,1132,1127</t>
  </si>
  <si>
    <t>Greater Mt. Olive Missionary Baptist Church/Christian Academy</t>
  </si>
  <si>
    <t>Start Time: 9AM/End Time 11AM
Date: 7/18/18
On-Site visit
Attendees: Eugenia Williams-OCD. Gwen Lee-OCD, Darin Mann- OCD, Barry Ivey Pinnacle Precissions, School prinicipal, Secretary and Accountant
Noftifcation sent: 07/10/18
______________________________________________
During our site visit with Victory Academy, Barry stated that he attended the regional meeting that was held in Baton Rouge last year. He also stated GOHSEP reuqested a cost analyst, Davis Bacon was not following during the contruction process. Barry stated that it would costly to do so. Debris Removal Cat . A will not be written by FEMA. He was also notified that PW 342 wasn't procudure correctly, we can't pay on cost analyst. PW 948- has several invoices that wasnt in the scope of work but this but this issue will be addressed at closeout.
Victory Harvest Church-Barry Ivery stated he wanted to roll PW #1122 in to PW#948. He was informed that this may not be possible because its a capped project and it would increase the dollar amount. He also noted that asbetoes was found in the building. He was also notified that the Debris Removal project will not be written.</t>
  </si>
  <si>
    <t>PW 342,948,1122,985,1135</t>
  </si>
  <si>
    <t>Victory Academy &amp; Victory Harvest Church</t>
  </si>
  <si>
    <t xml:space="preserve">A meeting was held at the Iberia Parish Courthouse in New Iberia today with Parish President Larry Richard, Chief Administrative Officer Scott Saunier, Finance Director Kimberly Segura, Iberia Parish Executive Secretary Cyndi Provost, grant administrator Richard Minvielle and DRU representatives Jared Lee, Nechelle Polk and Jimmy Dunphy to discuss the status of the Parish's Acadiana Regional Airport project, including the likelihood that that Parish will ultimately be able to secure the funding needed to pay for the approved scope of the project, as well as to obtain an updated timeline for possible completion of the project. 
Mr. Minvielle explained that in September 2018 the state's bond commission is going to select construction projects for funding based on what was approved in the Capital Outlay bill the governor signed last month. Note the Parish's 23PARA2101 project was included in the bill the governor signed in June 2018. According to Mr. Minvielle, the bill allocated $2.56 million to Iberia Parish as Priority 5 funding, which means that unlike in previous years, the funding may now be more likely to be secured. Additionally, if the Parish is able to execute a CEA with the bond commission for the $2.56 million in funds appropriated for FY 2019, the remaining $1.75 million in Priority 2 funding that the Parish anticipates utilizing in FY 2020 would also likely be secured, since the state would likely allocate all funds needed to complete construction of a project after construction commenced.
The Parish is optimistic that the funding will not be pulled this year because unlike in previous years, acquisition of the six properties that was needed prior to the start of construction has now been completed. Mr. Saunier mentioned that the Parish did not have to expropriate the sixth property from the owner who initially refused to sell his property to the Parish and that the Parish has sent checks to the other five owners who sold property to the Parish. With acquisition complete and the final plans and specifications having already been approved, the project is much closer to construction than it was at this time last year. 
Since the acquisition stage of the project is complete, the project will be ready for bid shortly after the Parish were to execute a contract with bond commission for the first $2.56 million of the $4.2 million that has been allocated to the Parish in the Capital Outlay bill. Mr. Minvielle indicated that the contract process could take a few months to complete, which means that the project could potentially be bid in the first few months of 2019, with the Notice to Proceed to construction date set for June or July 2019. President Richard confirmed that per the program schedule in the application, construction could potentially take 13 months to complete, which would mean that construction could be completed by July or August 2020, assuming all Capital Outlay funds are ultimately secured.
Since President Richard confirmed that the Parish will likely not have the funding needed to complete this project without the Capital Outlay funds, the DRU informed the Parish that it may have to pursue other options for the $1.5 million in G/I PARA funds allocated to this project, if the Capital Outlay funds are not secured in the Parish's meeting with the bond commission this fall, as this project may not be feasible to complete in a timely manner at that point. 
Mr. Minvielle indicated that with the Capital Outlay funds in hand, the Parish would potentially have approximately $8.9 million to commit to this project, which is approximately $500,000.00 more than the total cost of the project in the engineer's most recent cost estimate (from 6/3/11). A new project budget would potentially include $2.6 million in local funds, $2.1 million in CDBG funds (including $600,000.00 moved from the Parish's housing projects) and $4.2 million in Capital Outlay funds.    
The DRU informed the Parish that due to the large discrepancy in the approved $3.056 million budget and the total estimated cost of the project ($8.44 million) that a request for project amendment will need to be submitted in GIOS as soon as the Capital Outlay funds for the project are secured, with a second project amendment possibly submitted after the project has been bid and after the Parish has obtained an updated cost estimate for the project. 
The DRU also informed the Parish that the DRU may ultimately have to give a deadline for issuance of the Notice to Proceed to construction so that project milestones can be developed, with the goal of keeping the project on a track to be completed as soon as possible so that the DRU can eventually close out its G/I PARA program with HUD.  </t>
  </si>
  <si>
    <t>23PARA2101</t>
  </si>
  <si>
    <t>Iberia Parish</t>
  </si>
  <si>
    <t xml:space="preserve">Time start: 1:30 PM  End Time: 3:00 PM 7/19/18
Attendees: OCD-DRU: Eugenia Williams &amp; GwenLee
GOHSEP: Johnathan Dotch &amp; Bryant Clark
Episcopal: David Barrientes,April Gauteaux, Katie Ebey
Event Organizer: OCD-DRU/Eugenia Williams
Notice Sent to Grantee 07/16/18
We met with Episcopal High, new Chief Business Officer, David Barrientes, his staff and the  GOHSEP SAL and DRS. We reviewed all there PW's and address issues &amp; concerns. The SAL is in the process of doing a version request for the following PW's 1026,1044,926,974. PW 904 will be listed as an improved project. The school stated all there construction project were completed before 4/4/17. Also, they have there Sharematch agreeement and was advise to return the signed documents as soon as possible.
</t>
  </si>
  <si>
    <t>PW # 1027,1044,878,926,877,880,974,879,904,1026</t>
  </si>
  <si>
    <t>Episcopal High School of Baton Rouge</t>
  </si>
  <si>
    <t xml:space="preserve">A monthly conference call was held today with Parish engineer Mark Stephens, Accounting Manager Shalanda Nalencz and Jimmy Dunphy to discuss the status of the Parish's bridge replacement projects, including the need for the Parish to request a time extension to the ERR and Plans and Specification submission deadlines for the Bay, Chestnut, Fraternity, Bob Pettit (all 17PARA2106) and Woodland Ridge (-2105) bridge projects. 
Parish engineer Mark Stephens informed the DRU during the monthly conference call today that the Parish will need to submit a request for a time extension to the ERR and Plans and Specifications submission deadlines for four individual bridge projects that are part of the -2106 project and one bridge that is part of the -2105 project. The DRU informed Mr. Stephens that he could submit a request for the time extensions in a single email and that, assuming the extension requests are approved, the DRU would subsequently send an approval email to the Parish. Mr. Stephens also mentioned that the Parish would likely request an extension of at least six months to the deadlines for each of the projects.   
In terms of the -2106 project, Mr. Stephens mentioned that part of the delay in completing the remaining bridges is related to the uncertainty involved in terms of the amount of CDBG funds that may be able to be moved to the project from the Parish's -2101 project. Additionally, due to the amount of time that has elapsed since the Parish's previous solicitation of Parish residents' views regarding the environmental review of the projects, the Parish is having to re-solicit views from residents.  
Mr. Stephens indicated that of the four remaining bridges that comprise the -2106 project, Bob Pettit and Fraternity are the two highest priority projects, and that if the Parish ultimately determines that it does not have the funding needed to complete both the Bay and Chestnut projects, neither one is a higher priority for the Parish than the other, and that either bridge could be placed on an alternate list. </t>
  </si>
  <si>
    <t>Event start time: 11:00 AM  Event End Time: 12:00 PM
Date of Event: 7/17/2018
On-site Visit
Grantee was notified on 7/12/2018
Event organizer: Eugenia Williams
OCD-DRU:  Eugenia Williams
GOHSEP: LaKeivea Warren
Celerity LA Schools: Craig Knotts
We met with Craig Knotts in reference to PW 297 and 677. PW 297 Wireless Manange is ready for closeout. He was advised on the closeout process but SAL/GOHSEP-LaKeivia Warren. PW 677 is still in active progress. The new eqiuipment is scheduled to arrive the last week of July. Ms. Warren advise Mr. Knotts to continue submitting  there expenses for PW 677 for payment.</t>
  </si>
  <si>
    <t>PW# 297 &amp;677</t>
  </si>
  <si>
    <t>Celerity Louisiana Schools Inc.</t>
  </si>
  <si>
    <t xml:space="preserve">A monthly conference call was held today with Facility Planning and Control Senior Managers Lisa Smeltzer and Tom Rish, project managers Jean Kelly and Mark Bradley, as well as Shala Eldridge, Thomas Magee, Kay LeSage and Jimmy Dunphy to discuss the status of the grantee's two active projects, the need to extend the end date of the OCD's current contract with the grantee, and the closeout report for the ILOC-00056 project.
Delgado Community College (ILOC-00020) project manager Mark Bradley indicated during the call that due to the extensiveness of the anticipated IT work that will need to be completed for the project, the acceptance of work date may be pushed back two weeks to 12/23/18. Mr. Bradley mentioned that the additional IT work that needs to be completed may end up costing significntly more than was originally anticipated, and could utilize the balance of the grantee's project budget.
Due to the possibility that construction may not be completed by the end of December, it was agreed that an amendment to the CEA will need to be executed to extend the 12/31/18 end date by at least three to six months. The project analyst informed Senior Manager Lisa Smeltzer that he would consult with DRU Contracts Specialist Bonnie Brown regarding the CEA amendment and that either he or Ms. Brown would send her the amendment that needs to be signed by an authorized grantee official. 
SUNO Washington Library (ILOC-00056) project manager Jean Kelly informed the DRU that since she is currently preoccupied with other tasks, she may not be able to submit the closeout report for the ILOC-00056 project by the 8/14/18 deadline. The DRU informed Ms. Kelly that if a request for a time extension is needed, it should be submitted to the DRU.Closeout email address by 7/31/18, and should include a brief description of the reason needed for the extension, as well as a proposed deadline date.   
Regarding the Nunez Community College (I2OC-00022) project, Ms. Smeltzer informed the DRU that reconciliation of the obligated and approved FEMA funds in the project budget will occur at closeout, and that occasionally reversals do need to be completed to correct requests or payments that should not have been made. Note there is currently a difference of approximately $33,000.00 between the obligated FEMA amount on the Louisiana PA website and the FEMA budget amount in the project amendment the grantee has drafted to reconcile the final project budget to match actual expenditures.     </t>
  </si>
  <si>
    <t>Damage related to disaster;#Eligible CDBG Activities;#Grants Management</t>
  </si>
  <si>
    <t>Resilency project, rain garden developed on a NORA owned lot in a corner section of the community.</t>
  </si>
  <si>
    <t>NORA ILTR ALL</t>
  </si>
  <si>
    <t>New Orleans Redevelopment Authority</t>
  </si>
  <si>
    <t>Damage related to disaster;#Low-Moderate Income - National Objective</t>
  </si>
  <si>
    <t>Assistance provided to the grantee via email on how to complete the quarterly report.</t>
  </si>
  <si>
    <t>Gustav/Ike;#Flood</t>
  </si>
  <si>
    <t>65WISE9201</t>
  </si>
  <si>
    <t>WISE funds for Universities</t>
  </si>
  <si>
    <t xml:space="preserve">OCD-DRU staff provided TA to the Grantee on how the loan payments are being applied to the accounts.  Emailed new invoice showing new payment breakdown and answered any questions regarding the amortization schedule.  </t>
  </si>
  <si>
    <t>Katrina/Rita Grant 3;#Flood</t>
  </si>
  <si>
    <t xml:space="preserve">OCD-DRU staff provided TA to the Grantee on the required support documentation needed for OCD compliance monitoring visit. </t>
  </si>
  <si>
    <t>Katrina/Rita Grant 3</t>
  </si>
  <si>
    <t>65E17S0001</t>
  </si>
  <si>
    <t>LSU Sea Grant</t>
  </si>
  <si>
    <t xml:space="preserve">OCD-DRU staff provided TA to the parish on the importance of  collecting the required support documentation to remain in  compliance with program guidelines and to prevent default.  </t>
  </si>
  <si>
    <t>Isaac;#Flood</t>
  </si>
  <si>
    <t>48USJB7001</t>
  </si>
  <si>
    <t>St. John the Baptist</t>
  </si>
  <si>
    <t>•There are (3) project worksheets (PW’s) listed in LAPA (848,845,854) 
Project 845 Emergency Protective Measure has the following issues:
o	Timesheets of operators with force account labor need to be submitted
o	Fringe benefits for force account labor need to be submitted
•	PW 848-Sewer Lift Stations are ready for closeout
•	Clarified the Match program reimbursement process
•	Provided information on Davis Bacon, Section 3 and Section 504
•	Provided spreadsheet requesting the start and end dates of the projects
•	Will email the Non-Federal Cost Share Agreement Information form
Meeting started at 9:30am and ended at 11:30am</t>
  </si>
  <si>
    <t>PW 848,845,854</t>
  </si>
  <si>
    <t>Town of Pearl River</t>
  </si>
  <si>
    <t>Labor - Davis/Bacon</t>
  </si>
  <si>
    <t>A conference call was conducted to provide guidance and answer questions regarding how to resolve their outstanding labor compliance findings.</t>
  </si>
  <si>
    <t>EPRO1053</t>
  </si>
  <si>
    <t>Kingsley House</t>
  </si>
  <si>
    <t>Damage related to disaster;#Duplication of Benefits;#Eligible CDBG Activities;#Environmental - Environmental Reviews;#Fair Housing Equal Opportunity;#Labor - Davis/Bacon;#Low-Moderate Income - National Objective;#Slum and Blight - National Objective;#Urgent Need - National Objective;#Grants Management</t>
  </si>
  <si>
    <t>Discussed following topics:  Non-Federal Share Match Program for August 2016 flooding, PA and closeout process (GOHSEP), Bacon Davis and Related Acts since Applicant has a large project, 804, in which OCD-DRU compliance has reviewed the Grant Administrative contract prior to bidding out.  Actual bid of construction work has not been completed to date, and will send to OCD-DRU for review prior to bidding out.</t>
  </si>
  <si>
    <t>621,795,799,804,860</t>
  </si>
  <si>
    <t>Tensas Basin Levee District</t>
  </si>
  <si>
    <t>Discussed following topics:  Non-Federal Share Match Program for March 2016 flooding, PA process and closeout (GOHSEP).  Davis Bacon and Related Acts.</t>
  </si>
  <si>
    <t>319, 334, 405, 593 &amp; 594</t>
  </si>
  <si>
    <t>Morrehouse Police Jury</t>
  </si>
  <si>
    <t>Damage related to disaster;#Duplication of Benefits;#Environmental - Environmental Reviews;#Low-Moderate Income - National Objective;#Slum and Blight - National Objective;#Urgent Need - National Objective;#Grants Management</t>
  </si>
  <si>
    <t>Discussed Non-Federal Share Match Program for March 2016 flooding.  Discussed PA and closeout process (GOHSEP). Discussed projects written by FEMA.  Two projects were Cat B which were not Davis Bacon related.</t>
  </si>
  <si>
    <t>32,37</t>
  </si>
  <si>
    <t>Morehouse Sheriff's Office</t>
  </si>
  <si>
    <t>Discussed Non-Federal Share Match Program, PA Program and closeout of projects (GOHSEP), discussion of large and small projects, time extension filed for PW 493, Davis Bacon and Related Acts were discussed.</t>
  </si>
  <si>
    <t>24.25.139.239.493.494.721.883</t>
  </si>
  <si>
    <t>West Carroll Police Jury</t>
  </si>
  <si>
    <t>Discussed Non-Federal Share Match Program, discussed PA and closeout of small projects (GOHSEP). Briefly discussed Davis Bacon and Related Acts, although projects were not related to construction.</t>
  </si>
  <si>
    <t>56, 58</t>
  </si>
  <si>
    <t>Richland Parish Sheriff's Office</t>
  </si>
  <si>
    <t>Discussed Non-Federal Share Match Program, the addition of four (4) pws to the program, discussion of PA (GOHSEP) and closeout process through GOHSEP. Discussed Davis Bacon and Related Acts, although all road road was performed by force account labor, force account equipment and purchase of materials.</t>
  </si>
  <si>
    <t>70, 89, 108, 152, 294, 345, 346, 348, 349, 407, 495, 496</t>
  </si>
  <si>
    <t>Richland Parish</t>
  </si>
  <si>
    <t xml:space="preserve">Conference call held on 7/10/2018 at 10AM- 11:45AM
OCD-DRU employees on conference call: Eva Strausbaugh &amp; Darin Mann
This is a monthly conference call Between OCD-DRU, GOHSEP, and LPPS employess to discuss program and construction status, ongoing issues, resolutions, and to answer any questions, etc.. Also discussed execution of Match Agreement, DBRA, eligibility of soft costs, 
Meeting invite sent to all callers on 7/6/2017.  </t>
  </si>
  <si>
    <t>PWs 222, 1023, 925, 109, 1210, 1220, 110, 1177, 36, 1209, 1201, 1174</t>
  </si>
  <si>
    <t>Onsite meeting between OCD-DRU staff (Eva Strausbaugh &amp; Lisa Samuels), GOHSEP, and BREC Staff to discuss Match Program, status of their PWS, construction status, eligibility of soft costs, and HUD CDBG-DR requirements including Davis-Bacon.  Meeting invite was sent to invitees on 6/12/2018.  Meeting was held on 7/11/18 at 11AM-12:15PM.</t>
  </si>
  <si>
    <t>PWs 430, 549, 603, 668, 701, 1081, 1096, 1148, 1183, 1207, 1223, 1225, 1232</t>
  </si>
  <si>
    <t>East Baton Rouge Recreation and Park Commission (BREC)</t>
  </si>
  <si>
    <t>OCD-DRU Staff Helena Janssen provided technical assistance to Crowley Service Area FPD Number 11 to discuss the details and current status of their PWs listed in LouisianaPA.com and on the OCD-DRU Participation Form. We also discussed an Overview of the Match Program, Construction Status and HUD CDBG-DR Requirements, including Davis Bacon &amp; Related Acts, and the Closeout Process. Notice was sent to Crowley Service Area FPD Number 11 on July 2, 2018. Event was held on July 5, 2018 at 12:10pm - 12:40pm.</t>
  </si>
  <si>
    <t>PWs 396 and 405</t>
  </si>
  <si>
    <t>Crowley Service Area FPD Number 11</t>
  </si>
  <si>
    <t>Damage related to disaster;#Duplication of Benefits;#Eligible CDBG Activities;#Fair Housing Equal Opportunity;#Labor - Davis/Bacon</t>
  </si>
  <si>
    <t>OCD-DRU Staff Helena Janssen provided technical assistance to Acadia Parish Police Jury to discuss the details and current status of their PWs listed in LouisianaPA.com and on the OCD-DRU Participation Form. We also discussed an Overview of the Match Program, Construction Status and HUD CDBG-DR Requirements, including Davis Bacon &amp; Related Acts, and the Closeout Process. Notice was sent to Acadia Parish Police Jury on July 2, 2018. Event was held on July 5, 2018 at 10:00am - 11:50am.</t>
  </si>
  <si>
    <t>PWs 270, 477, 523, 535, 651, 654, 696, 964 and 1200</t>
  </si>
  <si>
    <t>Acadia Parish Police Jury</t>
  </si>
  <si>
    <t>OCD-DRU Staff Helena Janssen provided technical assistance to Town of Iota to discuss the details and current status of their PWs listed in LouisianaPA.com and on the OCD-DRU Participation Form. We also discussed an Overview of the Match Program, Construction Status and HUD CDBG-DR Requirements, including Davis Bacon &amp; Related Acts, and the Closeout Process. Notice was sent to Town of Iota on July 2, 2018. Event was held on July 5, 2018 at 7:45am - 9:30am.</t>
  </si>
  <si>
    <t>PWs 474, 570, and 717</t>
  </si>
  <si>
    <t>Town of Iota</t>
  </si>
  <si>
    <t xml:space="preserve">A monthly conference call was held today with Capital Grants Manager Nathan Schwam, grant administrator Julie Bordelon, Kay LeSage and Jimmy Dunphy to discuss the status of three of the grantee's completed projects, as well as the new Career Technical Education High School project, including the Construction Management-At-Risk (CMAR) procurement the grantee is conducting to obtain a construction manager for the project.
Regarding the Career High School project, the grantee received from Pan American Engineers today authorization to proceed with advertisement for its Request for Qualifications for construction management services. Note it was later determined that the grantee had already published an advertisement, and that it did not contain all CDBG requirements. Ms. Bordelon indicated, however, that since the letter was received prior to the grantee's receipt of qualification statements, it could amend the request to include all CDBG requirements. Ms. LeSage recommended that the Jacobs/CSRS project manager participate on any future calls the grantee has regarding the CMAR procurement so that all parties remain informed and knowledgeable regarding the procurement requirements.
Ms. Bordelon confirmed that the grantee should be able to submit the project application to the DRU by 7/15/18, and that the program schedule includes a projected construction end date of 3/31/21, which is three months after the grantee's CEA with OCD expires 12/31/20. 
The DRU informed the grantee that the goal is to have the DRU's K/R IEDU program closed out with HUD by the end of 2020, but that with a project application in hand indicating a possible end date for the final CDBG project, the DRU may be able to request and obtain an extension to the projected 2020 closeout date. 
Regarding the grantee's completed but not closed projects, the DRU informed the grantee that many of the completed projects are currently in the DRS Group Lead step (#7) of GOHSEP's approval process, and that by the time of the next monthly call in August, the grantee will have likely received a Project Completion Report Deadline letter from the DRU that includes a submission deadline(s) for a number of the grantee's completed projects. </t>
  </si>
  <si>
    <t xml:space="preserve">A monthly conference call was held today with Parish Engineer Nia Picou, Outreach Specialist Darin Mann and Infrastructure Specialist Jimmy Dunphy to discuss the status of the Parish's active projects, as well as the Parish's Katrina/Rita Fisheries CEAs that are ready for closeout.
Mr. Mann mentioned that the CEA termination letters for two of the Parish's K/R Fisheries grants that are ready for closeout will not be sent to the Parish until DRU Compliance Manager Ed Sutherland provides feedback regarding the monitoring review of the Parish's Operation Boat Launches (IFIS-00008) project that was performed last month. 
The DRU informed the Parish that its closeout report for the Gray Sewerage Facility (55PARA2302) project is currently in the Compliance Review stage of the closeout process, and that the report would not be granted final closeout approval until the monitoring review of the project the DRU Compliance section performed last month is finalized.   
Ms. Picou mentioned that if the DRU has extra CDBG funds available for distribution that the Parish would accept them to help pay for costs associated with its active projects, some of which are being paid from Parish funds. Mr. Mann mentioned that he would consult with Recovery Programs Deputy Director Kay LeSage to discuss the possibility of the DRU potentially being able to award additional CDBG funds to the Parish.  </t>
  </si>
  <si>
    <t>OCD-DRU Staff (Helena Janssen and Gwen Lee) provided technical assistance to Town of Church Point to discuss the details and current status of their PWs listed in LouisianaPA.com and OCD-DRU's Participation Form. We also discussed an Overview of the Match Program, Davis Bacon &amp; Related Acts (includeing the Small Purchase Method), Section 3 of the HUD Act, Section 504 of the Rehabilitation Act and Fair Housing. Additionally, we assisted the Applicant with navigating their account in LouisianaPA.com. Notice was sent to Town of Church Point on June 22, 2018. The event was held on June 27, 2018 at 9am - 1:10pm.</t>
  </si>
  <si>
    <t>PWs 440, 593, 799, 1035</t>
  </si>
  <si>
    <t>Town of Church Point</t>
  </si>
  <si>
    <t xml:space="preserve">Disaster Recovery Specialists Jared Lee and Jimmy Dunphy conducted a site visit to the Town of Baldwin today to discuss the status of the Town's Flood Protection Levee System (51MIPC3401) project, including the acquisition of the five properties that is needed, as well as a possible timeline for completion of the project, and the DRU's potentially having to issue a deadline for issuance of the Notice to Proceed to construction. Meeting attendees included: Mayor Donna Lanceslin, St. Mary Parish Levee District Executive Director Tim Matte, project engineer Reid Miller and consultant Angela Kraemer.
Mr. Matte mentioned that the levee district has hired appraisers to perform appraisals of each of the five properties, and that written offers to purchase have already been sent to two of the property owners. Mr. Matte also mentioned that the levee district has decided to appropriate two of the properties, which means that acquisition of those two properties could be completed within the next 90 days. According to Mr. Matte, acquisition of all five properties the Town needs to acquire could potentially be completed within 60-90 days. 
The DRU informed the Town and the levee district that in addition to written offers to purchase, written statements of just compensation should have also been sent to the two property owners who have been sent offers to purchase. Additionally, the DRU informed the Town and levee district that a review appraisal is automatically required any time an appraisal is performed. Mr. Matte mentioned that the levee district has not yet hired an appraiser(s) to complete review appraisals of the five properties. 
The DRU advised the levee district that in order to comply with Uniform Relocation Assistance (URA) requirements, review appraisals should still be performed for each of the five properties, and that written statements of just compensation should be sent to all five property owners, including the two owners to whom written offers have been sent. Project consultant Angela Kraemer indicated that after the acquisition of each property is complete, and after the acquisition files have been compiled, she would send the DRU detailed acquisition files for each of the five properties.
Project engineer Reid Miller mentioned that if acquisition is completed within 90 days, as the levee district anticipates, construction on the project could potentially begin by the beginning of next year and could potentially be completed by mid-2019. The DRU mentioned to the Town that it may soon have to issue a deadline for issuance of the Notice to Proceed to construction so that the goal of having all funds in the MIP program expended by the end of 2019 could still potentially be met. </t>
  </si>
  <si>
    <t>*Eugenia gave Jason Hood an overview of the Non-Federal Share Match Program
*Participation form was amended
*Gwne gave him an overview of close out
*Glenda Blocking closed his completed projects</t>
  </si>
  <si>
    <t>PW# 327 &amp; 34</t>
  </si>
  <si>
    <t>Tangipahoa Parish Sewerage District Number 1</t>
  </si>
  <si>
    <t xml:space="preserve">*Eugenia Williams explained (3) PW’s are listed in LAPA (545,546,393) but only (2) Projects are listed on the Participation Form (545 &amp; 546)
•Gwen Lee explained the Request for Reimbursement with supporting documentation steps process through LAPA (i.e. expenses submitted, actual costs associated with the project, final federal reimbursement)
•	Gwen also explained the GOHSEP closeout process steps for small &amp; large projects
•	Eugenia Williams explained the Match program reimbursement process
•	Eugenia Williams provided information on Davis Bacon, Section 3 and Section 504 
•	Eugenia Williams provided “Access Form” to be completed by the Applicant to add and/or remove contacts in LAPA
•	Eugenia Williams provided spreadsheet requesting the start and end dates of the projects
</t>
  </si>
  <si>
    <t>PW #393,545,546</t>
  </si>
  <si>
    <t>Lighthouse Louisiana</t>
  </si>
  <si>
    <t>1ST CNO ENVIROMENTAL ADVISORY COMMITTEE. Agenda attatched</t>
  </si>
  <si>
    <t>Moniotoring NOLA City Council meeting re: housing, short term rentals Entergy gas plant issue.</t>
  </si>
  <si>
    <t>Damage related to disaster;#Eligible CDBG Activities;#Urgent Need - National Objective;#Grants Management</t>
  </si>
  <si>
    <t>Conference call with ED, Lebouf, NORA &amp; CNO to receive and discuss the updated report that is attached.</t>
  </si>
  <si>
    <t>Damage related to disaster;#Duplication of Benefits;#Slum and Blight - National Objective;#Grants Management</t>
  </si>
  <si>
    <t>The issue with securing information and providing additional TA for uploading information to GIOS to close out this project continues.  Was informed today that the streetlight project is not complete . That being said it is unclear why time is being spent to try and close the project.  Updated Desirae Wms and Jared Lee.</t>
  </si>
  <si>
    <t>Katrina/Rita Grant 1;#Gustav/Ike</t>
  </si>
  <si>
    <t xml:space="preserve">A monthly conference call was held today with Parish officials Shalanda Nalencz and Mark Stephens to discuss the status of the Parish's active bridge projects, as well as the monitoring review of the 17PARA2105 project the DRU Compliance section conducted last month.  
Mr. Stephens informed the DRU that the Fraternity bridge project (17PARA2106) is still in the acquisition stage and that the Parish may have to expropriate some property before construction on the bridge can begin. Mr. Stephens mentioned that the Parish would likely have to submit to the DRU a request for an extension to the ERR submission deadline for the Bay, Chestnut, Bob Pettit (all -2106) and Woodland Ridge (-2105) bridge projects. The Parish will also likely have to submit a request for an extension to the Plans and Specifications deadline for the Fraternity (-2106) project. The DRU informed the Parish that it could submit an extension request for each of those bridges in a single email request. 
The Parish is anticipating that construction for the only bridge project that comprises the -2105 project that has not already been completed -- Woodland Ridge -- should begin around May 2019. Construction for the East Chimes bridge (17PARA2101) project is now expected to be completed by mid-July 2018. Mr. Stephens indicated during the call that the large amount of rain the Parish has recently received has caused construction to be delayed by a month. 
In terms of the monitoring review of the -2105 project, Mr. Stephens mentioned that he thought the monitoring visit went well, and that based on his assessment of the visit and the feedback he has received, the Parish may not receive any findings or concerns related to the project. 
</t>
  </si>
  <si>
    <t>OCD-DRU Staff (Helena Janssen) provided technical assistance to Town of Erath to discuss the details and current status of their PWs listed in LouisianaPA.com. We also discussed an Overview of the Match Program, Davis Bacon &amp; Related Acts, and the Closeout Process.  Notice was sent to Town of Erath on June 18, 2018 and follow up confirmation was made on June 19, 2018. Event was held on June 20, 2018 at 10:00am.</t>
  </si>
  <si>
    <t>PWs 489, 592, 870</t>
  </si>
  <si>
    <t>Town of Erath</t>
  </si>
  <si>
    <t>OCD-DRU Staff (Helena Janssen) provided technical assistance to Vermilion Parish (Police Jury) to discuss the details and current status of their PWs listed in LouisianaPA.com. We also discussed an Overview of the Match Program, Davis Bacon &amp; Related Acts, and the Closeout Process. Notice was sent to Vermilion Parish on June 18, 2018. Event was held on June 20, 2018 at 8am - 9:30am.</t>
  </si>
  <si>
    <t>PWs 271, 288, 290, 444, 445, 589, 620 and 669</t>
  </si>
  <si>
    <t>Vermilion Parish (Police Jury)</t>
  </si>
  <si>
    <t xml:space="preserve">A monthly conference call was held today with Facility Planning and Control senior managers Lisa Smeltzer and Tom Rish, project managers Mark Bradley and Jean Kelly, as well as Jessica Guillory, Chenoa Richmond and Jimmy Dunphy to discuss the status of the grantee's two active projects and the closeout updates that have occurred in the time since the last call with the DRU.  
Delgado Community College (ILOC-00020) project manager Mark Bradley informed the DRU during the call that he could potentially submit an approximate $300,000.00 payment request for work prime contractor One Construction has already completed as soon as DRU Labor Compliance Officer Patty Weisner recommended payment following her review of the payroll documentation she recently received from the grantee/project LCO. The prime contractor had not previously received the weekly payrolls from the subcontractor that worked on the project, but has apparently now received some support documentation that can be reviewed by the DRU. 
Nunez Community College (ILOC-00022) project manager Jean Kelly informed the DRU that an amendment to the design contract for the project is needed before the grantee can submit a project amendment to revise the budget to match the current cost estimate. The project amendment will add $15,744.00 from the grantee's reserve budget, as well as approximately $7,200.00 from the ILOC-00020 project to cover the budget shortfall that was previousy identified.
The DRU advised Ms. Kelly to visit the LouisianaPA.com website to verify that the current amount of federal (i.e., FEMA) funds in the project budget matches the amount GOHSEP has thus far approved. The LouisianaPA website appears to show that GOHSEP has approved an amount less than the $5.915 million in other federal funds in the approved budget. The DRU informed the grantee that if insurance proceeds have paid for a portion of project costs, that amount should be added in the Other funds column in the Request for Project Amendment.  
Regarding the Nicholls St. University-Stopher Gym (I2OC-00024) project that has been granted conditional closeout approval, the DRU informed Ms. Smeltzer that an audit from one of the relevant reporting period years is needed before final closeout approval can be granted, and that the project analyst would follow up with her after it was determined which audit the grantee is required to provide.    
</t>
  </si>
  <si>
    <t xml:space="preserve">All active ILOC projects </t>
  </si>
  <si>
    <t>Damage related to disaster;#Eligible CDBG Activities</t>
  </si>
  <si>
    <t>OCD-DRU Staff (Helena Janssen) provided technical assistance to Town of Gueydan to discuss the details and current status of their PW listed in LouisianaPA.com. We also discussed an Overview of the Match Program and the Closeout process. Notice was sent to Town of Gueydan on June 13, 2018 and a follow up call was made on June 19, 2018.  Event was held on June 20, 2018 at 11:30am.</t>
  </si>
  <si>
    <t>PW #17</t>
  </si>
  <si>
    <t>Town of Gueydan</t>
  </si>
  <si>
    <t>OCD-DRU Staff (Gwen Lee, Lisa Samuels &amp; Eva Stausbaugh) provided technical assistance to City of Baton Rouge/East Baton Rouge Parish to discuss details of large and small projects (Davis Bacon and Related Acts, Compliance, projects ready to close, versioning projects and pending projects not written by FEMA yet).</t>
  </si>
  <si>
    <t>152,153,248,514,515,610,616,684,735,743,795,810,815,817,822,861,869,998,1021,1080,1142,1162,1169,1186,1187,1211,1222,1227,1228,25,493</t>
  </si>
  <si>
    <t>City of Baton Rouge/East Baton Rouge Parish</t>
  </si>
  <si>
    <t>Damage related to disaster;#Eligible CDBG Activities;#Financial Management;#Low-Moderate Income - National Objective;#Grants Management</t>
  </si>
  <si>
    <t>Monthly FInance Committee meeting.  Agenda Attatched. Committee member Egana asked additional funding. I responded that OCD would gladly receive applications from the agency requesting reallocation of the agencies existing funds for other eligible projects or the program income that is being generated.
Agenda attatched.</t>
  </si>
  <si>
    <t>OCD compliance monitoring exit conference with CNO Team and OCD Compliance Team.</t>
  </si>
  <si>
    <t>Agenda attatched.</t>
  </si>
  <si>
    <t>Duplication of Benefits;#Grants Management</t>
  </si>
  <si>
    <t xml:space="preserve">A monthly conference call was held today with Capital Grants Manager Nathan Schwam, grant administrator Julie Bordelon, Kay LeSage and Jimmy Dunphy to discuss the status of the grantee's active projects, as well as the grantee's completed but not closed out projects. 
Mr. Schwam indicated that GOHSEP may be holding up approval of the grantee's reimbursement requests for the completed projects while it waits on the grantee's reimbursement request for the A.D. Crossman (IEDU-00004) project, which is the last project for which the grantee will submit to GOHSEP a request for reimbursement. Mr. Schwam mentioned that GOHSEP could be concerned with the possibility of a negative balance on the project worksheet accruing, which could result from the agency paying out reimbursement requests for a number of projects without first verifying that the grantee has funds available on a future request to pay any negative balance it may owe. 
According to Mr. Schwam, the reimbursement request for the IEDU-00004 project should be submitted to GOHSEP within a couple of weeks, which should move forward in the approval process some of the grantee's other reimbursement requests. The requests the grantee previously submitted have been in the same stage in GOHSEP's approval process for months.  
Regarding the duplication of benefits issue, the DRU asked the grantee whether it has a written process in place that documents the specific duplication of benefits check it performs to ensure that CDBG funds do not pay for project costs that are eligible for reimbursement from FEMA funds. Ms. Bordelon indicated that the grantee may not maintain and follow a formal written policy to ensure that no duplication of benefits occured on a project where construction costs were paid from both FEMA and CDBG funds. She mentioned that her understanding is that CDBG funds generally pay for project costs that are not eligible for FEMA reimbursement, and that she would consult with Mr. Schwam to determine what the grantee could provide the DRU to document the process that has been followed on the CDBG projects that have been completed thus far.  </t>
  </si>
  <si>
    <t>OCD-DRU Staff (Helena Janssen) provided technical assistance to Bayou Vermilion District to discuss the details and current status of the PWs listed in LouisianaPA.com and their Participation Form. We also discussed Davis Bacon Labor Compliance. Notice was sent to Bayou Vermilion District on 5/23/2018. Event was held on 6/1/2018 at 9:30am.</t>
  </si>
  <si>
    <t>389; 548; 643; 656; 661; 662; 1110; 1139</t>
  </si>
  <si>
    <t>Bayou Vermilion District</t>
  </si>
  <si>
    <t>OCD-DRU Staff (Helena Janssen) provided technical assistance to Lafayette Parish Sheriff's Office to discuss the details and current status of the PWs listed in LouisianaPA.com. We also discussed Davis Bacon Labor Compliance. Notice was sent to Lafayette Parish Sheriff's Office on 5/25/2018 and reminder on 5/31/2018. Event was held on 6/1/2018 from 8:15am to 8:50am.</t>
  </si>
  <si>
    <t>230; 504</t>
  </si>
  <si>
    <t>Lafayette Parish Sheriff's Office</t>
  </si>
  <si>
    <t>Technical Assistance meeting to discuss compliance issues and to re-review program guidelines with TruFund.</t>
  </si>
  <si>
    <t>TruFund Financial Services</t>
  </si>
  <si>
    <t xml:space="preserve">A conference call was held today with Parish Administrator Ryan Bourriaque, Assistant Administrator Daryl Williams, Parish Treasurer Katie Armentor, grant administrator Richard Minvielle, Kay LeSage, Jared Lee and Jimmy Dunphy to discuss the status of the Parish's application for the Phase II Access to Monkey Island project, as well as the Parish's plans to utilize its remaining unallocated G/I dollars.
Mr. Bourriaque indicated that the Parish has not been able to obtain the gap funding needed to complete construction of the bridge for the Phase II Monkey Island project, which means that the application for the project may not be able to be submitted to the DRU in the near future, and that the project may no longer be viable. Mr. Bourriaque inquired whether the Parish could potentially put the funds obligated to the Monkey Island project, as well as its remaining unallocated dollars, to a coastal restoration project that would restore approximately nine miles of coastline along the Parish, and would involve a number of different state agencies - the CPRA, GOHSEP, the DRU, etc.   
Mr. Bourriaque indicated that the Parish has already been awarded funds for this project from the CPRA and that DRU funds -- if awarded -- would potentially be used to pay for grant administration and construction services. Design for the project has already been completed, which means that CDBG funds could not likely be utilized to pay for A&amp;E project costs, and that the project could potentially be completed in a more timely manner than the Phase II Monkey Island project could. 
The DRU indicated that it would discuss internally whether the Parish could proceed with creating an application for the possible coastal restoration project, after it determined whether the Parish could utilize its unallocated dollars for an Urgent Need project that was identified 10 years after the hurricanes -- presuming the project was not identified in the Parish's recovery proposal.    
In terms of the Parish's ILTR CEA with the DRU, the project analyst informed the Parish that the CEA would be ready for close after any issues that may be identified during the monitoring review that was performed last month are finalized. Regarding the Parish's IFIS/ILOC CEA, the Parish indicated that it did receive Amendment (4) to the contract to extend the end date to 10/31/19, and that it is on the Parish Police Jury's agenda for approval at its next meeting.   </t>
  </si>
  <si>
    <t xml:space="preserve">Parish's G/I grant </t>
  </si>
  <si>
    <t>Cameron Parish</t>
  </si>
  <si>
    <t>Monthly community meeting with area nonprofits, businesses and community representatives.  Afenda attatched.</t>
  </si>
  <si>
    <t>CNO  Central City Circle</t>
  </si>
  <si>
    <t xml:space="preserve"> Southern regional update.  Agenda attatched</t>
  </si>
  <si>
    <t>Super Regional Committee</t>
  </si>
  <si>
    <t>Internal conference call with Compliance andCNO PM's Team to review and plan for the June monitoring visit.</t>
  </si>
  <si>
    <t>Katrina/Rita Grant 1;#Katrina/Rita Grant 2;#Katrina/Rita Grant 3</t>
  </si>
  <si>
    <t>Bi-monthly task for meeting to review outsttanding invoices,Outstanding draw request, project status report.</t>
  </si>
  <si>
    <t xml:space="preserve">A monthly conference call was held today with Lisa Smeltzer, Mark Bradley, Jean Kelly, Tom Rish, Thomas Magee, Jessica Guillory, Adrienne Celestine, Chenoa Richmond and Jimmy Dunphy to discuss the status of the grantee's active projects, as well as the possible need to extend the grantee's CEA with OCD, which currently expires 12/31/18. 
Nunez Community College (ILOC-00022) project manager Jean Kelly mentioned during the call that all construction for the project should be completed this week. Ms. Kelly had a question regarding whether a certain project cost could be reimbursed from CDBG funds. Ms. Celestine answered that no FEMA-eligible expenses are reimbursable from CDBG funds. 
Regarding the Delgado Community College (ILOC-00020) project, manager Mark Bradley indicated that he developed a project schedule that shows a projected acceptance of work date of 10/15/18. Mr. Bradley asked if the current 12/31/18 expiration date of the CEA means that retainage withheld from the construction contract needs to be invoiced by the end of the year, or whether it simply means that construction has to be completed by the end of the year. The DRU informed Mr. Bradley that construction has to be completed by the end of the year, and that the grantee could submit payment requests after that point, provided the costs were incurred by 12/31/18. 
Regarding the possible need to amend the CEA, the project analyst informed the grantee that it may not be necessary to extend the end date of the contract, since the 10/15/18 acceptance of work date is far enough away from 12/31/18 that there may not be a concern that construction will be completed by the end of the year. It was decided that in the coming months, a decision will be made -- based on the expected end date of construction -- whether it will be necessary to execute a CEA amendment to extend the end date of the contract.    
For the grantee's lone infrastructure project in Complete - NOT Ready to Close status, the project analyst informed the grantee that one possibility for moving the SUNO Washington Library (ILOC-00056) project to closeout would be to execute a final project amendment to move the unutilized funds to the grantee's unallocated dollars. The grantee's current plan includes executing companion project amendments for the ILOC-00022 and ILOC-00056 projects to move funds from the latter to the former, which could substantially delay closeout of the ILOC-00056 project. </t>
  </si>
  <si>
    <t xml:space="preserve">A monthly conference call was held today with Parish Engineer In Training Nia Picou, Adrienne Celestine, Kay LeSage, Darin Mann and Jimmy Dunphy to discuss the status of the Parish's active projects, the monitoring visit the Compilance section conducted last week and the Parish's three Katrina/Rita Fisheries grants that are ready for closeout. 
Ms. Picou mentioned that the monitoring visit the Compliance section recently conducted to review three of the Parish's infrastructure projects concluded yesterday, and that she thought the visit went well. The project analyst informed Ms. Picou that if the Parish needs any assistance in remedying any issues the Compliance section may identify while it is finalizing its review of the projects to not hesitate to ask the project and outreach analysts for assistance.
For the Parish's Levee-Cedar Grove (55PARA3308) project, Ms. Picou informed the DRU that the Parish is still attempting to secure funding needed to complete construction for this project, and that the Parish may try to use Force Account Labor to reduce the total cost of the project, for which there is currently a large budget shortfall. Ms. LeSage informed the Parish that if it prefers to use Force Account Labor to complete this project, it must first request and obtain DRU approval prior to utilizing that method to pay its laborers.   
Outreach Specialist Darin Mann informed Ms. Picou that he would be sending CEA termination letters to the Parish president for signature to close each of the Parish's three fully-expended Katrina/Rita Fisheries grants -- IFIS-00005, -00008 and -00015. The Parish recently returned the signed CEA termination letter for its fully-expended Long Term Community Recovery (LTCR) grant - ILTR-00178.   
</t>
  </si>
  <si>
    <t>Follow-up on status. Will  not be finished by May 31 as scheduled. Contractor/weather delays.  I am told that invoices are being submitted. Will follow-up with PM.</t>
  </si>
  <si>
    <t>ILTR-00008</t>
  </si>
  <si>
    <t>CNO</t>
  </si>
  <si>
    <t>Mayor Cantrell Press conference on the May 7 rain event in New Orleans. Resiliency is a priority. FEMA will assign staff to be housed on 9th floor in city hall. Contracts will be reviewed to assess delays.
Monitors at SWB that can see into drains will be installed on 9th floor in City Hall.  Barricades under over passes.</t>
  </si>
  <si>
    <t>Damage related to disaster;#Environmental - Environmental Reviews;#Labor - Davis/Bacon</t>
  </si>
  <si>
    <t xml:space="preserve">Start Date: 5/21/18 9:30 AM 
End Date: 5/21/18 11:30 AM
On-Site Visit: 4000 St. Gerard BR, LA 70805
Event Organizer: DRU, GOHSEP, HGA, Intermin President
Attendees: J.H. Campbell, Intermin President, Vic Howell School Administrator, Billy Poche, HGA, Bryan McSween, H20 Partners, Willetta Porter SAL, GOHSEP, Lisa Samuel. Flood Team Lead, Gwen Lee, Analyst and Eugenia Williams Analyst
Date notice was sent: 5/9/18
Site Visit to provide TA for school staff &amp; HGA. Discussed Cat B project in the works and discussed the adding of 2 Cat E projects. PW 818 will be split, so they can be remibursed for the amount of the lease. GOSEHP has to f/u with them to provide guildance and updates on their anticipated PW split.
</t>
  </si>
  <si>
    <t>PW 818 &amp; 784</t>
  </si>
  <si>
    <t>Cristo Rey Baton Rouge Franciscan High School</t>
  </si>
  <si>
    <t xml:space="preserve">A monthly conference call was held today with Parish officials Rowdy Gaudet, Mark Stephens, Shalanda Nalencz and Anita Lockett, as well as DRU officials Adrienne Celestine, Kay LeSage, Andrea Fleischbein and Jimmy Dunphy to discuss the status of the grantee's active projects and the upcoming monitoring visit that is scheduled for May 22-25. 
Parish engineer Mark Stephens informed the DRU that the Parish will have to conduct another solicitation of views related to the Parish's Woodland (17PARA2105) and Bob Pettit (-2106) projects, before the Environmental Review Records for those projects can be completed. The re-solicitation is needed due to the time that has elapsed since the first solicitation was conducted. The Parish may end up needing to request an extension to the ERR submission deadline date for those two bridge projects.  
The DRU informed Mr. Stephens that the labor records for the 17PARA2105 project need to be moved to the same location as the non-labor records for the monitoring review of the project that is scheduled to take place next week. Mr. Stephens mentioned that he is scheduled to pick up the labor records from the LCO's office tomorrow. 
In terms of the Smiley Heights Rental Rehab (17PARA3601) project, the DRU informed Mr. Gaudet that it is still waiting on the return of funds for the Career High School aspect of the project, where the Parish was determined to be non-compliant due to the construction contract having been executed prior to environmental clearance having been obtained. Mr. Gaudet asked the DRU to submit the request for a return of funds in a formal letter, as that would help him navigate the impediments he may encounter in requesting funds that have already been expended.  </t>
  </si>
  <si>
    <t>OCD-DRU Staff, Gwen Lee, Lisa Samuels and Eva Strausbaugh, provided pertinent information in regard to their projects which consists of Cat B &amp; E.  The Applicant has elected not to follow Davis Bacon Act, etc. with construction related work on Cat E projects.  Cat B projects were mainly remedation repairs and had a pre-existing emergency plan in place with pre-existing contractors. Discussed the GOHSEP closeout process and how DRU-OCD Non-Federal Share Match funds will be disbursed.  Notice was sent from East Baton Rouge School Board on 5/7/18. Event was held 5/15/17 from 10:00 am to 11:00 am.</t>
  </si>
  <si>
    <t>636,637,683,705,707,797,792,798,796,814,882,884,894,922,945,997,1013,399,638,837,846,883,929,950,980,946,1006,1007,10781106,1022,1189.1179.1138,1125,1150,1165 &amp; 1160</t>
  </si>
  <si>
    <t>East Baton Rouge School Board</t>
  </si>
  <si>
    <t>OCD-DRU Staff (Helena Janssen and Andrea Fleischbein) provided technical assistance with Grant Parish to discuss the details and status of the PWs opted-in to the Match Program.  We also discussed Davis Bacon Labor Compliance. Notice was sent to Grant Parish on 3/23/2018. Event was held on 3/28/2018 from 11:00am to 12:30pm.</t>
  </si>
  <si>
    <t>40; 253; 386;390</t>
  </si>
  <si>
    <t>Grant Parish</t>
  </si>
  <si>
    <t>Damage related to disaster;#Labor - Davis/Bacon</t>
  </si>
  <si>
    <t>Provided indepht insight on Davis Bacon and the Procurement process. The TA was conducted by Eugenia Williams and Eva Strausbaugh. The notice was sent on April 27, 2018. Start time 10am /End time 12pm.</t>
  </si>
  <si>
    <t>PW#829- Avenue A Bridge</t>
  </si>
  <si>
    <t>Town of Kentwood</t>
  </si>
  <si>
    <t>OCD-DRU Staff (Helena Janssen &amp; Darin Mann) provided technical assistance with Town of Washington to discuss the details and status of the PWs listed in LouisianaPA.com.  We also discussed Davis Bacon Labor Compliance.  Notice was sent to the Town of Opelousas on 5/2/2018. Event was held on 5/10/2018 from 1:30pm to 3:00pm.</t>
  </si>
  <si>
    <t>85; 140; 332; 356; 357</t>
  </si>
  <si>
    <t>Town of Washington</t>
  </si>
  <si>
    <t>OCD-DRU Staff (Helena Janssen &amp; Darin Mann) provided technical assistance with City of Opelousas to discuss the details and status of the PWs listed in LouisianaPA.com and the pending PWs not yet written by FEMA.  We also discussed Davis Bacon Labor Compliance. Notice was sent to the City of Opelousas on 5/2/2018. Event was held on 5/10/2018 from 9:00am to 12:00pm.</t>
  </si>
  <si>
    <t>568; 745; 1032; 1033</t>
  </si>
  <si>
    <t>City of Opelousas</t>
  </si>
  <si>
    <t xml:space="preserve">A call was held today with the Town of Baldwin's grant administrator Angela Kraemer (Community Design Group), project engineer Reid Miller, Kay LeSage, Jared Lee and Jimmy Dunphy to discuss the status of the Town's Levee (51MIPC3401) project. 
Mr. Miller informed the DRU that the revised plans and specifications for the project have been submitted to Pan American Engineers for review and that PAE may only be waiting on a revised cost estimate to complete is review of the plans and specifications. Mr. Miller mentioned during the call that he would submit the revised cost estimate to PAE in the near future. Note Mr. Reid submitted the revised cost estimate to PAE shortly after the call ended. 
Mr. Miller also informed the DRU that the grantee may be ready to submit to Town residents offers to purcahse four parcels the Town intends to acquire for the project. Note the Town intends to acquire a total of five parcels. But, there are legal issues involved with one of the parcels, and the Town is not yet ready to submit an offer to purchase. The Town was informed that it should proceed with acquiring the four parcels -- if the Town is in fact ready to provide the residents written offers to purchase. 
The DRU asked Ms. Kraemer is she could provide acquisition files for the five parcels the grantee intends to acquire so that it could determine whether the Town has thus far complied with URA requirements in the acquisition process. The grantee was informed that even though D-CDBG funds are not being used to acquire the property, the Town must still comply with URA requirements in executing the project. 
The Town was also informed that a project amendment will need to be executed to revise the project budget following reciept of the bids. Note the current cost estimate that was approved in Project Amendment (1) does not correctly identify which funding source is paying for one of the line items in the breakdown of engineering costs. 
 </t>
  </si>
  <si>
    <t xml:space="preserve">A monthly conference call was held today with Nathan Schwam, Julie Bordelon, Kay LeSage and Jimmy Dunphy to discuss the status of the grantee's active projects, the pending application for RSD's final project -- Centralized Career and Technical Educational Facility -- and, the closeout report the grantee submitted last week for the Walter Cohen Senior High School (IEDU-00002) project.
In terms of the pending application for the Centralized Career and Technical Educational Facility project, the grantee was informed that a bill is currently making its way through the state legislature that would lower the threshold for the use of the CMAR project delivery method from $25 million to $5 million. The significance of this is that if the project is not projected to cost in excess of $25 million, the grantee could still utilize the CMAR method and remain in compliance with state procurement regulations. 
Also, if there were to ever be a concern that the pending project could not be completed by December 2020, the grantee could utilize the remainder of its CDBG funds (approximately $12.2 million) on a significantly smaller project and still procure services using the CMAR method.  
For the IEDU-00002 project, the grantee was informed that the closeout report is currently in Program Review status, meaning that the Infrastructure section is currently reviewing it for accuracy and completeness. The grantee was also informed that the project analyst would be in contact with RSD if it was determined that the closeout report was missing any items. Note there were compliance issues with Davis-Bacon and Related Acts requirements identified on this project. Additionally, this project involved the use of FEMA funds to pay for construction costs and also included insurance proceeds in the approved budget.  </t>
  </si>
  <si>
    <t>Gathering of various city employees who are transitioning to new positions with the change in administration and others being dismissed. Establishing contact to facilitate continuity in outreach relationships going forward.</t>
  </si>
  <si>
    <t>Damage related to disaster;#Slum and Blight - National Objective;#Grants Management</t>
  </si>
  <si>
    <t>Tour of Project with Capital Projects Director for status update. Photos attatched.</t>
  </si>
  <si>
    <t>ILTR00294</t>
  </si>
  <si>
    <t>NORA Navra</t>
  </si>
  <si>
    <t>Tour of facilities for status update. Photos attatched. Projected complection date May31 2018</t>
  </si>
  <si>
    <t>Hunters Field</t>
  </si>
  <si>
    <t>Duplication of Benefits;#Financial Management;#Low-Moderate Income - National Objective;#Urgent Need - National Objective;#Grants Management</t>
  </si>
  <si>
    <t xml:space="preserve">This is a conference call with all of the Restore LA Small Business Program subrecipients to discuss program status, ongoing issues, resolutions, and to answer any questions, etc. </t>
  </si>
  <si>
    <t>Small Business Development  connecting small business with services resources.  Info attatched</t>
  </si>
  <si>
    <t>Launch NOLA</t>
  </si>
  <si>
    <t xml:space="preserve">OCD-DRU Staff (Eva Strausbaugh &amp; Gwen Lee) provided technical assistance for Section 504 and Davis-Bacon Labor Compliance.  Notice was sent to to the Albany on 4/23/18.  Event was held on 4/27/2018 from 1:00PM - 2:30PM.  </t>
  </si>
  <si>
    <t>1030</t>
  </si>
  <si>
    <t>Village of Albany</t>
  </si>
  <si>
    <t>Bi-Monthly Task Force meeting with CNO to review project status, budget and introduce a change in the reporting forms.</t>
  </si>
  <si>
    <t>Damage related to disaster;#Eligible CDBG Activities;#Low-Moderate Income - National Objective;#Grants Management</t>
  </si>
  <si>
    <t>Meeting with the project manager to review status of the project and schedule a site visit.</t>
  </si>
  <si>
    <t>Claiborne Liviable Community (CLC) is neighborhood revitalization between Orleans , St Bernard, Esplanade, Broad and Canal Street.</t>
  </si>
  <si>
    <t xml:space="preserve">The project analyst conducted a pre-monitoring review of the labor files for the 17PARA2105 project today at Parish Engineer Meg Sheats' office in Baton Rouge in preparation for the May 22-25 monitoring visit the DRU Compliance section is scheduled to conduct.
Ms. Sheats was informed of the items that could not be located in the Parish's labor files for the project, including: Verification of Wage Decision forms, verification of posting requirements, and Payroll Deduction Authorization (PDA) forms for employees who had non-standard deductions taken from their earnings. Ms. Sheats was advised during the review (and later via email) to add to the files each of the missing items prior to the May monitoring visit. 
The project analyst also offered the suggestion to Ms. Sheats that the Parish put the contrators' and subcontractors' weekly payroll reports in chronological order, so that the monitor will have an easier time identifying whether the files are missing any weekly payrolls.  
The project analyst also informed Ms. Sheats that most grantees separate the contractors' and subcontractors' weekly payrolls from one another, but that there is no records management requirement that the payroll reports be separated. Ms. Sheats was advised that if the contractors' and subcontractors' payroll reports are going to remain commingled, the Parish should put the payrolls in chronological order so that the monitor can locate the subcontractors' payroll reports in the files based on the payroll week ending dates identified on the review logs the LCO compiled. </t>
  </si>
  <si>
    <t xml:space="preserve">17PARA2105 </t>
  </si>
  <si>
    <t xml:space="preserve">East Baton Rouge Parish </t>
  </si>
  <si>
    <t xml:space="preserve">Agenda attached. </t>
  </si>
  <si>
    <t xml:space="preserve">CNO_STATE JOINT STAFF MEETING </t>
  </si>
  <si>
    <t>Damage related to disaster;#Labor - Davis/Bacon;#Urgent Need - National Objective;#Grants Management</t>
  </si>
  <si>
    <t>PM and I made a scheduled visit to check progress, try and get a timeline and provide guidance on the request for proposals on purchasing a freezer with the remaing $33,000 remaining funds.</t>
  </si>
  <si>
    <t>IFIF-00025</t>
  </si>
  <si>
    <t>Vietnamese Commercial Fisherman Union</t>
  </si>
  <si>
    <t xml:space="preserve">A monthly conference call was held today with Mark Stephens, Shalanda Nalencz, Kay LeSage, Andrea Fleischbein and Jimmy Dunphy to discuss the status of the Parish's bridge replacement projects, and to discuss the upcoming monitoring visit the DRU's Compliance section is scheduled to conduct from May 22-25. 
Parish engineer Mark Stephens mentioned that since the first four individual bridge projects that comprise the 17PARA2105 have been completed, the Parish is now prioritizing the Woodland Ridge bridge project, but that there may not be sufficient funds in the currently-approved budget to pay for all Woodland project costs. In order to cover a potential budget shortfall, the Parish is considering moving funds from the 17PARA2106 (LMI) project to the 17PARA2105 (UN) project. Mr. Stephens also mentioned that if those changes to the projects were to occur, the Bay and Chestnut bridge projects (both -2106) would potentially have to be canceled. 
Regarding the May 2018 monitoring visit, the Parish was informed that a May 2 pre-monitoring visit has been scheduled to review the Parish's files for the 17PAAD1001, 17PCCE1031, and 17PARA3201 projects, and that since the files for the 17PARA2105 project were reviewed in July 2017, a full review of the files for that project does not need to be conducted for the May pre-monitoring visit. 
The DRU informed the Parish that the project analyst would coordinate a review of the files for the 17PARA2105 project with the Parish's labor compliance officer Meg Sheats, and that that review would be conducted separately from the review of the files for the other three Parish recovery projects that are scheduled to be monitored next month.  </t>
  </si>
  <si>
    <t>All bridge replacement projects</t>
  </si>
  <si>
    <t xml:space="preserve">A monthly conference call was held today with Lisa Smeltzer, Thomas Rish, Mark Bradley, Jean Kelly, Thomas Magee, Darin Mann, Chenoa Richmond and Jimmy Dunphy to discuss the status of the grantee's active projects, including questions related to grants management and labor compliance issues. 
Facility Planning and Control Senior Manager Lisa Smeltzer informed the DRU during the monthly call that she is still working on the subrecipient agreement between Nunez Community College and the grantee for the activities the college carried out, and that she should be able to submit the subrecipient agreement to the DRU for review within the next week, approximately. 
Delgado Community College (ILOC-00020) Project Manager Mark Bradley was informed that prime contractor One Construction could be permitted to complete weekly payrolls for the electrical subcontractor that performed work on the project and has since gone out of business, provided that the prime contractor's signatory has knowledge of the facts represented in the payroll reports as true. Mr. Bradley was also advised to coordinate with the project's labor compliance officer (LCO) Karen Carlton regarding resolution of this compliance issue with the subcontractor's lack of weekly payrolls. 
Mr. Bradley also asked about the possibility of the grantee's using the Small Purchase procurement method to obtain quotes for the additional construction work the grantee would like to scope into the project via an amendment. The DRU informed Mr. Bradley that FP&amp;C could utilize the Small Purchase procurement method to obtain construction services as long as the cost estimate for the work did not exceed $150,000.00, and as long as the solicitation contained all CDBG procurement requirements for construction services. 
In terms of closing out the grantee's final three projects, Ms. Smeltzer was informed that if FP&amp;C intends to move the unutilized funds from the SUNO Washington Library (ILOC-00056) project to the ILOC-00022 and the ILOC-00020 projects, requests for amendments for all three projects will need to be submitted simultaneously, since funds are being moved to and from each of the three projects in order to close out the ILOC-00056 project, which has been completed and only needs a final project amendment approved before the project can be closed. 
    </t>
  </si>
  <si>
    <t xml:space="preserve">All active ILOC and I2OC projects </t>
  </si>
  <si>
    <t>TA provided regarding budget amendement, travel/transportation, Expenditures- funds must expended by the CEA end date. If not request for extension may be submitted. File review - OCD will start the monitoring process around fall of this year. Advised a Letter of justification is needed if unable to get 3quotes for supplies.</t>
  </si>
  <si>
    <t>Katrina/Rita Grant 2;#Flood</t>
  </si>
  <si>
    <t>Louisiana State University - Sea Grant</t>
  </si>
  <si>
    <t>Eligible CDBG Activities;#Financial Management</t>
  </si>
  <si>
    <t>Bi monthly CNO/OCD Taskforce meeting to review project status and invoices.</t>
  </si>
  <si>
    <t>Fair Housing Equal Opportunity;#Low-Moderate Income - National Objective;#Grants Management</t>
  </si>
  <si>
    <t xml:space="preserve">GROUND BREAKING FOR THE FINAL PHASE OF GUSTE HIGHRISE AFFORDABLE HOUSING </t>
  </si>
  <si>
    <t>Anita Jackson</t>
  </si>
  <si>
    <t>TA provided on SAGE documentation uploading.  Where and how to correctly upload closing documents.</t>
  </si>
  <si>
    <t>SCP</t>
  </si>
  <si>
    <t>File management and proper proof of employee verification.</t>
  </si>
  <si>
    <t>TA provided on proper supporting documentation being in the file.  Making sure that all support is within the eligible date range.  Making sure the correct LMI category has been identified.</t>
  </si>
  <si>
    <t>How to calculate and document eligible use of funds and identifying the National Objective</t>
  </si>
  <si>
    <t>RLC</t>
  </si>
  <si>
    <t>TA provided on how to calculate eligible use of funds and how to document proof of loss.</t>
  </si>
  <si>
    <t>Refreshed ND on how to calculation use of funds and what documentation is sufficient to prove ownership and what can be used to properly support proof of loss.</t>
  </si>
  <si>
    <t>North Delta</t>
  </si>
  <si>
    <t xml:space="preserve">A conference call was held today with Adrienne Celestine, Kay LeSage, Chris Tyson (EBR Redevelopment Authority), Tara Titone (EBRRA), and Monika Gerhart to discuss options the Parish has available to it to allow the Smiley Heights Rental Rehab (17PARA3601) project to meet a national objective, including possible ways to finance construction of the housing units that have yet to be developed. 
Mr. Tyson stated that the Parish's preference is now to use approximately $2 million in CDBG funding for gap financing to facilitate construction of the first housing units on the western part of the Ardendale site. The Parish was informed that a Tier 3 Proposal amendment would need to be approved in order to move funds to a currently-approved project to one that has not yet been approved by the DRU, and that this item would have to go on the EBR Parish Council agenda for approval and could take anywhere from 30-60 days to approve. 
Mr. Tyson stated that if the DRU would approve this request, the RDA anticipates that construction of the first housing units at Ardendale could be completed by mid-2019. He also stated that the Housing Authority projects that if the Louisiana Housing Corporation (LHC) were to approve the application for CDBG Piggyback funding the Housing Authority recently submitted that construction would still not be able to be delivered until mid-2020. Thus the request for the $2 million to be approved for gap financing was made so that construction can be delivered at an earlier date.  
Mr. Tyson asked if the Parish could proceed with publishing a Request for Proposals to procure a developer who could contract with the RDA, before the Tier 3 proposal amendment is approved. The Parish was advised that it could proceed with publishing an RFP, but was advised not to award a contract with a developer until the Tier 3 amendment has been approved. 
The Parish was advised to work with the Parish's Outreach Specialist Andrea Fleishcbein and the 17PARA3601 project analyst Jimmy Dunphy to create the Tier 3 proposal amendment. </t>
  </si>
  <si>
    <t>17PARA3601</t>
  </si>
  <si>
    <t>Site visit to monitor files and explain the collection process of documentation needed for the files.  For example, collecting the correct documents within the correct date range of the storm.  How to complete the application and properly calculate the eligible use of funds.</t>
  </si>
  <si>
    <t>Financial Management;#Labor - Davis/Bacon;#Grants Management</t>
  </si>
  <si>
    <t>Pre-monitoring visit for the 2700 Bohn Rhodes PROP project to discuss project details and compliance requirements.</t>
  </si>
  <si>
    <t>EPRO1059</t>
  </si>
  <si>
    <t>2700 Bohn Rhodes</t>
  </si>
  <si>
    <t xml:space="preserve">TA call with the Carver Theater to discuss the current issues and future of teh Carver Theater and how that relates to their PROP award. </t>
  </si>
  <si>
    <t>EPRO1005</t>
  </si>
  <si>
    <t>Carver Theater</t>
  </si>
  <si>
    <t xml:space="preserve">conference call with all of the Restore LA Small Business Program subrecipients to discuss program status, ongoing issues, resolutions, and to answer any questions, etc. </t>
  </si>
  <si>
    <t xml:space="preserve">GNOHA hosted a "Tax Credits and Me"’ educational workshop featuring Annie Cambria to help members stay informed on how the tax reform will impact commercial and multifamily housing development. </t>
  </si>
  <si>
    <t>GNOHA</t>
  </si>
  <si>
    <t>Participation in a Saturday legislative breakfast sponsored by National Association of 100 Black Women. Senators Carter &amp; Bishop &amp; Representative Carter responded to questions chosen by the organization and the public regarding the budget, guns, education, equal pay for women and health care.</t>
  </si>
  <si>
    <t>Damage related to disaster;#Eligible CDBG Activities;#Financial Management;#Low-Moderate Income - National Objective;#Urgent Need - National Objective</t>
  </si>
  <si>
    <t>Held the monthly conference call with the following individuals: Bradley Cammack and Laura Williams with OPPJ. Adrienne Celestine, Kay LeSage, Helena Janssen, Fay Part and Darin Mann on behalf of OCD-DRU.  Discussions included the status of each project, including the status of the submitted acquisition documents, next steps, next draw requests and project amendments.</t>
  </si>
  <si>
    <t>37PARA3402, 37PARA3403, 37PARA3404, 37PARA3405</t>
  </si>
  <si>
    <t>Ouachita Parish Police Jury</t>
  </si>
  <si>
    <t>Financial Management</t>
  </si>
  <si>
    <t>Discussed invoicing, loan closings, LMI reporting in Zoom grants</t>
  </si>
  <si>
    <t>65FDFR7001</t>
  </si>
  <si>
    <t>LAFA</t>
  </si>
  <si>
    <t>Duplication of Benefits;#Financial Management;#Low-Moderate Income - National Objective</t>
  </si>
  <si>
    <t>Discussed EM loans as a DOB,  LMI documentation, loan closings and ACH transmission of funds to awardees</t>
  </si>
  <si>
    <t>Discussed budgetary concerns and  meeting performance measures within CEA timeline.</t>
  </si>
  <si>
    <t>17WEDU7001</t>
  </si>
  <si>
    <t>Louisiana State University Ag Program</t>
  </si>
  <si>
    <t>Conductd on-site LMI documentation training</t>
  </si>
  <si>
    <t>Damage related to disaster;#Financial Management</t>
  </si>
  <si>
    <t>Project updates: proposed future considerations for PI, property acquisition.  Info attatched.</t>
  </si>
  <si>
    <t>NORE__ALL</t>
  </si>
  <si>
    <t>Provided TA regarding invoices and support documentation.</t>
  </si>
  <si>
    <t>Louisiana State Board of Regents - WISE</t>
  </si>
  <si>
    <t xml:space="preserve">Provided TA regarding invoices and support documentation.  Conference call to discuss project status. </t>
  </si>
  <si>
    <t>Katrina/Rita Grant 2</t>
  </si>
  <si>
    <t>Damage related to disaster;#Low-Moderate Income - National Objective;#Slum and Blight - National Objective;#Grants Management</t>
  </si>
  <si>
    <t>Monitoring NORA Real Estate Committee. Agenda attatched reflecting several projects funded with disaster CDBG dollars.</t>
  </si>
  <si>
    <t>Eligible CDBG Activities</t>
  </si>
  <si>
    <t>District E City Council Member Nguyen's intorduction to some of  her new staff members; update on her meeting with Brenda Breaux, NORA ED &amp; DOTD.</t>
  </si>
  <si>
    <t>CNO_ALL</t>
  </si>
  <si>
    <t>NON Profit community groups meet to collaborate on possible resources, provide operatonal updates, share project updates and learn about upcoming and on going CNO policy changes. 
Agenda attached.</t>
  </si>
  <si>
    <t>CNO All</t>
  </si>
  <si>
    <t>HOUSINGNOLA is a partnership between community leaders &amp; a number of public, private &amp; nonprofit organizations working to solve the New Orleans affordable housing "crisis".</t>
  </si>
  <si>
    <t xml:space="preserve">A monthly conference call was held today with Nathan Schwam, Julie Bordelon, Adrienne Celestine and Jimmy Dunphy to discuss the status of the grantee's active projects, the progress of the project application that is being developed for the grantee's final D-CDBG project, and the status of the closeout report for the grantee's lone project that is in Complete - Ready to Close status. 
Capital Grants Manager Nathan Schwam mentioned that the reason the closeout report for the Walter Cohen Senior High (IEDU-00002) project has not been submitted yet is because it is not certain that insurance proceeds paid for the $55,000.00 in project costs that were identified as a funding source in the most recent project amendment that was approved. The grantee was advised that if it determined that it would not be able to submit the closeout report for the project by the April 20 deadline to request an extension via the DRU.Closeout email address before April 20.  
In terms of the project application for the new Centralized Career and Technical Educational (CTE) Facility project, grant administrator Julie Bordelon mentioned that the application is progressing, but that a cost estimate was still needed to include in the application. Ms. Bordelon was informed that unlike with previous RSD projects that involved FEMA funds, the application for the CTE project may require something more substantial than a letter from Executive Director Lona Hankins committing the FEMA funds to pay for the project, since HUD recently cited the DRU for a duplication of benefits issue on a project that was paid for from both CDBG and FEMA funds. 
For the grantee's four active projects, Ms. Bordelon mentioned that the grantee is expecting to receive one final payment request from each the contractors that executed the IEDU-00114 and IEDU-00115 projects, and that the grantee is expecting to receive two more payment requests from each of the contractors that executed the IEDU-00110 and IEDU-00112 projects.  </t>
  </si>
  <si>
    <t>Nonprofit meeting presentation on services provided and potential services. Agenda attatched.</t>
  </si>
  <si>
    <t>CNO_ALL CCC</t>
  </si>
  <si>
    <t>Monthly monitoring of CNO Council Meetings.</t>
  </si>
  <si>
    <t xml:space="preserve">Followup with Ellen Lee, Natasha Muse, Fred Johnson on status of the submission of the LMA and PI amendments. Finally reached out to CNO administrator, Judy R Moore for status and routing. Documents were signed and sent to CNO OCD. </t>
  </si>
  <si>
    <t>ILTR-20087</t>
  </si>
  <si>
    <t xml:space="preserve">Collaboration meeting with Assesor Williams, his staff, Jerhico Road, GNOHA  regarding pending property tax legislation for Nonprofits, seniors, veterans,blighted properties etc. </t>
  </si>
  <si>
    <t>Coordination meeting with CNO OCD, State OCD Compliance and Program staff to get project update and plan for compliance monitoring visit in June 2018. Agenda attatched</t>
  </si>
  <si>
    <t>CNO Office of Community Development</t>
  </si>
  <si>
    <t xml:space="preserve">A monthly conference call was held today, with Lisa Smetlzer, Mark Bradley, Jean Kelly, Thomas Magee, Darin Mann, Chenoa Richmond and Jimmy Dunphy to discuss the status of the grantee's active projects, including questions related to overall management of the grants. 
The DRU informed the grantee that in order to approve a final project amendment for its SUNO Washington Library (ILOC-00056) project, a companion amendment for its Nunez Community College (ILOC-00022) project would also have to be approved simultaneously, since funds would potentially be moved from the ILOC-00056 project to the ILOC-00022 project in order to close out the ILOC-00056 project.
The grantee was also informed that a final project amendment for the ILOC-0002 project could be executed at a later time, if GOHSEP did not approve all project costs the grantee requested for reimbursement, and that closeout of the ILOC-00056 project should not be held up due to the grantee's waiting on GOHSEP approval for the FEMA funds that are part of the ILOC-00022 project. Additionally, grant administrator Thomas Magee informed the grantee that DBRA requirements would be triggered for the elevator modifications aspect of the project, even though the purchase order does not exceed $100,000.00, since DBRA requirements are triggered when construction costs exceed $2,500.00. The project manager was under the impression that since the purchase order would not exceed $100,000.00, DBRA requirements would not be triggered.  
For the Delgado Community College (ILOC-00020) project, grant administrator Thomas Magee informed the grantee that only a description of the additional items, and not a drawing/sketch, was needed to approve a project amendment to scope in items not previously approved, provided that the additional work was to be completed on the same building.  
</t>
  </si>
  <si>
    <t>All active ILOC and I2OC projects</t>
  </si>
  <si>
    <t xml:space="preserve">A monthly conference call was held today with Rowdy Gaudet, Shalanda Nalencz, Mark Stephens, and Jimmy Dunphy to discuss updates regarding the Parish's bridge replacement projects, as well as to discuss the status of other Parish G/I DR CDBG projects. 
Parish engineer Mark Stephens informed the DRU that additional environmental clearance has been obtained for a number of the Parish's individual bridge projects, including: Cuhanga and Port Hudson-Pride (17PARA2105); Albert, Maribel, Silverleaf, Morvant 1 and Morvant 2 (17PARA2106); and, Milldale (17PARA2107). According to Mr. Stephens, Mayor Broome signed each of the Categorical Exclusion forms for the individual bridge projects 3/5/18. 
The Parish was informed that the DRU had to return requests for payment the Parish previously submitted for those projects, since environmental clearance had not yet been obtained for the costs that were incurred.
The DRU informed Mr. Gaudet that the Infrastructure section was still waiting on the Parish to send the items previously requested for the 1701 Main St. (17PARA3202) project so that a review of the Parish's project application could be completed.
It was also communicated that the DRU is still waiting on the Parish's revised closeout reports for the 17PARA3201 and 17PARA3203 projects, as well as the initial closeout report for the 17PARA9101 project, the latter of which is more than two years past due.
Mr. Stephens mentioned that he had obtained Mayor Broome's signature on the Final Statement of Cost page (13-1g) of the closeout report for the 17PARA2102 project and that grant administrator Pan American Engineers would likely be submitting the revised report to the DRU within the next few days. </t>
  </si>
  <si>
    <t xml:space="preserve">All PARA projects </t>
  </si>
  <si>
    <t>Agenda Attatched</t>
  </si>
  <si>
    <t>Damage related to disaster;#Eligible CDBG Activities;#Low-Moderate Income - National Objective</t>
  </si>
  <si>
    <t>National Objective/Eligible Activity and the Application</t>
  </si>
  <si>
    <t>000000000</t>
  </si>
  <si>
    <t>St Bernard Parish</t>
  </si>
  <si>
    <t>Budgeting and Invoicing</t>
  </si>
  <si>
    <t>Louisiana State University</t>
  </si>
  <si>
    <t>Invoicing 
Project Delivery and Direct Costs</t>
  </si>
  <si>
    <t>17DRLG9201</t>
  </si>
  <si>
    <t>Southern University</t>
  </si>
  <si>
    <t>Damage related to disaster;#Low-Moderate Income - National Objective;#Slum and Blight - National Objective</t>
  </si>
  <si>
    <t>Determination of National Objective</t>
  </si>
  <si>
    <t>NORA</t>
  </si>
  <si>
    <t>Damage related to disaster;#Duplication of Benefits;#Low-Moderate Income - National Objective</t>
  </si>
  <si>
    <t>LMI Documentation Training
SBA-DOB Training</t>
  </si>
  <si>
    <t>Damage related to disaster;#Duplication of Benefits</t>
  </si>
  <si>
    <t>Duplication of Benefits Discussion</t>
  </si>
  <si>
    <t>Met with Danielle DelSol, new Executive Director, make an introduction, review project status and establish interaction going forward.</t>
  </si>
  <si>
    <t>ILOC 00039</t>
  </si>
  <si>
    <t>Preservation Resource Center PRC</t>
  </si>
  <si>
    <t>Networking event with CNO officials and OCD Director .</t>
  </si>
  <si>
    <t>Monitoring REGULAR CNO Council meeting. Agenda Items vary.</t>
  </si>
  <si>
    <t xml:space="preserve">CNO </t>
  </si>
  <si>
    <t>Lee OCD, Jared</t>
  </si>
  <si>
    <t>Eligible CDBG Activities;#Financial Management;#Labor - Davis/Bacon;#Grants Management</t>
  </si>
  <si>
    <t>On-Site Visit: Provided technical assistance to the Grantee on Force Account Labor and Fringe Benefits Expenses and the remaining revisions associated with RFP #61 - I provided Technical Assistance and guidance to the Grantee on splitting Fringe Benefits and Force Account Labor for personnel who worked on the site at different times and made different amounts of salary/wages for those time periods as well as other issues (clarifying titles of personnel as well as revising wage rates to match personnel records). Guidance was provided in an effort to establish eligible costs per 2 CFR 200.400 and 29 CFR 5.</t>
  </si>
  <si>
    <t>32PARA2601 (Communications Tower)</t>
  </si>
  <si>
    <t>Livingston Parish Council</t>
  </si>
  <si>
    <t xml:space="preserve">A monthly conference call was held today with Nathan Schwam, Julie Bordelon, Adrienne Celestine, Kay LeSage and Jimmy Dunphy to obtain updates on two of the grantee's projects that are completed but not closed out, to discuss the status of the grantee's active projects, and to discuss development of the application for the potential project the grantee has identified that will utilize the remainder of its D-CDBG funds. 
The grantee was informed that a deadline letter for submission of the closeout report for the Walter Cohen Senior High School (IEDU-00002) project was mailed last month, with a deadline date of 4/20/18 issued for submission of the report. Capital Grants Manager Nathan Schwam indicated that he was not sure whether the grantee would be able to meet the April 20, since the grantee is still attempting to determine how it will show that insurance proceeds paid for a portion of the project's costs. 
For the Live Oak Elementary (2) (IEDU-00065) project, grant administrator Julie Bordelon indicated that the grantee is waiting until it can submit an RFP for one its active projects, so that it can simultaneously submit a credit draw to remedy the duplication of benefits issue it identified on the completed IEDU-00065 project. Following resolution of that issue, a final project amendment can be executed to move the remaining project funds to unallocated. 
The DRU informed Mr. Schwam that the DR-CDBG Grantee Administrative Manual is in the process of being updated and that the grantee would have to obtain at least two quotes to procure a contractor to complete the Environmental Review Record (ERR) for the new project under development. Mr. Schwam was also informed that RSD's procuring a contractor for the project delivery service would be both quicker and less expensive to complete than would attempting to utilize the state's contract with ENVIRON to have that contractor complete the ERR.    </t>
  </si>
  <si>
    <t xml:space="preserve">Recovery School District </t>
  </si>
  <si>
    <t>Damage related to disaster;#Eligible CDBG Activities;#Environmental - Environmental Reviews;#Fair Housing Equal Opportunity;#Low-Moderate Income - National Objective;#Slum and Blight - National Objective;#Urgent Need - National Objective;#Grants Management</t>
  </si>
  <si>
    <t>Monthly Conference Call with the following present from SBPG: George Imbraguglio, Richard Poche, Melissia O’Neil and Pam Wegener; present from OCD-DRU: Kay LeSage, LaSonta Davenport, Michael Chua, Tomorr LeBeouf, Kristen Hebert, Fay Part, Helena Janssen, Candace Watkins, and Darin Mann; present from the consultant Frye Magee LLC was Thomas Magee. During the call, technical assistance was provided to the Grantee in a continued effort to have them review their active projects and address outstanding issues from the last monthly call.  The Grantee provided status updates on the projects.  We also discussed next steps for each project, including the status of the new application for the Program Income Economic Development Project.  Additionally, we discussed the parish’s re-engagement of PAE, the status of outstanding Requests for Payments and amendments, and discussed upcoming RFPs / Amendments that will need to be prepared and submitted.</t>
  </si>
  <si>
    <t>Katrina/Rita Grant 1;#Katrina/Rita Grant 2;#Gustav/Ike</t>
  </si>
  <si>
    <t>44PCPL1017, ILTR-00289; ILTR-00286; ILT2-00278; ILT2-00279; ILTR-00173; IFIS-00020; IFIS-00019; ILTR-00059; ILTR-00099; I44P-00001; and I44P-00002</t>
  </si>
  <si>
    <t>St. Bernard Parish Government</t>
  </si>
  <si>
    <t>CNO nonprofits . Agenda attatched,</t>
  </si>
  <si>
    <t>CNOALL</t>
  </si>
  <si>
    <t>Damage related to disaster;#Eligible CDBG Activities;#Low-Moderate Income - National Objective;#Slum and Blight - National Objective;#Urgent Need - National Objective;#Grants Management</t>
  </si>
  <si>
    <t>CNO community staff and the OCD-DRU Team met to respond to CNO's request for clarity and guidance on ILTR application modifications, PI application and AMI .</t>
  </si>
  <si>
    <t>Damage related to disaster;#Duplication of Benefits;#Eligible CDBG Activities;#Low-Moderate Income - National Objective;#Slum and Blight - National Objective;#Urgent Need - National Objective;#Grants Management</t>
  </si>
  <si>
    <t>On-Site Visit: Provided Technical Assistance to the Grantee on Eligible Activities and relevant National Objectives pertaining to this project, including technical assistance and guidance to the Grantee in six (6) areas - 1.) 81% - 120% AMI: informed them that they would need to consider these HH's under a different National Objective than LMI and suggested that Urgent Need and S/B Spot Basis could still be open for this project to utilize, 2.) Max. Sales Price of $200K: confirmed with the City than they can set this price, at which point, they confirmed that they would just state the market value of each property as the max. sales price, 3.) Selling the Demo/Clearance homes to another Developer without demolishing the properties: we informed the City to either take the properties out of their inventory as none of the costs incurred with this plan of action could be considered under an Eligible Activity of Demo/Clearance or to keep them in and just demo the homes in order to sell the green space, 4.) Addition of Soft Seconds to the project: we informed the City that this has no relevance on our CDBG-DR regulations other than for them to verify DOB on the back end which should not affect us, and that they could also still sell the homes at a discount to anyone within the 0% - 120% AMI range, 5.) Additional of Bond for Deed/Lease-to-Own: confirmed with the City our expenditure and closeout timelines and how these timelines (2-3 years) may not correspond with NDF's timeframe to transfer ownership (20-30 years) - the City confirmed that this option was just not feasible and may consider deeper discounts, and 6.) Status of Program Income Application Review: confirmed with the City that the revisions to the Application were mostly complete and should have them back within about a week, but that they City was stuck about  what additional National Objective to place into the application/amendment for 81% - 120% AMI HH's (we confirmed that we would look at these homes and how they were assessed under a National Objective within in the VA project to determine which additional National Objective they could utilize here), at which time they would finalize the revisions based on that eligible National Objective and re-submit the Project Amendment/PI application, all in an effort to comply with federal CDBG-DR rules and regulations. Infrastructure Analyst (Desirae), Outreach Rep (Rosalind), and other OCD-DRU management (Kay/Adrienne) were in attendance.</t>
  </si>
  <si>
    <t>ILTR-00287A_ILTR-0287B - Veterans Admin. (VA) Home Restoration - Rehab and Clearance</t>
  </si>
  <si>
    <t>City of New Orleans</t>
  </si>
  <si>
    <t xml:space="preserve">A meeting was held today with Parish Administrator Rowdy Gaudet, East Baton Rouge Parish Redevelopment Authority CEO Chris Tyson, Redevelopment Authority official Tara Titone, Kay LeSage, LaSonta Davenport, Andrea Fleischbein, and Jimmy Dunphy to discuss the status of the Parish's progress on the DRU-issued deadlines for the Smiley Heights Rental Rehab (17PARA3601) project. 
In terms of the $104,158.08 in funds that have already been determined ineligible (due to non-compliance on the Career High School asepct), Mr. Gaudet suggested foregoing (i.e., reducing the CEA by that amount) $104,158.08 of the Parish's G/I Recovery Proposal award, rather than the Parish writing a check to return the inelibigle funds. The Parish was informed that the DRU would look into the possibility of reducing the CEA budget to remedy the issue regarding the return of funds the Parish owes for the Career High School part of the 17PARA3601 project, but that the Parish would still likely have to find a way to return the funds, since CDBG funds still paid for ineligible costs incurred on this project. 
The Parish was also informed during the meeting that it is also currently out of compliance on the BRCC Automotive Training Center aspect of the project, since the quarterly reports the Redevelopment Authority submitted to the DRU in January 2018 indicate that the project is not meeting the LMI Limited Clientele National Objective. It was communicated to the Parish that if it can show that the BRCC Automotive Training Center meets the LMI Limited Clientele National Objective for one quarter, that aspect of the project can comply with CDBG requirements. 
For Phase II of the project, the Parish discussed funding sources it is looking at to help pay for the housing aspect of the project, but could not show proof of a commitment of funds. The Parish was therefore given two months from today (2/26/18) to show a commitment of funds to fill the budget shortfall, which is currently approximately $30 million.  
It was decided toward the end of the meeting that a monthly conference call should be held going forward (the first one toward the end of March 2018) to discuss the progress the Parish (i.e., the EBR Parish Redevelopment Authority) is making in terms of securing funding and beginning construction on the housing aspect of the project. 
  </t>
  </si>
  <si>
    <t xml:space="preserve">A monthly conference call was held today with Lisa Smeltzer, Jean Kelly, Jessica Guillory, Chenoa Richmond, and Jimmy Dunphy to discuss the status of the grantee's active projects. 
So that all future payment requests the grantee submits can be processed immediately, the grantee was asked to submit to the DRU the subrecipient agreement it is in the process of executing with Nunez Community College for the Nunez Community College Fine Arts Bldg. (ILOC-00022) project. Senior Manager Lisa Smeltzer indicated that prior to executing the agreement, the grantee would submit the draft of the agreement to the Program Analyst to review, and that after it is executed, the grantee will send it to the DRU.
For the SUNO Washington Library Renovation (ILOC-00056) project, the grantee was informed that after the final payment request is submitted and paid, a project amendment will need to be approved to move the unutilized CDBG funds to another CDBG project(s), so that the ILOC-00056 project can be closed out. 
Lisa Smeltzer indicated that the grantee would be submitting a Request for Project Amendment for the Delgado Community College and Maintenance Bldg. (ILOC-00020) project to the DRU to scope in the additional construction items that grant administrator Frye/Magee reviewed and approved. </t>
  </si>
  <si>
    <t>Damage related to disaster;#Slum and Blight - National Objective</t>
  </si>
  <si>
    <t>Ground Breaking. See Attatched</t>
  </si>
  <si>
    <t>FEBRUARY board of directors meeting. Agenda attatched.</t>
  </si>
  <si>
    <t xml:space="preserve">NORA </t>
  </si>
  <si>
    <t>Damage related to disaster;#Environmental - Environmental Reviews;#Low-Moderate Income - National Objective</t>
  </si>
  <si>
    <t>OCD-DRU had a meeing with the Parish and GOHSEP-FEMA to discuss the current position of the project and the next steps.  OCD-DRU and the Parish requested a timeline from GOHSEP-FEMA due to the Isaac expenditure deadline. Additionally, we discussed the FEMA's environmental review and the possibility of adopting the other agency's review per process/requirements of this issue. We also discussed Plans &amp; Specs to be reviewed by PAE asap. Present at the meeting was: Kay LeSage (phone conferenced) Fay Part and Helena Janssen on behalf of OCD-DRU, John Dardis and Missy Cowart on behalf of the Parish, David Boyd the BKI Engineer on the project, and GOHSEP-FEMA representatives Kristal Craig, Horace Mourino, Peggy Johnson, Byron Brooks, Shontae Davis, Myra Leonard (phone conferenced).</t>
  </si>
  <si>
    <t>Isaac</t>
  </si>
  <si>
    <t>53VPRP2101</t>
  </si>
  <si>
    <t>Tangipahoa Parish Government</t>
  </si>
  <si>
    <t xml:space="preserve">A monthly conference call was held today with Parish engineer Mark Stephens, Andrea Fleischbein and Jimmy Dunphy to review the status of the Parish's active bridge replacement projects and to discuss the upcoming monitoring visit that is tentatively scheduled for May 2018. Mr. Stephens was informed that the DRU's Compliance section is now scheduled to conduct a monitoring review of the Parish's 17PARA2105 bridge replacement project in May, and that the project files should include all weekly payroll reports that have been produced in the months since the first pre-monitoring review of the project was performed in July 2017. Mr. Stephens was also informed that the Outreach Specialist and Program Analyst would be conducting a pre-monitoring review of the 17PARA2105 project in April at the engineer's office, and that the Parish's 17PAAD1001, 17PCCE1031 and 17PARA3201 projects are also scheduled to be monitored in May. 
In response to a question pertaining to the closeout report for the Parish's 17PARA2102 project, Mr. Stephens indicated that he sent the revised report to the mayor's office for signature 2/5/18, and that he will have to follow-up on the status of his request for signature, since he has not yet heard back from the mayor's office regarding the status of his request. </t>
  </si>
  <si>
    <t>Conference call to discuss project status and provide TA on project expenditures report and amended application for the project is due for review.  Monitoring process for the universities should begin early next year. 
Attendees: LaSonta(OCD), Adrienne(OCD), Chris Mestayer(Board of Regents) and myself.</t>
  </si>
  <si>
    <t xml:space="preserve">A monthly conference call was held today with Adrienne Celestine, Kay LeSage, Jimmy Dunphy, Nathan Schwam and Julie Bordelon to discuss the status of the grantee's active projects, a project that is in completed but not ready to close status (IEDU-00065), and the status of a new project for which the grantee is currently developing an application.
The grantee was informed that to remedy a duplication of benefits that the RSD identified on the IEDU-00065 project, it could submit a final credit draw for IEDU-00065 in conjunction with a request for payment for one of its active projects -- which would be short paid by the same amount of the credit draw. After the grantee obtains proof of the commitment of other funds, and after the final draw is paid, the final project amendment can be submitted to reconcile the budget to actual expenditures. 
For its pending project, the grantee inquired whether it could use the state's contract wtih ENVIRONS to pay for the cost of the Environmental Review Record that needs to be completed. The Program Analyst will seek Environmental Officer Ann Herring's guidance regarding whether the contract can be amended to include that cost, or whether it would be more efficient for the grantee to conduct a Small Purchase procurement and obtain quotes for the project delivery cost another contractor could perform more quickly.
The grantee was also informed that its Walter Cohen Senior High School project (IEDU-00002) would soon move to Complete - Ready to Close status -- after the final project amendment is approved -- since GOHSEP has now approved 100 percent of RSD's request for reimbursement.     </t>
  </si>
  <si>
    <t>Reviewing HUD monitoring findings to insure preparation for upcomig HUD visit .</t>
  </si>
  <si>
    <t>CITY OF NEW ORLEANS</t>
  </si>
  <si>
    <t>Damage related to disaster;#Eligible CDBG Activities;#Financial Management;#Low-Moderate Income - National Objective;#Urgent Need - National Objective;#Grants Management</t>
  </si>
  <si>
    <t>OCD-DRU performed on-site visit to Ouachita Parish Police Jury.  OCD-DRU Attendees included: Kay LeSage, Darin Mann and Helena Janssen. OPPJ Attendees included: Brad Cammack, Treasurer; Laura Williams, Admin. Assistant; Robbie George, City Engineer West Monroe; Kevin Crosby, Parish Engineer for OPPJ; Gary Fontana, Consultant; Jay Mitchell, Assistant District Attorney; and Bill Roark, Real Estate Broker.  Discussions included status of outstanding items regarding acquisitions in T-1A and J-1D Canal Projects and C/West Monroe Wellerman Project. Additionally, the current status of the Canal Project and the C/Monroe Pumping Station Project was discussed. Next steps were determined on the stated projects.</t>
  </si>
  <si>
    <t>37PARA3401; 37PARA3403; 37PARA3403; 37PARA3404; and 37PARA3405</t>
  </si>
  <si>
    <t xml:space="preserve">A conference call was held 1/24/18, with Lisa Smeltzer, Mark Bradley, Chenoa Richmond, Thomas Magee and Jessica Guillory to discuss the status of the grantee's active projects, as well as the status of one project that is in "Complete - Ready to Close" status -- Southern University of New Orleans-Health and Physical Education Bldg. (I2OC-00021).  
During the call, the grantee was advised to send to grant administrator Frye/Magee a Request for Project Amendment for the Delgado Community College Maintenance and Warehouse Bldg. (ILOC-0020 project) to include the items (e.g., security cameras, doors, a generator) the grantee would like to add to the scope of the project to utilize the remaining funds. 
Regarding the ILOC-00020 project, the grantee was informed that it could strike out the items from the general contractor's pay application(s) that a subcontractor not currently in compliance with DBRA requirements invoiced, so that the other subcontractors that performed work during the time period could be paid for the services they performed.  
In terms of the Nunez Community College Fine Arts Bldg. (I2OC-00022) project, the grantee was informed that it should execute a subrecipient agreement with Nunez Community College, since the college -- rather than the grantee -- will be carrying out final construction activities to complete the project, and that the agreement should be back-dated prior to when costs were first incurred by any subrecipient contractor. The grantee was informed that a subrecipient agreement between the college and it was necessary, since the contractor that will ultimately be paid from CDBG funds will not be contracted with the grantee. 
In terms of the I2OC-00021 project, the grantee confirmed that the project is 100 percent complete (local funds paid for a portion of project costs) and indicated that its goal was to have the Project Completion Report submitted to the DRU by next week (1/29/18).  
</t>
  </si>
  <si>
    <t xml:space="preserve">All ILOC and I2OC projects </t>
  </si>
  <si>
    <t>Eligible CDBG Activities;#Financial Management;#Grants Management</t>
  </si>
  <si>
    <t>On-Site Visit: Provided technical assistance to the Grantee on overall Grants Management, i.e., advising the Grantee on completing and submitting Project Closeouts as well as how to track any net revenue for the potential of reporting Program Income and informing the Grantee on completing proper Financial Management controls for budget reconciliation and possible submission of Project Amendments to revise project budgets, all in an effort to comply with federal CDBG-DR rules and regulations.</t>
  </si>
  <si>
    <t>IFIS-00021 &amp; 26FSCC3502 (Fisheries Market)</t>
  </si>
  <si>
    <t>Town of Jean Lafitte</t>
  </si>
  <si>
    <t>Duplication of Benefits;#Eligible CDBG Activities;#Financial Management;#Low-Moderate Income - National Objective;#Grants Management</t>
  </si>
  <si>
    <t>Duplication of Benefits;#Eligible CDBG Activities;#Financial Management;#Grants Management</t>
  </si>
  <si>
    <t>First Board meeting of 2018
Agenda attatched</t>
  </si>
  <si>
    <t xml:space="preserve">A meeting was held at the DRU offices in New Orleans on 12/20/17, with Recovery School District officials Lona Hankins and Nathan Schwam present. Grant administrator Julie Bordelon, as well as DRU representatives Adrienne Celestine, Kay LeSage, Darin Mann and Jimmy Dunphy were also present. 
The meeting was held to discuss the grantee's remaining CDBG projects, including how to move the projects forward in the closeout process, with the goal of expending 100 percent of the grantee's award amount by June 2020, with all projects closed out by the end of 2020. 
The grantee was informed that although its contract with the OCD does not expire until 2020, the expenditure deadline could be shortened to early 2020, or possibly 2019. Therefore, there was a need to make decisions regarding which potential projects will ultimately be executed and funded with D CDBG funds. 
Ms. Lona Hankins mentioned that the grantee was leaning toward utilizing the balance of its unallocated dollarrs, as well as the remaining funds of all completed projects and the full award amounts for its two projects that have not yet started to fund a large project that could potentially be completed before the end of 2020. Completing a single large project, rather than multiple smaller ones, has the advantage of being able to focus all of the grantee's attention on completing one project. Therefore, a tentative decision was made to cancel the grantee's two projects that have previously been approved -- McDonogh #32 Elementary (IEDU-00113) and James Johnson Elementary (IEDU-00116) -- and instead put those grant amounts toward the grantee's new project. 
The grantee was informed that it could potentially utilize the Construction Management at Risk (CMAR) procurement method to procure construction services on this project. However, it was requested that the grantee submit to the DRU the RFP package it will put together prior to publicizing the advertisement requesting construction management services. 
The grantee was also informed that both steps of the procurement process -- procurement of the CMAR contractor and then procurement of the CMAR contractor's subcontractors -- must comply not only with state requirements but also federal requirements, since the project will be partially paid for with CDBG funds. 
A decision was also made during the meeting that the grantee could proceed to submit project amendments to move remaining funds from completed projects to the Unallocated Dollars budget, despite the FEMA reconciliation process not having been completed yet for the individual projects that require amendments. 
The decision was made to have the grantee submit requests for project amendments for all 20 of its projects that are in the Complete - NOT Ready to Close stage in the DRU's closeout tracker. The projects that still have funds remaining will be made the highest priority projects to have amendment requests submitted so that those funds can eventually be moved to the grantee's final project, for which an application could possibly be submitted by February 2018.  </t>
  </si>
  <si>
    <t xml:space="preserve">A meeting was held with Parish officials Rowdy Gaudet, Mark Stephens, Anita Lockett and Al Gensler on 12/19/17 to discuss outstanding issues related to the Parish's Gustav/Ike projects. DRU officials Kay LeSage, LaSonta Davenport, and Jimmy Dunphy and Pan American Engineers employees Julie Bordelon and Michelle Smith were also present at the meeting. 
The Parish was informed that a number of files for a few of its housing projects are missing, including one project that is tentatively scheduled to be monitored by the DRU Compliance section in February 2018 (17PCCE1031). 
The Parish was also informed that a deadline would soon be issued for repayment of the grant funds that have been deemed ineligible on the EBRPSS Career High School aspect of the Smiley Heights (17PARA3601) project. Additionally, the Parish will have to provide evidence of funds committed to the EBRPSS (housing) aspect of the 17PARA3601 project that has not started construction yet within the next few months. Five quarterly reports that demonstrate that the BRCC aspect of the 17PARA3601 project meets the LMI Limited Clientele National Objective should be provided by 1/31/18 so that the DRU can determine whether the project is meeting the National Objective to date.
For the Parish's pending application for its 1701 Main St. (17PARA3202) project, the items the DRU still needs in order to determine whether the application can be approved were discussed, including the Act of Sale documents for the Parish's purchase of the building and the adjacent lots. The Parish was also informed that its CEA with the Council on Aging (that includes the contract beginning and end dates) would also have to be provided so that the DRU can ensure that the Parish meets all LMI Limited Clientele National Objective criteria for the project. In order to meet this National Objective, the Parish was informed that the Council on Aging must occupy the building for the duration of the lease -- or until the DRU's G/I grant with HUD is closed out. 
In terms of the Parish's bridge repair projects, Parish officials were given a spreadsheet that identifies the amounts on the individual bridge projects that have been environmentally cleared for construction, and that identifies whether additional environmental clearance is needed. The Parish was advised to submit in an email, rather than a letter, a request for an extension to the deadline for submission of the final plans and specifications for the individual bridge projects that are currently past due and need a deadline extension. The Parish should also provide new timelines of projected milestones for those individual bridge projects, since the projects will ultimately be completed later than what the Parish originally anticipated.   </t>
  </si>
  <si>
    <t>Monthly meeting. Agenda attatched.</t>
  </si>
  <si>
    <t>GNOHA_ALL</t>
  </si>
  <si>
    <t>Damage related to disaster;#Eligible CDBG Activities;#Environmental - Environmental Reviews;#Slum and Blight - National Objective</t>
  </si>
  <si>
    <t>Conference call with Deoborah Fagan, the Grants Coordinator Consultant at SBPG.  Present for OCD-DRU: Kay LeSage and Helena Janssen.  We discussed current position of the Bluebird Park Redevelopment project and the next steps to move the project in order to make progress.  We discussed the parish revisiting the project's Cost Estimate Budget and providing OCD-DRU with a Time Line and planning for potential phase work.</t>
  </si>
  <si>
    <t>I44P-00001</t>
  </si>
  <si>
    <t>St Bernard Parish Government</t>
  </si>
  <si>
    <t>Damage related to disaster;#Eligible CDBG Activities;#Environmental - Environmental Reviews;#Fair Housing Equal Opportunity;#Financial Management;#Low-Moderate Income - National Objective;#Slum and Blight - National Objective;#Urgent Need - National Objective;#Grants Management</t>
  </si>
  <si>
    <t>Monthly Conference Call with the following present from SBPG: Andrew Becker, Richard Poche, Rhonda Perkins, Melissia O’Neil and Pam Wegener; present from OCD-DRU: Kay LeSage, Michael Chua, and Helena Janssen; present from the consultant Frye Magee LLC was Thomas Magee and Allison Laborde. During the call, technical assistance was provided to the Grantee in a continued effort to have them review their active projects and address outstanding issues from the last monthly call.  The Grantee provided status updates on the projects.  We also discussed next steps for each project, including the status of the new application for the Program Income Economic Development Project.  Additionally, we discussed the status of outstanding Requests for Payments and amendments, and discussed upcoming RFPs / Amendments that will need to be prepared / submitted.</t>
  </si>
  <si>
    <t>44PCPL1017; ILTR-00289; ILTR-00286; ILT2-00278; ILT2-00279; ILTR-00173; IFIS-00020; IFIS-00019; ILTR-00059; ILTR-00099; I44P-00001; and I44P-00002.</t>
  </si>
  <si>
    <t>Damage related to disaster;#Eligible CDBG Activities;#Financial Management;#Low-Moderate Income - National Objective;#Slum and Blight - National Objective;#Urgent Need - National Objective;#Grants Management</t>
  </si>
  <si>
    <t>December Board meeting. Agenda attatched.</t>
  </si>
  <si>
    <t>Plain OCD, Willie</t>
  </si>
  <si>
    <t>Reviewed files on site and provided TA on income verification, re-verification and duplication of benefits calculation for the net award.</t>
  </si>
  <si>
    <t>48USJB1109</t>
  </si>
  <si>
    <t>St John the Baptist Parish</t>
  </si>
  <si>
    <t>Attendance &amp; monoritng of NORA' Real Estate Committee meeting. Agenda attached.</t>
  </si>
  <si>
    <t xml:space="preserve">A monthly conference call was held today with Kay LeSage, Nathan Schwam and Julie Bordelon to discuss the status of the grantee's completed but not closed out projects, and to discuss the upcoming in-person meeting that will be held in the DRU's New Orleans offices Wednesday, December 20. The grantee informed that it would be submitting a final RFP for its completed MLK Jr. Elementary School (IEDU00013) project shortly. 
The grantee was informed that the December 20 meeting will require it to make decisions regarding projects it will obligate its remaining grant funds to, including deciding whether some potential projects are ultimately feasible to complete in the time allotted.   
The grantee was also informed that the DRU would be reviewing the grantee's request to utilize the Construction Management at Risk (CMAR) procurement method to procure construction services on one of its CDBG projects, but that the DRU first had to consult with an Office of State Procurement official on the topic.   </t>
  </si>
  <si>
    <t xml:space="preserve">All active IEDU projects </t>
  </si>
  <si>
    <t xml:space="preserve">A monthly conference call was held today with Lisa Smeltzer, Mark Bradley, Jean Kelly, Sara McCann, Allison Laborde and Kay LeSage to discuss the status of FP&amp;C's active projects. The grantee informed that on its Delgado Community College and Maintenance &amp; Warehouse Building (ILOC-00020) project, it would like to utilize services from vendors included in the approved list of state contractors, so that it would not have to conduct a separate procurement(s) that complies with CDBG requirements. 
The grantee was informed that that is acceptable, but was advised to send to the DRU for review information regarding the contractor(s) it would like to utlize on the project, as well as the types of services the contractors would be performing.
The grantee was also informed that all funds have been expended on its Southern University of New Orleans-Health and Physical Education Building (I2OC-00021) project and that if it determines that a project amendment does not need to be exeucted, it can proceed with completing and submitting the Closeout Report for the project to the DRU. 
</t>
  </si>
  <si>
    <t>Followup on the CEA termination letter.</t>
  </si>
  <si>
    <t>CEA # 678555</t>
  </si>
  <si>
    <t>Sewerage Water Board</t>
  </si>
  <si>
    <t>Monitoring visit with OCD Compliance  Team.</t>
  </si>
  <si>
    <t>Harmony House</t>
  </si>
  <si>
    <t>Monitoriong CNO regular Council meeting</t>
  </si>
  <si>
    <t xml:space="preserve">ILTR-ALL                      </t>
  </si>
  <si>
    <t>Insurance committee discussion and planning for followup to the Orleans Parish Assessor.</t>
  </si>
  <si>
    <t>CNO Central City Circle</t>
  </si>
  <si>
    <t>Followup on outstanding issues regarding usin fund balance to acquire a freezer for the project . BP funds wil also be used once settlement is complete.  Project cant become operational until funds received to supplement operations.</t>
  </si>
  <si>
    <t>IFIS00025</t>
  </si>
  <si>
    <t>VACFU</t>
  </si>
  <si>
    <t>Eligible CDBG Activities;#Grants Management</t>
  </si>
  <si>
    <t xml:space="preserve">Tracking the status of request to reallocate/combine the balance of funds in the Cooridor Projects. </t>
  </si>
  <si>
    <t>E36S0001</t>
  </si>
  <si>
    <t>Damage related to disaster;#Eligible CDBG Activities;#Environmental - Environmental Reviews;#Fair Housing Equal Opportunity;#Financial Management;#Labor - Davis/Bacon;#Low-Moderate Income - National Objective</t>
  </si>
  <si>
    <t xml:space="preserve">This on-site meeting at DOTD was initiated by the DOA/OCD-DRU and the City of West Monroe to discuss issues related to the Community Center Drainage project.  Present at the meeting for OCD-DRU was Kay LeSage, Helena Janssen and Darin Mann.  Present for the City was Robert George and Robert Waxman. Several DOTD representatives were present along with the meeting organizer, Steve Meek, who is the TAP Project Manager.  The attendees discussed next steps, including the CDBG and DOTD requirements regarding the bid documents for the project.  </t>
  </si>
  <si>
    <t>37MIPL3401</t>
  </si>
  <si>
    <t>City of West Monroe</t>
  </si>
  <si>
    <t>Damage related to disaster;#Eligible CDBG Activities;#Environmental - Environmental Reviews;#Fair Housing Equal Opportunity;#Financial Management;#Low-Moderate Income - National Objective;#Slum and Blight - National Objective;#Urgent Need - National Objective</t>
  </si>
  <si>
    <t>Monthly Conference Call with the following present from SBPG: Andrew Becker, Richard Poche, Pamela Williams, Rhonda Perkins; present from OCD-DRU: Michael Chua, Tomorr LeBeouf, Helena Janssen and Darin Mann; present from the consultant Frye Magee LLC was Thomas Magee. During the call, technical assistance was provided to the Grantee in a continued effort to have them review their active projects and address outstanding issues from the last monthly call.  The Grantee provided status updates on the projects.  We also discussed next steps for each project.  Additionally, we discussed the status of outstanding Requests for Payments and amendments, and discussed upcoming RFP / Amendments that will need to be prepared / submitted.</t>
  </si>
  <si>
    <t>44CPL1017; ILTR-00289; ILTR-00286; ILT2-00279; ILTR-00173; IFIS-00020; IFIS-00019; ILT2-00278; ILTR-00059; ILTR-00099; I44P-00001; I44P-00002</t>
  </si>
  <si>
    <t xml:space="preserve">A conference call was held with Parish Administrator Ryan Bourriaque, Katie Armentor, Richard Minvielle, Kay LeSage and Andrea Fleischbein to discuss the status of the Parish's active DR CDBG projects. 
The Parish informed the DRU that its Cameron Square Waterfront Development project, which has four separate CDBG funding sources, should be complete within the next year and that the Parish intends to have all remaining project funds expended by FY2019. 
Mr. Minvielle mentioned that the Parish has been waiting a considerable amount of time for the DRU's response to the Parish's response to the Monitoring Report it received in July 2016. The Compliance section conducted a monitoring review in August 2015 to review three of the Parish's DR CDBG projects and subsequently sent a Monitoring Report to the Parish detailing a number of findings and concerns it identified during the review. The Parish then responded to the Monitoring Report in September 2016. 
The Parish was informed that the DRU would check with the Compliance section to obtain a status update regarding the response to the Parish's Monitoring Report response. </t>
  </si>
  <si>
    <t>Katrina/Rita Grant 2;#Gustav/Ike</t>
  </si>
  <si>
    <t xml:space="preserve">All active Parish projects </t>
  </si>
  <si>
    <t>Damage related to disaster;#Duplication of Benefits;#Eligible CDBG Activities;#Environmental - Environmental Reviews;#Fair Housing Equal Opportunity;#Financial Management;#Labor - Davis/Bacon;#Urgent Need - National Objective</t>
  </si>
  <si>
    <t>Monthly Conference Call to discuss active projects, amendmetns, and closeout projects.  See summary attached.</t>
  </si>
  <si>
    <t>CPFI Program</t>
  </si>
  <si>
    <t>Office of Coastal Protection</t>
  </si>
  <si>
    <t xml:space="preserve">A conference call was held today with Kay LeSage and GOHSEP officials Tenesha Wilson and Cherie Walber to discuss closeout of the grantee's I2OC-00033 project. In order to approve a final project amendment to de-obligate the approximate $1.8 million in unutilized CDBG funds and to reconcile the final budget to actual expenditures, the grantee was informed that it has to provide support documentation that proves FEMA funds paid for over $10 million in project costs, so that the DRU can verify that no duplication of benefits occurred on the project. 
The grantee was informed that the DRU would accept reports the grantee can provide that show the project costs paid from FEMA funds based on the individual project. The individual projects are identified by the parish that contains the re-constructed homes. CDBG funds ultimately paid for a portion of re-constructed homes in nine parishes in the state, meaning that the grantee should provide at least nine reports to show the total amount of project costs paid from FEMA funds. </t>
  </si>
  <si>
    <t>I2OC-00033</t>
  </si>
  <si>
    <t xml:space="preserve">A monthly conference call was held with Nathan Schwam, Julie Bordelon and Kay LeSage to review the status of the grantee's active projects, as well as the need for a face-to-face meeting next month to review the grantee's outstanding projects relative to expenditure deadlines that will need to be issued shortly. 
The grantee was informed that HUD's technical assistance visit to the DRU offices in Baton Rouge this week is focusing on closeout of its K/R grant with the DRU. Thus, there is a need for final decisions to be made on a number of the grantee's outstanding projects, including whether funds and time are available to complete them. In response to a question asked during the call, the grantee was also informed that its projects will be the most substantial barrier to closeout of the state's Primary and Secondary Education (IEDU) program. 
The possibility of the grantee using the Construction Manager at Risk (CMAR) procurement method to procure construction services for one of its projects was also discussed briefly. The grantee was informed that the DRU will need to research more thoroughly the possibility of the grantee using that method before granting its approval. </t>
  </si>
  <si>
    <t>Held the monthly conference call with the following individuals: Bradley Cammack and Laura Williams with OPPJ, Gary Fontana with GNF Management, Robert George (Engineer with S.E. Huey Co.) and Adrienne Celestine, Kay LeSage, Helena Janssen and Darin Mann on behalf of OCD-DRU. Discussions included the status of each project, including the status of the parish submitting additional acquisition documentation.  Discussions also included the status of the parish submitting the next draw requests.</t>
  </si>
  <si>
    <t>37PARA3401; 37PARA3402; 37PARA3403; 37PARA3404; 37PARA3405</t>
  </si>
  <si>
    <t>Community event announcing the aprroval received and partnership for the renovation of the Bohn Ford building .  Permenant tenant Oddessy Drug Rehab Program and available space for other interested retail te</t>
  </si>
  <si>
    <t>EPRO1062.</t>
  </si>
  <si>
    <t xml:space="preserve">BOHN FORD </t>
  </si>
  <si>
    <t>Monthly Conference Call with the following present from SBPG: Andrew Becker, George Imbraguglio, Richard Poche, Pam Wegener, Melissia O'Neil; present from OCD-DRU: Kay LeSage, LaSonta Davenport, Tomorr LeBeouf, Helena Janssen, Darin Mann, Patricia Weisner and Geoffrey Vaughns; present from Frye Magee, LLC was Thomas Magee.  During the call, technical assistance was provided to the Grantee in a continued effort to have them review their active projects and completed projects with outstanding issues.  The Grantee provided status updates on the projects.  We also discussed next steps for each project.  Additionally, we discussed outstanding Request for Payments and project amendments.  We also discussed the current status of progress made on the new Economic Development Program Income Project and the status of the revised Application.</t>
  </si>
  <si>
    <t>ILTR-00289; ILTR-00286; ILT2-00279; ILTR-00173; IFIS-00020; 44PCPL1017; IFIS-00019; ILT2-00278; ILTR-00059; ILTR-00099; I44P-00001; I44P-00002</t>
  </si>
  <si>
    <t>ILTR All</t>
  </si>
  <si>
    <t>CNO Central Circle</t>
  </si>
  <si>
    <t xml:space="preserve">An seperate enclosed workspace was provided for OCD personnel to conduct the formal monitoring of Treme Community Education Program Inc. (Harmony House).  A review of the monitoring notification letter that was emailed including the list of documents. Entrance interview was conducted. A division of task allocated for major aspects of the project (i.e., project monitoring, procurement &amp; contracts, financial management, environmental records, etc.)OCD-DRU staff will require an </t>
  </si>
  <si>
    <t>H365-0003</t>
  </si>
  <si>
    <t>TREME COMMUNITY ED PROGRAM (HARMONY HOUSE)</t>
  </si>
  <si>
    <t xml:space="preserve">A monthly conference call was held with Rowdy Gaudet, Mark Stephens, Anita Lockett, Shalanda Nalencz, Kay LeSage, Andrea Fleishcbein and Jimmy Dunphy to discuss the statuses of the Parish's active bridge replacement projects. 
Ms. Nalencz was advised to submit to the Program Analyst for review the documentation she has related to acquisition activities, before submitting any requests for payments that include acquisition costs for the project. </t>
  </si>
  <si>
    <t xml:space="preserve">A monthly conference call was held with Lisa Smeltzer, Mark Bradley, Jean Kelly, Sara McCann, Kay LeSage, Darin Mann and Chenoa Richmond Oct. 19, 2017 to discuss the status of the grantee's active projects and details of the pre-monitoring visit that was conducted yesterday. The grantee was advised to add to its project files the weekly payrolls for the prime contractor and all subcontractors that are executing the ILOC00020 project prior to the monitoring visit that will be conducted next month.
The grantee was also emailed a list of other documents that were not in the project files for the three projects that will be monitored next month but need to be added prior to the November monitoring visit.  </t>
  </si>
  <si>
    <t>Followup with project analyist on facilitaton provided to move funds and close out ILTR-00190.</t>
  </si>
  <si>
    <t>ILTR-00190</t>
  </si>
  <si>
    <t>Facilitaton of guidance on whether and amendment is neccessary to transfer project dollars to a compaion project.</t>
  </si>
  <si>
    <t>ILTR00190</t>
  </si>
  <si>
    <t>Monthly Conference call to discuss active projects, amendments, and closeout projects</t>
  </si>
  <si>
    <t>Damage related to disaster;#Fair Housing Equal Opportunity;#Low-Moderate Income - National Objective</t>
  </si>
  <si>
    <t>Flyer attatched</t>
  </si>
  <si>
    <t>DILLARD UNIVERSITY COMMUNITY HOUSING FAIR</t>
  </si>
  <si>
    <t>AGENDA ATTATCHED. BOHN FORD THE PROJECT</t>
  </si>
  <si>
    <t>ILTR000267</t>
  </si>
  <si>
    <t>Ribbon Cutting for an early learning center in Central City. Attatchment</t>
  </si>
  <si>
    <t>B-06-DG-22-0001</t>
  </si>
  <si>
    <t>OPSB</t>
  </si>
  <si>
    <t>Project Status Meeting with Q&amp;A Session (Visit): Provided Technical Assistance to the Grantee on completing next steps necessary to complete the project within a 6-12 month window (identifying remaining funding source and tapping into that funding source by the end of 2018, providing creative ways to expend remaining CDBG-DR funding on projects costs, confirming remaining Audit and Record Keeping CDBG-DR requirements, discussing a swtich from a Public Facilities Eligible Activity to a 105(a)(15) - Activities Carried Out through a NonProfit Development Organization Eligible Activity to not track Program Income, and providing resources to the Grantee for reaching out to a Consulting Firm to assist the Grantee with marketing his product) as well as provided guidance to the Grantee on overall Grants Management, i.e., packaging primary and supplemental documentation regarding project costs and budget, in order to submit an Amendment. Additional guidance was provided to the Grantee to ensure they have a full accounting of their expenditures in relation to their revenue (CDBG-DR deposits) and that they conduct these internal financial controls more often for documentation/placement into the file in an effort to comply with federal CDBG-DR rules and regulations (OMB Circulars as well as 2 CFR 200). Outreach (Rosalind Peychaud) attended as well.</t>
  </si>
  <si>
    <t>IFIS-00025 (The HUB Orleans)</t>
  </si>
  <si>
    <t>Vietnamese-American Commercial Fishermen's Union</t>
  </si>
  <si>
    <t>CNO special budget meeting.  Attatchments</t>
  </si>
  <si>
    <t>Finance Committee meeting . Commercial Gap Financing Project . Agenda attatched</t>
  </si>
  <si>
    <t>ILTR00000267</t>
  </si>
  <si>
    <t>Review Project Status. Receive an update and assess what, if anything else OCD could do to move the project to closure.  Pending BP settlement is primary reason for the delay.</t>
  </si>
  <si>
    <t>Damage related to disaster;#Eligible CDBG Activities;#Environmental - Environmental Reviews;#Fair Housing Equal Opportunity;#Financial Management;#Labor - Davis/Bacon;#Low-Moderate Income - National Objective;#Urgent Need - National Objective</t>
  </si>
  <si>
    <t>Conference Call with Parish, Picciola &amp; Associates, and HGA to discuss projectstatus, expenditures, and acquisition phase. See notes attached.</t>
  </si>
  <si>
    <t>PARA Projects</t>
  </si>
  <si>
    <t>Lafourche Parish</t>
  </si>
  <si>
    <t>Damage related to disaster;#Eligible CDBG Activities;#Environmental - Environmental Reviews;#Financial Management;#Urgent Need - National Objective</t>
  </si>
  <si>
    <t xml:space="preserve">Conference call to discuss active projcts, amendments, closeout projects, and IGA between CPRA and Terrebonne.
Terrebonne Parish Levee – CPRA has received 3 invoices in an estimate amount of $3.1M from Terrebonne that will be ready to process once the application has been approved.  In order for the application to be approve, our office has to approve the Terrebonne Parish amendment on the Parish side.  The agreement between Terrebonne Parish and the Levee District has been signed.  However, we are still waiting on a letter for the commitment of funds and a summary of cost for the entire project.  The Parish said they will submit those items within the next week.  
Cut-off Pointe Aux Chein Levee – Bid Opening extended by two weeks to give bidders additional time to review changes made resulting from questions that arose in the pre-bid meeting.  Also the construction schedule has been extended to 480 days to allow time for weather changes and such.  Request for payment in the amount of $105K prepared for signature.  
Lafitte Area Levee Repairs – CBI finished their review of the bid documents.  Waiting on a landrights access waiver to the SEMCO site where the rock is stored.  Project should be ready to advertise in October.  PAE reviewing pay request in the amount of $50K for the Lafitte Admin.
Closeout – PAE is reviewing all files to be ready incase there is a monitoring review on the remaining projects that have not been monitored.  Once this is complete PAE will request the final payments for the task orders on the St. Mary and Rosethorne projects. 
</t>
  </si>
  <si>
    <t>Damage related to disaster;#Eligible CDBG Activities;#Environmental - Environmental Reviews;#Fair Housing Equal Opportunity;#Financial Management;#Labor - Davis/Bacon;#Urgent Need - National Objective</t>
  </si>
  <si>
    <t>Conference Call to discuss project status. See attached agenda.</t>
  </si>
  <si>
    <t>58BEDI7201- Fort Polk</t>
  </si>
  <si>
    <t>Vernon Parish</t>
  </si>
  <si>
    <t xml:space="preserve">Held the monthly conference call with the following individuals: Bradley Cammack with OPPJ, Gary Fontana with GNF Management; and present on behalf of OCD-DRU was Darin Mann, Kay LeSage, Adrienne Celestine, Sandra Gunner, Helena Janssen and Patricia Weisner.  Discussions included the status of each project.  We provided further feedback on the parish's acquisition responses for the J-1D (37PARA3403) and T-1A (37PARA3402) canal projects.  Patricia also provided feedback from the February 24 monitoring visit on the H-1 (37PARA3401) canal project and the additional concern with the acquisition for this project as it involved an act of donation. We also discussed the outstanding draw requests for the City of Monroe Pumping Station project (37PARA3404) and City of West Monroe Wellerman project (37PARA3405). 
</t>
  </si>
  <si>
    <t>AGENDA ATTATCHED . Resolution for Bohn Ford amemded and approved for final consideration by full NORA Board at October meeting. Funds from OCD approved by ED.</t>
  </si>
  <si>
    <t>Low-Moderate Income - National Objective;#Slum and Blight - National Objective</t>
  </si>
  <si>
    <t>Hoffman Early Learing Center collaborative ribbon cutting. School in LMI neighborhood where funds used to build affordable housing and renovate a park.</t>
  </si>
  <si>
    <t>COMMUNITY DEVELOPMENT &amp; NORA Budget presentations to the New Orleans City Council.  Recognition given to OCD for assistance and gidance to both CNO Departments.</t>
  </si>
  <si>
    <t xml:space="preserve">A monthly conference call was held with Nathan Schwam, Julie Bordelon, Shelia Romig and Kay LeSage Oct. 2, 2017 to discuss the status of the grantee's active and completed but not yet closed out projects. 
The grantee was informed that the pre-monitoring visit Outreach Specialist Darin Mann and Infrastructure Analyst Jimmy Dunphy conducted last week went well and was advised to add to its files the records that were missing from the files for the IEDU00112, IEDU00114 and IEDU00115 projects during the pre-monitoring visit. 
</t>
  </si>
  <si>
    <t>Onsite visit to do preliminary file monitoring and to answer any project-specific questions.</t>
  </si>
  <si>
    <t>Restore LA Small Business</t>
  </si>
  <si>
    <t>NewCorp Inc</t>
  </si>
  <si>
    <t>Regional Loan Corp</t>
  </si>
  <si>
    <t xml:space="preserve">Restore LA Small Business Program </t>
  </si>
  <si>
    <t xml:space="preserve">South Central Planning and Development Commission, North Delta Regional Planning &amp; Development District, NewCorp Inc, TruFund Financial Services, Regional Loan Corp </t>
  </si>
  <si>
    <t>BI WEEKLY MEETING WITHCNO/OCD and STATE OCD to REVIEW INVOICE and PROJECT STATUS.</t>
  </si>
  <si>
    <t>CNO TASKFORCE MEETING</t>
  </si>
  <si>
    <t>Met with Ashely Gardre, to discuss this project status, fund balance and the fact that there haven't been any draws since 3/16/17. Seemed unaware. I will provide her the application for review and follow-up.</t>
  </si>
  <si>
    <t xml:space="preserve">Collaborated with CNO and State Fiscal Analyst to access the history of the CNO and FP&amp;C agreement to pay interest to CNO on $1,000,000 committed to VAMC. </t>
  </si>
  <si>
    <t xml:space="preserve">Conference call was held with the following individuals: Bridget Saladino and Angela Bitner with STPG; Andrea Fleischbein (Outreach) and Helena Janssen (Analyst) with OCD-DRU. We discussed the status of the PWs listed on their Participation Form for the FEMA PA Match Program, including the construction status and the CDBG requirements regarding Section 3, Davis Bacon, Labor Compliance, and Fair Housing requirements.  STPG advised they were ready to go to bid on the PWs (437, 439 and 440) regarding construction work on the bridges. We discussed CDBG requirements concerning adverstisements and bid process. Bridget Saladino confirmed she attended the BR Training Course for the FEMA PA Match Program.  </t>
  </si>
  <si>
    <t>PW Numbers 437, 439, 440, 650, 61, 746 and 583</t>
  </si>
  <si>
    <t>St. Tammany Parish Government</t>
  </si>
  <si>
    <t>Damage related to disaster;#Duplication of Benefits;#Eligible CDBG Activities;#Low-Moderate Income - National Objective</t>
  </si>
  <si>
    <t>Joint meeting with LLT, NORA and LHC to discuss the transfer/ renovation  of five properties. Major questions who will /can pay for the repairs.  Robbie Bizot will explore optons with HUD. Candance will explore DOB possibilities.</t>
  </si>
  <si>
    <t>136S00001</t>
  </si>
  <si>
    <t xml:space="preserve">A monthly conference call was held with Kay LeSage, Lisa Smeltzer, Mark Bradley, Jean Kelly, Hettie Hobdy, Allison Laborde, Michelle Smith and Jessica Guillory to get updates on the statuses of the grantee's active projects and to discuss the monitoring visit that will be conducted in November 2017.
The grantee was informed that if it intends to install a generator, or purchase personal property, as part of the ILOC-00020 project, as it indicated it may do, a request for project amendment will need to be submitted and approved prior to a Sealed Bid procurement being conducted, or prior to purchase of the equipment.   
</t>
  </si>
  <si>
    <t>All ILOC projects</t>
  </si>
  <si>
    <t>CNO HANO</t>
  </si>
  <si>
    <t>Damage related to disaster;#Fair Housing Equal Opportunity;#Grants Management</t>
  </si>
  <si>
    <t>Saturday Housing First Rally at the Propeller.</t>
  </si>
  <si>
    <t>ILTR ALL</t>
  </si>
  <si>
    <t>Facilitating and coordinating the tracking of the 4-Party CEA</t>
  </si>
  <si>
    <t>ILOC0019</t>
  </si>
  <si>
    <t xml:space="preserve">MONTHLY MEETING. Agenda Attatched. </t>
  </si>
  <si>
    <t>Housing Plan Attatched.</t>
  </si>
  <si>
    <t>Monthly Meeting. Agenda Attatched.</t>
  </si>
  <si>
    <t>7198869</t>
  </si>
  <si>
    <t>Damage related to disaster;#Financial Management;#Grants Management</t>
  </si>
  <si>
    <t>MONTHLY MEETING . AGENDA ATTATCHED</t>
  </si>
  <si>
    <t>Monthly Meeting. Agenda attatched</t>
  </si>
  <si>
    <t>ILOC-00028; ILOC-00029</t>
  </si>
  <si>
    <t>MONTHLY BOARD MEETING . AGENDA ATTATCHED</t>
  </si>
  <si>
    <t>LHC</t>
  </si>
  <si>
    <t>Attended the LHC regular Board meeting. Agenda attatched.</t>
  </si>
  <si>
    <t>LHC ALL</t>
  </si>
  <si>
    <t xml:space="preserve">A monthly conference call was held today with Andrea Fleischbein, Mark Stephens and Shalanda Nalencz. The Parish was informed that in order to process the final draw request for the 17PARA2102 project, the Parish will need to submit a Request for Project Amendment (2) that adds local funds to the project budget. The last draw request, which was submitted yesterday, includes project expenses the Parish intends to pay for using its own money. However, the current project budget does not include any funds other than the DR CDBG grant amount that was awarded (and subsequently amended) to the Parish.  
 </t>
  </si>
  <si>
    <t xml:space="preserve">PARA bridge projects </t>
  </si>
  <si>
    <t>Damage related to disaster;#Eligible CDBG Activities;#Environmental - Environmental Reviews;#Financial Management;#Low-Moderate Income - National Objective;#Slum and Blight - National Objective;#Urgent Need - National Objective</t>
  </si>
  <si>
    <t>Monthly Conference Call with the following present from SBPG: Andrew Becker, George Imbraguglio, Richard Poche, Pam Wegener, Jason Stopa and Melissa O'Neil (SBPG Grants Support); present from OCD-DRU: Adrienne Celestine, Kay LeSage, LaSonta Davenport, Helena Janssen, Darin Mann, Michael Chua, Tomorr LeBeouf; present from Frye Magee, LLC: Thomas Magee and Douglas Landry. In this call, technical assistance was provided to the Grantee in an effort to have them review their active projects and provide status updates, including next steps.  Additionally, we discussed outstanding draw requests and project amendments.  We also discussed the progress made on the new Program Income Project regarding the Economic Development activities.</t>
  </si>
  <si>
    <t>ILTR-00289; ILTR-00286; ILT2-00279; ILTR-00173; IFIS-00020; IFIS-00019; ILT2-00278; ILTR-00059; ILTR-00099; I44P-00001; I44P-00002</t>
  </si>
  <si>
    <t>Conference call was held with the following individuals: Bradley Cammack with OPPJ, Laura Williams with OPPJ, Gary Fontana with GNF Management, and present on behalf of OCD-DRU: Darin Mann, Kay LeSage, Sandra Gunner, Lisa Samuals and Helena Janssen.  The engineer, Robbie George, joined the call during the discussion for the Wellerman project (37PARA3405).  Discussions included the status of each project and the budget for the parish.  Specifically, discussions included the lack of response to Michael Chua's email sent to Gary Fontana on 12/15/2016 and to Bradley Cammack on 1/3/2017 regarding the outstanding issues of Acquisition (for the Temporary Construction Servitudes) and URA applicability and Cost Reasonableness.  We also had discussion regarding the outstanding requests for payments in the projects.  OCD-DRU provided a deadline of September 29, 2017 for the parish to respond to the outstanding issues listed in Mr. Chua's email and to submit the necessary draw requests.</t>
  </si>
  <si>
    <t>37PARA3402; 37PARA3403; 37PARA3404; and 37PARA3405</t>
  </si>
  <si>
    <t>Duplication of Benefits</t>
  </si>
  <si>
    <t xml:space="preserve">Conducted monthly conference call with Julie Bordelon, Nathan Schwam, Adrienne Celestine, Kay LeSage, Carlos Dickerson (Dept. of Education), Chris Norton (Dept. of Education) and Sheila Romig (CSRS) from 2 - 2:45 pm. Discussed support documentation that is needed from the grantee in order to determine whether a duplication of benefits occured in the payout of CDBG funds, since FEMA funds were also used to pay for construction costs on some of the grantee's completed projects. 
Decision was made that the grantee could proceed with submitting final requests for payment without the delineation of FEMA and CDBG funds on the contractors' pay applications, since that support documentation will need to be provided in the grantee's closeout reports. 
Director Adrienne Celestine also conveyed to the grantee representatives that HUD will likely not grant an extension past 2020 to have all Katrina/Rita DR CDBG funds expended by. She noted that the grantee has millions of dollars that have yet to be obligated, let alone expended, as of today. </t>
  </si>
  <si>
    <t>Conference call to discuss active projects, amendments, closeout projects, and IGA between CPRA and Terrebonne.</t>
  </si>
  <si>
    <t>Conference Call with Parish, Picciola &amp; Associates, and HGA to discuss project status, expenditures, and acquisition phase.  See notes attached.</t>
  </si>
  <si>
    <t>Conference Call to dicuss project status.  See attached agenda.</t>
  </si>
  <si>
    <t>58BEDI7201 - Fort Polk</t>
  </si>
  <si>
    <t>Conference Call to discuss project status :
1. Project 1B PH3 (Abandonment of East Central Vernon Water 
    Lines)
    - Council Meeting on July 17 to approve amendment to 
       engineer agreement
2. Acquisition for Sub-Regional Parkway 
   a. Boston Timber Opportunities Tract (Complete)
   b. Martin Timberlands Tract (Expect to close in the next couple 
       of weeks)
   c. J.R. Smart Tract (Review Appraisal NTP will be issued July 10, 
      2017
3.  COE Permitting for Sub-Regional Parkway
     - COE continues to report that the permit will be completed 
        soon; once receive premit parish can start mitigation
4.  Geotechnical for Sub-Regional Parkway (Complete)
5.  Design for Sub-Regional Parkway PH1
     - OCD/PAE Plan &amp; Spec Review:  PAE will send out review 
        comments Monday.
     - FP&amp;C Plan &amp; Spec Review:  Parish received review letter 
       from FP&amp;C on May 12, 2017.  PAE will provide letter of 
       CDBG funds commitment to FP&amp;C today.</t>
  </si>
  <si>
    <t>Onsite pre-monitoring visit to review and assess project files</t>
  </si>
  <si>
    <t>Damage related to disaster;#Eligible CDBG Activities;#Environmental - Environmental Reviews;#Fair Housing Equal Opportunity;#Financial Management;#Low-Moderate Income - National Objective</t>
  </si>
  <si>
    <t>Monthly Conference Call to discuss projects:
CDBG - EJES will send revised cost estimates and plans by the end of the week; advertisement estimate by end of month
DOTD - PH1 Complete (amendment to be submitted by end of week to adjust project budgets); PH2 Waiting on National Wide Permit, no wetlands to worry about.</t>
  </si>
  <si>
    <t>18PARA3403 and 18PARA3401</t>
  </si>
  <si>
    <t>East Carroll Parish</t>
  </si>
  <si>
    <t xml:space="preserve">Pre-monitoring TA meeting to discuss the project approval, loan terms, and other pertinent details prior to funding. </t>
  </si>
  <si>
    <t>Bayou Treme</t>
  </si>
  <si>
    <t>Monthly Conference Call with the following present from SBPG: Andrew Becker, George Imbraguglio, Donnie Bourgeois, and Richard Poche; from Frye Magee, LLC: Thomas Magee and Douglas Landry; from Nunez: Ernest Frazier; from OCD-DRU: Kay LeSage, LaSonta Davenport, Helena Janssen, and Darin Mann.</t>
  </si>
  <si>
    <t>ILT2-00279; ILTR-00173; IFIS-00020; IFIS-00019; ILT2-00278; ILTR-00059; ILTR-00099; ILTR-00289; I44P-00001; ILTR-00286; I44P-00002</t>
  </si>
  <si>
    <t>Financial Management;#Labor - Davis/Bacon;#Urgent Need - National Objective;#Grants Management</t>
  </si>
  <si>
    <t>Provided Technical Assistance on close-out packages, financial management, construction issues and expenditures.</t>
  </si>
  <si>
    <t>All ILOC and I2OC Projects</t>
  </si>
  <si>
    <t>Vincent Smith, special projects manager reported that the work has been submitted for bid. Goal is to start work by November.</t>
  </si>
  <si>
    <t>Provided technical assistance to the grantee on duplication of benefits with FEMA and discussed financial management of funds remaining in projects ready for closeout.</t>
  </si>
  <si>
    <t>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t>
  </si>
  <si>
    <t>Onsite meeting with ORM and LSU Agricultural Center for Questions &amp; Answers Session CDBG - Match Fund FEMA Disasters for 4263 (March Floods) and 4277 (August Floods).  The following individuals were present at the meeting: Lisa Samuels and Helena Janssen with OCD-DRU; Matt Sims, JoAnn Hash and Jason Hawkins with DMS, Farrel Hebert with ORM and Adam Bailey with LSU AG Center.  Discussions included FEMA Grant Program, Program Implementation: DCBG-DR requirements and Program Requirements regarding Compliance for Procurement, Section 3, Davis-Bacon &amp; Labor, 504 Compliance and Fair Housing Act.</t>
  </si>
  <si>
    <t>FEMA PW Number: PA-06-LA-4263-PW-00761(0)</t>
  </si>
  <si>
    <t>Onsite meeting with ORM and Department of Agriculture and Forestry for Questions &amp; Answers Session CDBG - Match Fund FEMA Disasters for 4263 (March Floods) and 4277 (August Floods).  The following individuals were present at the meeting: Lisa Samuels and Helena Janssen with OCD-DRU; Matt Sims, Michael Martin, JoAnn Hash and Jason Hawkins with DMS, Farrel Hebert with ORM and Deana Erdey with LDAF.  Discussions included FEMA Grant Program, Program Implementation: DCBG-DR requirements and Program Requirements regarding Compliance for Procurement, Section 3, Davis-Bacon &amp; Labor, 504 Compliance and Fair Housing Act.</t>
  </si>
  <si>
    <t>FEMA PW Number: PA-06-LA-4277-PW-00719(0)</t>
  </si>
  <si>
    <t>Office of Risk Managment</t>
  </si>
  <si>
    <t>Damage related to disaster;#Eligible CDBG Activities;#Slum and Blight - National Objective</t>
  </si>
  <si>
    <t>A telephone conference call was prearranged with the following individuals: Kay LeSage and Helena Janssen of OCD, Thomas David of PAE, Keith Lagrange - Director of Public Works; Andrew Becker, Doug Landry and Donald Bourgeois of SBPG.  The purpose of the call was to discuss the results of PAE's review of the bidding and contract documents for this project. OCD is discuss this matter further with OCD-Compliance and provide further feedback.</t>
  </si>
  <si>
    <t>ILTR-00059</t>
  </si>
  <si>
    <t>Provided Technical Assistance concerning budget issues and  steps needed to proceed with the PAE Task Order for grants management.  Discussed steps that need to be taken and documents required in order to approve the Council on Aging application.  Discussed Outreach was on the call.</t>
  </si>
  <si>
    <t>All PARA projects</t>
  </si>
  <si>
    <t>Conference call to discuss active projects, amendments, closeout projects, and IGA between CPRA and Terrebonne</t>
  </si>
  <si>
    <t xml:space="preserve">Internal staff discussion of past monitoring visits of NORA and CNO. Missing information needed;What has been received. Steps forward. </t>
  </si>
  <si>
    <t>NORAILTR00267</t>
  </si>
  <si>
    <t>Urgent Need - National Objective;#Grants Management</t>
  </si>
  <si>
    <t xml:space="preserve">Pre-Monitoring Visit: Provided technical assistance to the grantee on records management regarding what required documentation should be obtained and filed in their records in an effort to comply with federal DR-CDBG rules and regulations. </t>
  </si>
  <si>
    <t>17PARA2101, 17PARA2102, 17PARA2105, 17PARA2106, 17PARA2107</t>
  </si>
  <si>
    <t>CNO Mayor Landrieu address 7 yeard of recovery and progress. See attatchment</t>
  </si>
  <si>
    <t>Damage related to disaster;#Eligible CDBG Activities;#Financial Management;#Low-Moderate Income - National Objective;#Slum and Blight - National Objective;#Urgent Need - National Objective</t>
  </si>
  <si>
    <t>Monthly Conference Call with the following present: from SBPG -  Andrew Becker, Pam Wegener, Jason Stopa, Richard Poche, Pamela Williams; from Frye Magee, LLC - Thomas Magee and Douglas Landry; from OCD-DRU - Kay LeSage, Michael Chua, Helena Janssen and Darin Mann.  In this call, technical assistance was provided to the Grantee in an effort to have them review their active projects and have them provide status updates.  Additionally, we discussed the three (3) draw requests that were sent back to the parish, the required amendments to be submitted, and the next steps on the active project.  We also discussed their new application for a Program Income Project regarding Economic Development activities.</t>
  </si>
  <si>
    <t>ILT2-00279; ILTR-00173; IFIS-00020; IFIS-00019; ILT2-00278; ILTR-00059;ILTR-00099; ILTR-00289; I44P-00001; ILTR-00286; I44P-00002</t>
  </si>
  <si>
    <t>Damage related to disaster;#Eligible CDBG Activities;#Fair Housing Equal Opportunity;#Financial Management;#Labor - Davis/Bacon;#Low-Moderate Income - National Objective;#Urgent Need - National Objective</t>
  </si>
  <si>
    <t>Andrea Fleischbein and I conducted a Pre-monitor on-site visit to Allen Parish Police Jury.  We met with the consultant, Allison Laborde with Frye Magee, LLC, and with the parish representative, Colleen Sonnier.  The purpose of the visit was to review project specific document files regarding the Reeves Generator project (02PARA2501) and the Oakdale Comm and Emerg Power project (02PARA2502).  We utilized the Project Desk Review Checklists and provided feedback to Ms. Magee and Ms. Sonnier in preparation of the OCD-DRU Compliance Team's scheduled monitoring visit.</t>
  </si>
  <si>
    <t>02PARA2501; 02PARA2502</t>
  </si>
  <si>
    <t>Allen Parish Police Jury</t>
  </si>
  <si>
    <t>Andrea Fleischbein and I conducted an on site visit to St. Tammany Parish Government and met with Katie Magee (Assistant Director of Grants), Christie Eastman (Grants Project Manager), Perry Felarise (Grants Project Manager - Transit) and Jeanne Betbeze (Director, Department of Grants).  We discussed the status of the Parish's active projects regardingthe  Katrina/Rita and the Gustav/Ike events.  We also discussed the necessary amendments to be drafted/submitted by the Parish, including a deadline to submit the next amendment specifically for the Fishing Pier project (52PARA3601).</t>
  </si>
  <si>
    <t>52PARA3601; I52P-00001; ILTR-00208; ILTR-00281; ILTR-00282</t>
  </si>
  <si>
    <t>Provided Technical Assistance in reference to Grants Management on the closeout process.  Also, discussed that since an ERR was never done on SUNO Washington Library the construction portion of the project is ineligible for CDBG funds.  They will move those funds to Stopher Gym and move local funds to SUNO to complete the project.</t>
  </si>
  <si>
    <t>All ILOC and I2OC projects</t>
  </si>
  <si>
    <t>Assist Mayor Landry’s staff, FEMA’s RSF-1 team and various working groups with preparations for Denham Springs June 15 community meeting. Review and discuss plan, layout of state and federal partner stations and information at each table; sign-up sheets for volunteers; resources list for community, etc. Discuss the meeting purpose and objectives and what residents will be learning about the long term planning process. The overall goal is to get public input on the future of Denham Springs in the areas of community planning, economic development, housing, health &amp; social services, infrastructure and natural and cultural importance.</t>
  </si>
  <si>
    <t>Associated with August 2016 flood</t>
  </si>
  <si>
    <t>Denham Springs</t>
  </si>
  <si>
    <t xml:space="preserve">Provided updates to Zachary CAO Chris Calbert of the status of his projects so he could submit CEA Closeout. There were no findings or concerns associated with February’s monitoring of the Zachary Youth Park project. On June 27, the final closeout approval letter was requested for ZYP project. Since the fire truck’s closeout was approved in October 2015, the city can begin the process of closing out the CEA with Zachary. I provided the closed out (13-4a) document and offered further TA with CMCS dates and instructions on filling out the document. </t>
  </si>
  <si>
    <t>68PARA2602; 68PARA3601</t>
  </si>
  <si>
    <t>Zachary</t>
  </si>
  <si>
    <t xml:space="preserve">David Marquette and I conducted a pre-monitoring visit with Tangipahoa Parish Finance Director Missy Cowart and parish consultant John Dardis. The purpose of the visit was to review and assess the files for the Minor Rehab Housing program. The program budget is $450,000.  Nearly 90 percent of the funds have been expended to assist 37 applicants with home repairs ranging from $2,255 to $15,000. Repairs are pending on four applicants.  David and I reviewed four of the 37 files and we found a minor deficiency with each file.  We provided TA on what the parish needed in order to update each file prior to our next visit. Some of the deficiencies include: 1) Missing flood insurance policy in Cooper file; 2) Incomplete checklists in the Williams files; 3) Two different ERR determinations in the Coleman file; and 4) Missing bank statements, income verification and income tax forms in the Jackson file. We also spot-checked a few other files and found incomplete monitoring checklists. Therefore, we determined the parish needed to review all 37 files to make sure all the documentation is present. Much of what we saw can be remedied quickly. We plan a return visit in early August prior to the monitoring visit during the third week of August. </t>
  </si>
  <si>
    <t>53PARA1101</t>
  </si>
  <si>
    <t>Tangipahoa Parish</t>
  </si>
  <si>
    <t>Assisted parish with Tier I Amendment Proposal #6 to adjust line items within each project budget. Four of the primary projects are complete and these final adjustments allowed the processing of the final request for payments before closeout of these projects.  The last proposal amendment moved an alternate project to primary status, Bunkie Drainage Improvements.  Reminded parish to obtain a cost estimate before moving forward with an application.</t>
  </si>
  <si>
    <t>05PARA3429; 05PARA3430; 05PARA3431; 05PARA3410; 05PARA3432</t>
  </si>
  <si>
    <t>Avoyelles Parish</t>
  </si>
  <si>
    <t xml:space="preserve">Provided TA to the parish on tier amendment 29 to move unutilized funds in the amount of $115,096.02 from the Multifamily Rental-Bayou Cane Apts and increase the Disaster Infill Housing project budget from $3,300,377.20 to $3,415,473.22. The budget increase will allow the parish to complete an additional unit in that program and submit the closeout package for Bayou Cane.  Provided an updated budget summary the revised budget numbers. </t>
  </si>
  <si>
    <t>55RHPP1503; 55RHPP1502</t>
  </si>
  <si>
    <t xml:space="preserve">Kristen Hebert and I conducted a pre-monitoring visit with Vernon Parish consultant Jacob Guillory.   The purpose of the visit was to review and assess the files for the (58BEDI7201) Fort Polk–Growth Management Infrastructure Improvements project.  We utilized the OCD-DRU Project Desk Review Checklist and provided feedback on the handful of files compliance needs to review prior to the July 18 monitoring visit.   This project combines $12,748,333.00 in CDBG funding along with $12,565,000.00 in state capital outlay funds. The combined budgets total $25,313,333.00. There are five phases associated with this projects as well as multiple acquisitions and contractors. </t>
  </si>
  <si>
    <t>58BEDI7201</t>
  </si>
  <si>
    <t>Following PRC approval of the parish’s tier one amendment to increase the Isaac portion for the budget for the Club Deluxe Road overlay and widening project by $103,428.00, I provided TA to the parish that they had the funds in DRGR and in GIOS for the Isaac portion of the Club Deluxe activity but they needed to submit an application and have it approved in GIOS in order to begin drawing down funds. The project is expected to go to bid in July.</t>
  </si>
  <si>
    <t>53PARA2101; 53PAAD1001</t>
  </si>
  <si>
    <t>Eligible CDBG Activities;#Low-Moderate Income - National Objective;#Grants Management</t>
  </si>
  <si>
    <t>Darin Mann and I had a conference call with Nicci Gill (with Shread-Kuyrkendall &amp; associates, Inc.), Grant Administrator and engineer for the Town of Clinton.  We discussed the current status of the Sewer Rehabilitation Project and the next steps regarding the Phase Two of this project.  We discussed the Plans &amp; Specifications for Phase Two will be sent to PAE by Ms. Gill in approximately one week.</t>
  </si>
  <si>
    <t>19MIPL2301</t>
  </si>
  <si>
    <t>Town of Clinton</t>
  </si>
  <si>
    <t>Monthly review of outstanding invoices with CNO Team.</t>
  </si>
  <si>
    <t>ILTR-All</t>
  </si>
  <si>
    <t>Status check. Trying to secure financing to purchase product and hire employees;  Challenges theft of cooper and other material in building; tire dumping at location.</t>
  </si>
  <si>
    <t>Find an item</t>
  </si>
  <si>
    <t>Vietnamese commercial Fishman Union</t>
  </si>
  <si>
    <t>Collaboration on the 4-Party CEA extension signed and forwarded to CNO not to be renewed until 2022.</t>
  </si>
  <si>
    <t>Katrina/Rita Grant 1;#Katrina/Rita Grant 2;#Flood</t>
  </si>
  <si>
    <t>Damage related to disaster;#Financial Management;#Low-Moderate Income - National Objective;#Fair Housing Equal Opportunity;#Eligible CDBG Activities</t>
  </si>
  <si>
    <t>Round Table meeting with representatives from HANO, CNO, Detroit, HUD, GNOHA to discuss best practices in affordable housing for CNO and Louisiana thus for.  List to be attached.</t>
  </si>
  <si>
    <t>CNO-ALL</t>
  </si>
  <si>
    <t>Financial Management;#Labor - Davis/Bacon</t>
  </si>
  <si>
    <t xml:space="preserve">OCD-DRU and CNO collaboration on the LCP Tracker for davis bacon, section 3 and payroll management.  </t>
  </si>
  <si>
    <t>Damage related to disaster;#Eligible CDBG Activities;#Low-Moderate Income - National Objective;#Slum and Blight - National Objective</t>
  </si>
  <si>
    <t>Team discussion with grantees(NORA &amp; CNO) regarding possible appropriate national objective/s to identify in a current application submitted to OCD_DRU.</t>
  </si>
  <si>
    <t>ILOC-00191</t>
  </si>
  <si>
    <t>Financial Management;#Labor - Davis/Bacon;#Low-Moderate Income - National Objective;#Grants Management</t>
  </si>
  <si>
    <t>Pre-Monitoring Visit: Provided technical assistance to the Grantee on records management regarding what required documentation should be obtained and filed in their records as well as the level of documentation they should maintain, specifically Acquisition, Procurement, and Financial Management documentation, in an effort to comply with federal DR-CDBG rules and regulations.</t>
  </si>
  <si>
    <t>39PARA3401 and 39PARA3203</t>
  </si>
  <si>
    <t>Pointe Coupee Parish Police Jury</t>
  </si>
  <si>
    <t>I spoke with Pamela Wegener, Grants Specialist III for St. Bernard Parish Government to discuss the additional information on three Draw Requests (#6, #12, and #19) which were reviewed by OCD-DRU and sent back to the parish requesting further clarification and reconciliation of certain amounts.</t>
  </si>
  <si>
    <t>ILT2-00279; ILTR-00289; ILTR-00286</t>
  </si>
  <si>
    <t>Eligible CDBG Activities;#Environmental - Environmental Reviews;#Financial Management;#Low-Moderate Income - National Objective;#Slum and Blight - National Objective;#Urgent Need - National Objective</t>
  </si>
  <si>
    <t>Monthly Conference Call: In this call, technical assistance was provided to the Grantee in an effort to have them review their active projects and have them provide status updates.  Additionally, we discussed the Draw Requests sent back to Grantee, the required amendments to be submitted, and the next steps on the active projects.</t>
  </si>
  <si>
    <t>44FSCC3501; I44P-00001; IFIS-00019; IFIS-00020; ILT2-00278; ILT2-00279; ILTR-00059; ILTR-00099; ILTR-00173; ILTR-00286; I44P-00002; ILTR-00289</t>
  </si>
  <si>
    <t>St. Bernard Parsih Government</t>
  </si>
  <si>
    <t>Technical Assistance Email - Event was One Email on 6/19/17: Provided Guidance to the Grantee/Consultant on Eligible Expenses regarding Force Account Labor, Equipment Use, Materials Purchased, and Repairs to Parish-Owned Equipment, all in accordance with Davis-Bacon Labor Requirements - TA involved instruction to the Grantee on additional documentation needed to determine whether these potential project costs would be eligible for CDBG-DR reimbursement. Additional documentation requests included an updated rationale on why Force Account Labor was utilized for the Tower Access Road on the new site, providing FEMA's Rate Schedule to establish costs on Equipment Use, providing supporting procurement documentation for Materials Purchased, and providing additional rationale on whether the Parish-Owned Equipment was broken on this project's site. A review of Section 7, Part 7 of the OCD-DRU Grantee Admin Manual was conducted in order to provide this guidance, which also included support from other OCD Staff (Kay Lesage).</t>
  </si>
  <si>
    <t>32PARA2601 (Livingston Parish Communication Tower)</t>
  </si>
  <si>
    <t>Fair Housing Equal Opportunity;#Labor - Davis/Bacon;#Grants Management</t>
  </si>
  <si>
    <t>Technical Assistance Event and Subsequent Follow Up TA Email - Event was One Meeting on 5/24/2017 and Subsequent Email to Grantee Providing Additional Clarification/Guidance on 6/14/2017: Provided Guidance to the Grantee on Bid Solicitation Package Requirements to call bidders' attention to CDBG-DR federal requirements, i.e., Davis-Bacon Prevailing Wages, Section 3, Section 504, Equal Opportunity Employment, etc., as well as Federal Surety/Bonding Requirements, i.e., that the bonding company be an approved company from the Federal Treasury List (Circular 570) - the purpose of this Event and Email was to clarify a position on bid solicitation documentation with the City in regards to their Procurement Policy. This guidance ensures that the State is clear with the City on what is expected going forward and served as a recommendation to update their Procurement Policy. A review of 2 CFR200.321(a) and (b)(2), 24 CFR 85.36(e)(1) and (e)(2)(ii), and 24 CFR 84.84 (e)(iii)(B) as well as the OCD-DRU Grantee Admin Manual (Section 6, Parts 10.1.3, 16.3.1, and Exhibit 6-2) and the City's Procurement Policy was conducted in order to provide this guidance, which also included support from multiple OCD Staff (Kay Lesage, Rich Gray, and Rosalind Peychaud) and PAE Staff (Tom David).</t>
  </si>
  <si>
    <t>ILTR-00008 (Hunter's Field and Amphitheater) and all other remaining active CNO ILTR projects</t>
  </si>
  <si>
    <t xml:space="preserve">Technical Assistance Email - Event was One Email on 6/16/17: Provided Guidance to the Grantee on Eligible Expenses within the Project's Current and Potential Eligible Activity(ies), specifically how a certain Activity (Activities Carried out Through a Nonprofit Organization - HCDA Section 105(a)(15)) would not require the tracking/reporting of Program Income when their Nonprofit "Developer" sells the homes they have rehabbed and own. Guidance was also provided to the City on how to interpret these Eligible Activities regarding the current set up of this project (i.e., the Nonprofit, NDF, as a Developer/Contractor and not a Subrecipient) and what action switching Eligible Activities would entail on the City's end. Additional TA provided involved feedback to the City on their Program Income Plan (i.e., whether the Nonprofit could utilize Program Income funding on certain home rehab activities) as well as providing approval for the justification of the Developer to swap properties between the Home Rehab and Demo/Clearance Activities. A review of both the HCDA Sections 105(a)(15) and 105(a)(4) as well as 24 CFR Part 570.489(e)(2)(ii) was conducted in order to provide this guidance, which also included support from multiple OCD Staff (Tommy Latour, Kay Lesage, Adrienne Celestine, Candace Watkins, and Rosalind Peychaud). </t>
  </si>
  <si>
    <t>ILTR-00287A/ILTR-00287B (VA Home Restoration Program)</t>
  </si>
  <si>
    <t>Conference call to discuss active project, amendments, closeout projects, and IGA between CPRA and Terrebonne</t>
  </si>
  <si>
    <t>Provided Technical Assistance concerning contruction isssues needing to be resolved so the projects can move to close-out.  Also, discussed Davis Bacon issues and the deadline they have to submit the payrolls or the RFP will be help up.</t>
  </si>
  <si>
    <t>Damage related to disaster;#Eligible CDBG Activities;#Low-Moderate Income - National Objective;#Slum and Blight - National Objective;#Grants Management</t>
  </si>
  <si>
    <t>NORA monthlt Real Estate &amp; Development Commttee meeting. Agenda attatched.</t>
  </si>
  <si>
    <t>Monthly meeting to discuss D-CDBG funded projects. Agenda attatchced.</t>
  </si>
  <si>
    <t>Damage related to disaster;#Labor - Davis/Bacon;#Low-Moderate Income - National Objective;#Slum and Blight - National Objective</t>
  </si>
  <si>
    <t>Affordable housing and economic development projects for the CNO presented, reviewed and questions from the public discussed. Agenda attatched.</t>
  </si>
  <si>
    <t>Damage related to disaster;#Eligible CDBG Activities;#Financial Management;#Labor - Davis/Bacon;#Grants Management</t>
  </si>
  <si>
    <t>Pre-Monitoring visit with project manager. Review of check-list.
attendance sheet attatched</t>
  </si>
  <si>
    <t>Audubon Institute</t>
  </si>
  <si>
    <t>Damage related to disaster;#Eligible CDBG Activities;#Financial Management;#Slum and Blight - National Objective;#Grants Management</t>
  </si>
  <si>
    <t>Monthly evening Board meeting. Agenda attatched.</t>
  </si>
  <si>
    <t>ILOC-0019</t>
  </si>
  <si>
    <t>Monthly Conference Call to discuss projects:
DOTD - Working on Wetland delinations; P/S almost complete
CDBG - Re advertisement with 2 alternate projects; Bid Date March 16</t>
  </si>
  <si>
    <t>Damage related to disaster;#Eligible CDBG Activities;#Environmental - Environmental Reviews;#Financial Management;#Low-Moderate Income - National Objective</t>
  </si>
  <si>
    <t>Monthly Conference Call to discuss projects:
DOTD:  PH1 Box culverts are set and project is moving smoothly as expected.  PH2 Working on Design, checking on wetland delineations, ERR is clear for the project
CDBG:  Redesign phase will take 4-6 weeks and is within ERR clearance.  Redesign will still help mitigate flooding.  Construction will take 3-6 months.</t>
  </si>
  <si>
    <t>Conference Call to discuss active projecst, amendments, final draw request submittal on projects closing out, and IGA between CPRA and Terrebonne</t>
  </si>
  <si>
    <t>Monthly Conference Call to dicuss projects:
DOTD:  Phase 1 67% Complete; project is moving smoothly as expected
CDBG:  Parish will rebid project due to a DOTD design change; 3 month delay; Construciton should last around 6 months; ERR is within design of project.  Design change open ditch vs close ditch</t>
  </si>
  <si>
    <t>Duplication of Benefits;#Low-Moderate Income - National Objective;#Grants Management</t>
  </si>
  <si>
    <t>Provided technical assistance to the grantee on duplication of benefits with FEMA and discussed financial management of funds remaining in projects ready for closeout.  Also, working to determine if they can use the Construction Manager at Risk (CMAR) method of procurement for a new McDonough project.  Jacobs will be sending the procurement documents they used for other CMAR projects for our review to determine if theis will be an acceptable method.</t>
  </si>
  <si>
    <t xml:space="preserve">Conference call to project status of University Parkway Water Phase 1b.2 (North).  Construction is complete and possibly will return some funds to state.  Discussed acquisition for Sub-Regional Parkway; Boston Timber Opportunities Tract Complete; Martin Timberland Tract planning to close within the next month; J.R. Smart Tract appraisal expected to be completed by next week.  Waiting on Permit for Sub-Regional Parkway.  Geotechnical for Sub-Regional Parkway is complete. </t>
  </si>
  <si>
    <t>Damage related to disaster;#Eligible CDBG Activities;#Environmental - Environmental Reviews;#Financial Management;#Low-Moderate Income - National Objective;#Urgent Need - National Objective</t>
  </si>
  <si>
    <t>Conference call with Parish, Picciola &amp; Associates, and HGA to discuss project status, expenditures, and acquisition phase.</t>
  </si>
  <si>
    <t>Conference Call to discuss active projects, amendments, final draw request submittal on projects closing out, and IGA between CPRA and Terrebonne</t>
  </si>
  <si>
    <t>Damage related to disaster;#Duplication of Benefits;#Eligible CDBG Activities;#Low-Moderate Income - National Objective;#Urgent Need - National Objective</t>
  </si>
  <si>
    <t>Darin Mann, Kristen Hebert and I performed a Pre-Monitor on-site visit and reviewed the documentation and files for the four listed projects.  Present on behalf of Evangeline Parish were Allison Laborde, consultant for the parish and Donald Bergeron, the Parish Treasurer.  We utilized the OCD-DRU Core and Project Desk Review Checklists and provided feedback to Ms. Laborde in preparation of the Compliance Team's scheduled monitoring visit.</t>
  </si>
  <si>
    <t>20PARA3201; 20PARA3409; 20PARA3412; 20PARA3602</t>
  </si>
  <si>
    <t>Evangeline Parish Police Jury</t>
  </si>
  <si>
    <t>Damage related to disaster;#Eligible CDBG Activities;#Financial Management;#Urgent Need - National Objective</t>
  </si>
  <si>
    <t>Andrea Fleischbein and I conducted a Pre-monitor on-site visit.  We met with Genie Bonner at the City of Morgan City.  The purpose of the visit was to review Core documentation and Project specific documentation and files regarding the project: Morgan City - Ice and Cold Storage Facility.  We utilized the  OCD/DRU Core and the Project Desk Review Checklists and provided feedback to Ms. Bonner in preparation of the OCD-DRU Compliance Team's scheduled monitoring visit.</t>
  </si>
  <si>
    <t>IFIS-00010</t>
  </si>
  <si>
    <t>City of Morgan City</t>
  </si>
  <si>
    <t>Conference Call to discuss issues regarding active projects, amendments and draw request. outstanding items regarding Cut-Off/Point Aux Chein Levee and Lafitte Area Levee Repairs.</t>
  </si>
  <si>
    <t xml:space="preserve">Facilitated follow up TA meeting between FEMA’s RSF-1 team and parish OEP director on the GIS needs of the parish. FEMA’s GIS Specialist Matthew McElroy provided the parish with a variety of GIS maps that illustrate hydrologic flow, social vulnerability, impacted to students by district and zone, water levels and structure index, highlight of each HUC-Hydrological Unit Code (how much money is spent at each level in the HUC), and repetitive loss. Plus, levels of inundation and for how long if possible. The parish will use this information for its June 9 presentation to the Louisiana Restore Task Force. As a result of the May 25 meeting, McElroy will be working out of the parish office to provide in house TA support. 
</t>
  </si>
  <si>
    <t>General TA covering all activities</t>
  </si>
  <si>
    <t>Livingston Parish</t>
  </si>
  <si>
    <t xml:space="preserve">I conducted a site visit with Lafayette Parish staff to review and assess the current status of the Coulee Ile des Cannes Drainage Improvements project and provide TA on the plan to get the project moving forward. To date, $0 in CDBG project funds have been expended. The $3.8 M dollar UN project application was approved in April 2013. After several requests for extensions, the plans and specifications and ERR were received in June and August 2016. Since then, there has been little movement that has resulted in the expenditures necessary to justify the continued obligation of funding for a project with the National Objective of Urgent Need. Consequently, I informed the parish that a letter will be sent to President Robideaux with targeted deadlines in order to ensure that the project will move forward by the end of the 3Q. </t>
  </si>
  <si>
    <t>28PARA3401</t>
  </si>
  <si>
    <t>Lafayette Parish</t>
  </si>
  <si>
    <t xml:space="preserve">Kristen Hebert, Helena Janssen and I conducted a pre-monitoring visit with Evangeline Parish Treasurer Donald Bergeron and parish consultant Allison Laborde. The purpose of the visit was to review and assess the files for the parish’s four infrastructure projects. We utilized the OCD/DRU Project Desk Review Checklist and provided feedback so the parish would be ready for the upcoming monitoring visit from the OCD-DRU compliance team.   </t>
  </si>
  <si>
    <t>20PARA3602; 20PARA3201; 20PARA3412; 20PARA3409</t>
  </si>
  <si>
    <t xml:space="preserve">Evangeline Parish </t>
  </si>
  <si>
    <t xml:space="preserve">Kristen Hebert and I conducted a pre-monitoring visit with West Feliciana Parish Treasurer Sherrel Johnson and parish consultants Julie Bordelon and Kristy Chessher. The purpose of the visit was to review and assess the Hardwood Solitude Turner (63PARA3404) project files. We conducted a review of the financial management policies and procedures during the previous OCD-DRU monitoring visit in February 2016. The core checklist, monitoring report, and documents related to the previous monitoring visit were reviewed and are located in SharePoint. Further, there were no issues associated with the core checklist and monitoring report. All Procurement Contracts, Section 3 Plans, Notice of Contract Award (including Verification of Contractor Eligibility), Labor Compliance Officer Form and Monitoring Checklist for the contractors was provided by emailed during the site visit. In addition, a payment summary listing for all vendors and contractors reimbursed from CDBG-DR funds allocated to this project also was provided. We utilized the OCD/DRU Project Desk Review Checklist and provided feedback so the parish is better prepared for the June 6 monitoring visit from the OCD-DRU compliance team. </t>
  </si>
  <si>
    <t>63PARA3404</t>
  </si>
  <si>
    <t xml:space="preserve">West Feliciana Parish </t>
  </si>
  <si>
    <t xml:space="preserve">I arranged a site visit with Plaquemines Parish President Amos Cormier and staff members from OCD-DRU and Louisiana Housing Corporation. The purpose of the visit was to provide TA and solutions to the parish’s workforce housing needs. We also reviewed and assessed the status of the parishes active K/R and G/I recovery projects.  As discussed with President Cormier. We’re looking to leverage $5.7M of CDBG Homebuyer Assistance Program-Plaquemines Initiative (HAPPI) funds with four percent LIHTCs to develop multi-family affordable rental somewhere in Plaquemines Parish.  President Cormier would like to see the project be built in Boothville or Port Sulphur. The $5.7M is money we pulled out of the parish’s HAPPI program (K/R money that was originally SRPP money).  LHC believes the NOFA can go to the board for approval in June or July. </t>
  </si>
  <si>
    <t>Katrina/Rita Grant 1;#Katrina/Rita Grant 2;#Gustav/Ike;#Isaac</t>
  </si>
  <si>
    <t>38FSCC3501; 38PARA2101; 38UPLQ1101; 38UPLQ1102; 38UPLQ1102; 38PLQ1103; 38UPLQ1104; 38UPLQ1107; 38UPLQ1108; IFIS–00009; IFIS–00011; IFIS–00022; ILT2–00244; ILT2–00247; ILTR-00223</t>
  </si>
  <si>
    <t>Plaquemines Parish</t>
  </si>
  <si>
    <t>Facilitated TA meeting between FEMA’s RSF-1 team and parish officials on the scope of work for the Community Planning Technical Assistance initiative which is designed to provide additional FEMA staff in developing the individual community work plans. The RSF-1 team and its federal partners proposed a comprehensive approach to supporting Louisiana’s long-term recovery needs by providing direct recovery planning technical assistance in Livingston Parish.  As a result of the May 4 meeting, three FEMA RSF-1 personnel are currently assisting  the parish with its long term recovery plan.</t>
  </si>
  <si>
    <t>Neighborhood community outreach meeting conducted by NORA to discuss funded projects, pending projects, options for economic development project with D-CDBG dollars.</t>
  </si>
  <si>
    <t>Procided Technical Assistance on labor issues and payrolls that need to be corrected on ILOC-00020.  Discussed issues with all projects in the process of being amended and the necessary document that will be required.</t>
  </si>
  <si>
    <t>Finishing routing the Iberville Soft Second 5 year CEA . Packaged and having hand delivered to Bonnie Brown.</t>
  </si>
  <si>
    <t>CNO ILTR-ALL</t>
  </si>
  <si>
    <t>Followup with Dr. Gene D'Amour, Special Assistant to the President  of Xavier University on outstanding monitoring issues and document that need to be signed.</t>
  </si>
  <si>
    <t>ILOC-00006</t>
  </si>
  <si>
    <t>Xavier University</t>
  </si>
  <si>
    <t>CNO legislative staff meeting witn Nonprofits to receive community input on Rep Abramson HB 488 which proposes a constitional amendment to tax nonprofits on property that they on that is vacant or not part of their mission.</t>
  </si>
  <si>
    <t>ILTR--ALL</t>
  </si>
  <si>
    <t>Damage related to disaster;#Eligible CDBG Activities;#Urgent Need - National Objective</t>
  </si>
  <si>
    <t>Shared with Grantee that PM Lee and I conferred on a request asking that a specific, written status update and timeline on the VACFU’s project, IFIS-00025. Grantee was advised to document his request in his files.  Additionally it was explained to the Grantee that if VACFU needed to request an extension to respond submitting a response to the issues identified in the OCD-DRU monitoring report that a written request should be submitted  specifying how much of an extension is needed.
Reminded Grantee that the final audit report that is significantly overdue.  Offered  additional TA if needed.</t>
  </si>
  <si>
    <t>IFIS-00025</t>
  </si>
  <si>
    <t>Viet Namese Commercial Fisherman Union (VACFU)</t>
  </si>
  <si>
    <t>Soft Second CEA Amendment for $2,000,000 discussed and hand delivered to CNO oFFice of Community Development &lt; Bobbie Howard Snow.</t>
  </si>
  <si>
    <t>Damage related to disaster;#Financial Management;#Low-Moderate Income - National Objective;#Grants Management</t>
  </si>
  <si>
    <t>Provided Technical Assistance concerning budget issues as they relate to their ability to use PAE for Grant Management and how to begin the document retention clean-up process.  Offered options on the Smiley Heights project and how to move forward in order to meet National Objective.  Discussed Council on Aging project and the issue that they cannot keep the prohram income if we are funding the project.  Talked about Tier III issues and the proposal amendment that needs to be approved by the Mayor before we can move forward in approving the application.</t>
  </si>
  <si>
    <t>AGENDA ATTATCHED</t>
  </si>
  <si>
    <t>GNOHA TABLE</t>
  </si>
  <si>
    <t xml:space="preserve">Assisted St. Landry Parish with its Tier 1 Amendment No. 22 to de-obligate $18,007.10 in available funds from the Parish Hazard Mitigation Match Program (49PARA3204) and move them to unallocated. The parish determined it will not utilize the available funds and would like to proceed with closeout once this is approved. The current budget of $415,623.00 will be reduced to $397,615.90. The parish’s total allocation is $12,768,858.96. Of that, $7.23M or 56 percent fund LMI projects. 
</t>
  </si>
  <si>
    <t>49PARA3204</t>
  </si>
  <si>
    <t xml:space="preserve">Assisted the parish with reconciling final costs for the completed Bayou Manchac project by reducing Port Manchac Improvements by $5,059.00 and moving the funds to unallocated; and Increasing "Unallocated" funding from $48,207.00 to $53,266.00. The Tier 1 Amendment approval allowed the parish to move forward with submitting closeout. 
</t>
  </si>
  <si>
    <t>53PARA2201</t>
  </si>
  <si>
    <t xml:space="preserve">Provided TA to the parish in their effort to add additional work to the Hardwood Solitude Turner drainage project. To meet this objective, I assisted the parish with decreasing its overall administration of the grant by $7,074.00 and deleting this line item and decreasing "Unallocated" by $77,396.81 and move the $84,470.81 to the parish’s only active project. This effort increased Hardwood Solitude Turner’s (63PARA3404) budget from $729,545 to $814,015.81.  The parish’s overall budget is $1,344,882.00 with 63 percent of the G/I allocation funding LMI projects. Hardwood Solitude Turner is a LMI project and the $84,470.81 increase will up the parish’s overall LMI ratio from 63 to 69 percent.
</t>
  </si>
  <si>
    <t>West Feliciana Parish</t>
  </si>
  <si>
    <t xml:space="preserve">Provided TA on the parish’s Tier 2 amendment to move $235,000 from the previously approved Villemarette St. Drainage project as part of the overall (05PARA3430) Bayou Lacombe, Hessmer, Mansura, HWY 114 (UN) activity. The parish was unable to obtain the necessary right of ways for the Villenarette project and this led to its cancellation.  The parish will move those funds to the Bunkie Drainage Improvements project and move it from alternate to primary status. The overall budget of $1,504,989.81 for (05PARA3430) will be reduced to $1,269,989.81. The total parish allocation for the four drainage projects is $3,886,951.00 and more than 80 percent of the funds ($3.1M) are UN.  Only $764,278.79 are for two LMI projects. </t>
  </si>
  <si>
    <t>05PARA3430</t>
  </si>
  <si>
    <t xml:space="preserve">Provided TA on the parish’s tier 3 amendment to move $380,000 from the eight Housing projects and add it to the new “B” list Infrastructure project within the Recovery Plan called, Maringouin Drainage Outfall Improvements. The parish determined the housing funds will not be expended as originally planned. So, they asked me to assist with reallocating the unobligated funds from the Housing Rehabilitation Program to fund the “B-List” project. There is no acquisition anticipated for this LMI project. I provided the new activity number (24PARA3410) for the Maringouin Drainage Outfall Improvements to parish officials and their consultant. </t>
  </si>
  <si>
    <t>24PARA3406; 24PARA1108; 24PARA1101; 24PARA1105; 24PARA1107; 24PARA1106; 24PARA1103; 24PARA1104; 24PARA3410</t>
  </si>
  <si>
    <t>Iberville Parish</t>
  </si>
  <si>
    <t>Michael Chua and I conducted a pre-monitoring visit with Zachary CAO Chris Calbert. The purpose of the TA visit was to review and evaluate the projects files for Zachary Youth Park project. We utilized the OCD/DRU Project Desk Review Checklist and provided feedback so the parish would be ready for the February 9 monitoring visit from the OCD-DRU compliance team. The $1.4 M project is 100 percent expended and the closeout package is currently in staff review. Thirty one (31) project files were uploaded to our SharePoint site. They are also noted on the OCD/DRU Project Desk Review Checklist. This will help to our compliance team as they prepare for their monitoring visit on February 9.</t>
  </si>
  <si>
    <t>68PARA3601</t>
  </si>
  <si>
    <t>Assisted the parish with its Tier 2 amendment.  Discussed the March 13 public hearing to cancel the L-3 Drainage Removal (13PARA3404) Project as a primary project because it required acquisition from property owners that are not willing to allow access to the parish. Worked with parish to move the remaining funds of $94,430 to the Town of Jonesville HMGP Drainage Pump Station (13PARA3409) project. In addition, the HMGP Drainage Pump Station (13PARA3409) project budget will increase from $190.000 to $316,116.02. The funds from the following budget decreases will be added to the pump station project; 1) L-3 Drainage - Budget is decreasing from $141,270.00 to $46,840.00; 2) Sicily Island/Hooter Bayou - Budget is decreasing from $358,996.39 to $338,609.25; 3) Unallocated Funds-$16,255.78 is being moved to Pump Station and reduced to $0.00; 4) and increased Jonesville-Woodlawn &amp; Jasmine budget from $109,576.00 to $110,032.90; and 5) increased Elm Slough’s budget from $908,606.80 to $913,106.80. The TA helped to reduce the UN ratio from 59 to 54 percent and increase the LMI ratio from 41 to 46 percent.</t>
  </si>
  <si>
    <t>13PARA3401; 13PARA3402; 13PARA3404; 13PARA3405; 13PARA3406; 13PARA3409</t>
  </si>
  <si>
    <t xml:space="preserve">Catahoula Parish </t>
  </si>
  <si>
    <t xml:space="preserve">Conducted a site visit with East Feliciana Parish Police Jury officials to review and discuss the one finding and 11 concerns stemming from the Nov. 15, 2016 monitoring visit of the Road and Drainage project and provide technical assistance with the police jury’s response that is now past due. In addition, I assisted the police jury officials with requesting and receiving a 45 day extension to appropriately respond. </t>
  </si>
  <si>
    <t xml:space="preserve">19PARA2101 </t>
  </si>
  <si>
    <t>East Feliciana Parish</t>
  </si>
  <si>
    <t xml:space="preserve">Jared Lee and I conducted a pre-monitoring visit with St. Charles Parish Grants Officer Carla Chiasson and their disaster consultant, Julie Bordelon. The purpose of the meeting was to review the files for the parish’s Community Center (DRLG and PARA).  Bonnet Carre Spillway Boat Launch and PAAD.  We utilized the OCD/DRU Project Desk Review Checklist and provided feedback so the parish would be ready for the upcoming monitoring visit from the OCD-DRU compliance team.   </t>
  </si>
  <si>
    <t>45DRLG7001; 45FSCC3501; 45PAAD1001; 45PARA3201</t>
  </si>
  <si>
    <t xml:space="preserve">St. Charles Parish </t>
  </si>
  <si>
    <t xml:space="preserve">Jared Lee and I conducted a pre-monitoring visit with school board CAO David Fernandez. The purpose of the meeting was to review the files for the parish’s Chalmette High School Stadium Renovations Project. We utilized the OCD/DRU Project Desk Review Checklist and provided feedback so the parish would be ready for the May 9 monitoring visit from the OCD-DRU compliance team. </t>
  </si>
  <si>
    <t>IEDU - 00061</t>
  </si>
  <si>
    <t>St. Bernard Parish School Board</t>
  </si>
  <si>
    <t>Technical Assistance Email - Event was One Email on 4/25/17: Provided Guidance to the Grantee (Extension of Grantee Staff - Engineering Dept) on whether additional A/E Construction Admin and Supplemental Services costs could be considered eligible costs for CDBG-DR Reimbursement - TA involved confirming with the Grantee what criteria made these costs ineligible for reimbursement (Incorrect/Insufficient Procurement Documentation, Potential for DOB, and Incorrect Contract Type and Documentation) and also providing instruction to the Grantee regarding Next Steps (an amendment to reconcile the project budget to actual costs and then closeout). This final guidance to the Grantee was provided as a result of further discussion I had with the Infrastructure Manager (Kay LeSage) as well as with the Grantee in late 2016/early 2017. All guidance was provided in accordance with CDBG rules and regulations (24 CFR 85.36 and 2 CFR 200.319-323) concerning procurement standards and eligible contract types.</t>
  </si>
  <si>
    <t>ILTR-00157 (Jefferson - Unincorporated St. Peter's Ditch Drainage)</t>
  </si>
  <si>
    <t>Jefferson Parish Government</t>
  </si>
  <si>
    <t>Provided Technical Assistance on close-out and financial management.  Also, discussed amendments and draws needing to be submitted. Discussed small purchase CDBG guidelines stating The grantee should obtain at least three quotes from qualified sources to procure items, supplies, or a single task service using the small purchase method. The response of “not interested” does not qualify as a quote.</t>
  </si>
  <si>
    <t>Damage related to disaster;#Duplication of Benefits;#Eligible CDBG Activities;#Slum and Blight - National Objective</t>
  </si>
  <si>
    <t xml:space="preserve">Round table meeting with nonprofit members of GNOHA, </t>
  </si>
  <si>
    <t>Damage related to disaster;#Fair Housing Equal Opportunity;#Financial Management;#Grants Management</t>
  </si>
  <si>
    <t>Pre-monitoring visit with Program Manage to review checklist and files with the grantee.</t>
  </si>
  <si>
    <t xml:space="preserve">H36S-00003 </t>
  </si>
  <si>
    <t>HARMONY HOUSE  TREME</t>
  </si>
  <si>
    <t>Damage related to disaster;#Financial Management;#Low-Moderate Income - National Objective</t>
  </si>
  <si>
    <t>Review and update on D-CDBG funded activities that are 25% and below expended, pending amendments and outstanding invoices.</t>
  </si>
  <si>
    <t>CNO ILTR-- ALL</t>
  </si>
  <si>
    <t xml:space="preserve">Kristen Hebert and I conducted a pre-monitoring visit with Tullos disaster consultant Michelle Smith. The purpose of the TA visit was to review and evaluate the project files for the Emergency Generators project. We utilized the OCD/DRU Project Desk Review Checklist and provided feedback on the fitness of the files so the parish would be ready for the April 12 monitoring visit from the OCD-DRU compliance team. </t>
  </si>
  <si>
    <t>30MIPS2302</t>
  </si>
  <si>
    <t>Town of Tullos</t>
  </si>
  <si>
    <t xml:space="preserve">Kristen Hebert and I conducted a pre-monitoring visit with Rapides Parish disaster consultants, Allison Laborad and Janice Brevelle.  Rapides Parish Police Jury Treasurer Bruce Kelly was unavailable. The purpose of the meeting was to review the files for the parish’s $6.5 M S. Banks Levee Project. 
We utilized the OCD/DRU Project Desk Review Checklist and provided feedback so the parish would be ready for the March 21 monitoring visit from the OCD-DRU compliance team. More than 100 documents have been uploaded to Sharepoint for compliance to review prior to the March visit.  
</t>
  </si>
  <si>
    <t>40PARA3303</t>
  </si>
  <si>
    <t>Rapides Parish</t>
  </si>
  <si>
    <t xml:space="preserve">I facilitated a site visit with recently elected Baker Mayor Darnell Waites, city consultant LaTania Anderson, financial director Traci Lang and members of OCD-DRU’s infrastructure and monitoring teams. The purpose of the meeting was to update the new mayor on the status of the city’s recovery projects, five close-out reports (3-INF, 1-Housing and 1-Comp Resiliency) and the unresolved compliance issues following the Aug. 14, 2015 compliance letter. During the meeting, we reviewed each unresolved finding and concern associated with the generator and gas systems improvement projects and provided TA on how the city should respond. Mayor Waites made a commitment to have the city’s response to us by March 21.  </t>
  </si>
  <si>
    <t>67PARA2502; 67PARA3701</t>
  </si>
  <si>
    <t>Baker, city of</t>
  </si>
  <si>
    <t>Urgent Need - National Objective</t>
  </si>
  <si>
    <t xml:space="preserve">Jared Lee and I conducted a pre-monitoring visit with Livingston Parish OEP Director Mark Harrell, Grants Manager Heather Crain and parish disaster consultant, Mike Chenevert. The purpose of the TA visit was to review and evaluate the projects files for the Spring Ranch Road project. We utilized the OCD/DRU Project Desk Review Checklist and provided feedback so the parish would be ready for the March 22 monitoring visit from the OCD-DRU compliance team. More than 60 documents have been uploaded to Sharepoint for compliance to review prior to the March visit.  </t>
  </si>
  <si>
    <t>32PARA2101</t>
  </si>
  <si>
    <t xml:space="preserve">Livingston Parish </t>
  </si>
  <si>
    <t xml:space="preserve">I conducted a pre-monitoring visit with Terrebonne Parish School Board Treasurer Rebecca Breaux. The purpose of the TA visit was to review and evaluate the projects files for the South Terrebonne High School Elevator Installation project. I utilized the OCD/DRU Project Desk Review Checklist and provided feedback on file maintenance updates that would be required so the school board would be ready for the March 15 monitoring visit from the OCD-DRU compliance team. </t>
  </si>
  <si>
    <t>I2OC-00043</t>
  </si>
  <si>
    <t>Terrebonne Parish School Board</t>
  </si>
  <si>
    <t xml:space="preserve">At the request of OCD-DRU Deputy Director Adrienne Celestine, I facilitated a conference call (onsite) with Terrebonne Parish housing officials Darrel Waire and Kelly Cunningham and division manager Jennifer Gerbasi to get a construction updates on the housing projects in the parish.  Technical assistance was provided on the Home Buyout (55PARA1302) program and the parish submitted closeout on the Neighborhood Revitalization (55PARA1701) project. </t>
  </si>
  <si>
    <t>55PARA1301; 55PARA1302; 55PARA1701; 55PARA3702; 55RHPP1501; 55RHPP1502; 55RHPP1503; 55VHCS1101; 55VHCS1102; 55VHCS1103; 55VHCS1104</t>
  </si>
  <si>
    <t xml:space="preserve">Terrebonne Parish </t>
  </si>
  <si>
    <t>Low-Moderate Income - National Objective;#Slum and Blight - National Objective;#Urgent Need - National Objective</t>
  </si>
  <si>
    <t>The purpose of the meeting was for OCD-DRU Executive Director to meet newly elected Parish President Amos Cormier III.  We briefed Cormier on the parish’s disaster recovery allocations, closed, completed and active projects, and variety of issues, concerns and challenges. Housing remains a big issue for the parish and Cormier would like to learn more about the Homebuyer Assistance Program-Plaquemines Initiative (HAPPI). He requested TA on available funds to assist with the Teacher Housing near the S. Plaquemine High School. I reached out to the La. Housing Corp. regarding a tentative conference call for February 20. The parish has (8) Active Projects remaining totaling $19,959,632 with 17% expended and $16,452,254 available.</t>
  </si>
  <si>
    <t>38FSCC3501; IFIS–00016; ILT2–00225; IFIS–00009; IFIS-00011; IFIS – 00014; IFIS-00016; IFIS-00022; ILT2-00225; ILT2-00244; ILT2-00246; ILT2-00247; ILTR-00067; ILTR-00143; ILTR-00144; ILTR-00160; ILTR-00169; ILTR-00223; ILTR-00230</t>
  </si>
  <si>
    <t xml:space="preserve">Plaquemines Parish </t>
  </si>
  <si>
    <t xml:space="preserve">Participated in monthly conference call between parish leadership and OCD-DRU. We reviewed the status and timelines of each active infrastructure projects. Provided TA on the stalled Cedar Grove project. Funds need to be moved to unallocated. Will work with parish on Tier Amendment. Provided an update on closeouts due.  Will schedule a February meeting to review housing projects. </t>
  </si>
  <si>
    <t>55PARA2102; 55PARA2302; 55PARA3201; 55PARA3203; 55PARA3301; 55PARA3303; 55PARA3308; 55PARA3306; 55PARA3312</t>
  </si>
  <si>
    <t>Michael Chua and I conducted a pre-monitoring visit with Zachary CAO Chris Calbert. The purpose of the TA visit was to review and evaluate the project's files for the Zachary Youth Park project. We utilized the OCD/DRU Project Desk Review Checklist and provided feedback so the parish would be ready for the February 9 monitoring visit from the OCD-DRU compliance team. The $1.4 M project is 100 percent expended and the closeout package is currently in staff review. Thirty one (31) project files were uploaded to our SharePoint site. They are also noted on the OCD/DRU Project Desk Review Checklist. This will help to our compliance team as they prepare for their monitoring visit on February 9.</t>
  </si>
  <si>
    <t>Zachary, city of</t>
  </si>
  <si>
    <t>Low-Moderate Income - National Objective;#Urgent Need - National Objective</t>
  </si>
  <si>
    <t xml:space="preserve">David Marquette and I conducted a pre-monitoring visit with parish treasurer Norma Johnson. The purpose of the TA visit was to review and evaluate the projects files for House Rehab LMI and UN projects in Opelousas. We reviewed the files associated with these two projects and provided feedback so the parish would be ready for the January 24 monitoring visit from the OCD-DRU compliance team. </t>
  </si>
  <si>
    <t>49PARA1101; 49PARA1102</t>
  </si>
  <si>
    <t xml:space="preserve">Nechelle Polk and I conducted a pre-monitoring visit with parish officials, Jimmy Jernigan and Kevin Friloux) and disaster consultant Oliver Schulz. The purpose of the TA visit was to review and evaluate the projects files for the New Water Treatment Plant.  We utilized the OCD/DRU Project Desk Review Checklist and reviewed the construction, engineering and consulting contracts associated with the project and provided feedback so the parish would be ready for the January 24 monitoring visit from the OCD-DRU compliance team. </t>
  </si>
  <si>
    <t>15PARA2301</t>
  </si>
  <si>
    <t>Concordia Parish</t>
  </si>
  <si>
    <t>REGULAR GRANTEE BOARD MEETING, AGENDA ATTATCHED</t>
  </si>
  <si>
    <t>Pre monitoring visit with the ED project manager.</t>
  </si>
  <si>
    <t>H36S-PD</t>
  </si>
  <si>
    <t>Monitoring monthly Finance COmmittee meeting. Agenda attatched.</t>
  </si>
  <si>
    <t>Meeting witlh Latour, Reese, OCD and Seth and Breaux to discuss options of transfering non-compliant RH and SRPP directly to NORA.</t>
  </si>
  <si>
    <t>ILTR00267</t>
  </si>
  <si>
    <t>Technical Assistance Conference Call - Event was One Call (no Subsequent Follow-Up Emails): Provided Technical Assistance to the Grantee on obtaining documentation and confirmation of paid expenditures necessary to perform a DOB verification, which would establish actual project costs (CDBG-DR, FEMA, HRSA, and Local Subrecipient Funding) and then reconcile those costs to the project budget, as well as provided guidance to the Grantee on Grants Management regarding this reconciliation, i.e., next steps involving discussing the FEMA payout with the Grantee Contact responsible for those payments and then discussing the local and HRSA funding amount with the Subrecipient. Additional guidance was provided to the Grantee to ensure they have a full accounting of their expenditures in relation to their revenue (CDBG-DR deposits) and since this differs right now from what OCD-DRU has approved for payment, that they conduct an internal financial control review once these verifications are made on other funding sources to determine what remaining CDBG-DR funding will need to be requested in a FINAL draw from OCD-DRU. Final instruction was given to document all next steps and place this documentation into the project file in an effort to comply with federal CDBG-DR rules and regulations (OMB Circulars as well as 2 CFR 200).</t>
  </si>
  <si>
    <t>ILTR-00075 (West Jefferson Medical Center-Patient Room Windows)</t>
  </si>
  <si>
    <t xml:space="preserve">Records Review Housing files.  Requested additional occupancy documentation in files lacking clear title. </t>
  </si>
  <si>
    <t>47ARA1101</t>
  </si>
  <si>
    <t>St James Parish</t>
  </si>
  <si>
    <t>Grants Mgmt. - introduce new staff to consultant and OCD staff assisting EBR with existing grants and discuss PAE task order with Monika Gerhart - OCD HOusing Mgr.</t>
  </si>
  <si>
    <t>17PAAD1001</t>
  </si>
  <si>
    <t>Technical assistance to provide additional clarifications on support documentation needed to resolve outstanding compliance findings.</t>
  </si>
  <si>
    <t>67PARA2502</t>
  </si>
  <si>
    <t>City of Baker</t>
  </si>
  <si>
    <t>Provided technical assistance to the grantee on duplication of benefits with FEMA and discussed financial management of funds remaining in projects ready for closeout.  Also, working to determine if they can use the Construction Manager at Risk (CMAR) method of procurement for a new McDonough project.</t>
  </si>
  <si>
    <t>All IEDU Projects</t>
  </si>
  <si>
    <t>Grants Mgmt.  A tier 1 amendment is needed to move remaining funds to Closeout the grant</t>
  </si>
  <si>
    <t>29PARA3305</t>
  </si>
  <si>
    <t xml:space="preserve">Westside Drainage - discussion regarding delays on DOTD permits </t>
  </si>
  <si>
    <t>29PARA3403</t>
  </si>
  <si>
    <t>Parr Larose Pump Station - Funds expected to remain due to scope change on pump size utilized.  Discussion on potential use of remaining funds</t>
  </si>
  <si>
    <t>29PARA3406</t>
  </si>
  <si>
    <t>Lafourche Site Visit - Grants Mgmt. Lockport Community Center discussion regarding Acquisition</t>
  </si>
  <si>
    <t>29PARA3205</t>
  </si>
  <si>
    <t>St Mary Homeowner Rehab Records Review - requested additional documents, requested they bid for additional contractors to complete work on eligible applicants not yet under construction in order to expedite expenditures and begin repairs.</t>
  </si>
  <si>
    <t>51PARA1101</t>
  </si>
  <si>
    <t>Sources of funding  discussion with RDA/EBR/GCHP</t>
  </si>
  <si>
    <t>17PARA1503</t>
  </si>
  <si>
    <t>Project Update &amp; Procurement (RFP) Scenario Discussion and  Meeting (On-Site Visit): Provided technical assistance and guidance to the Grantee on upcoming procurements (RFPs) for the remaining two new components of this project (would recommend against using the SF 330 Form for these RFPs, the need to conduct a Cost Reasonableness Review for obtaining an Opinion of Probable Cost for these two components, providing options on expanding upon the general Selection Criteria she currently has in her draft, and confirming with her that she could submit a final copy of the draft RFP to us for review - would review with Sandra) as well as informing them of the remaining documentation needed to support Project Amendment #3 (an Updated Project Description and Updated Budget, considering some of the prior project components are now complete). The technical assistance was provided to ensure Grantee compliance with 2 CFR 200.317-26. Additional follow-up discussion/guidance was provided to the Grantee via email on 4/3 as feedback on what we discussed last Monday (3/27). Additional guidance was provided to the Grantee via email on 4/25 to discuss feedback on the final draft of their RFP for one of the additional services they are procuring.</t>
  </si>
  <si>
    <t>ILOC-00015 (Risk Study, I-Wall Analysis, and Land Bridge Studies)</t>
  </si>
  <si>
    <t>Southeast Louisiana Flood Protection Authority - East (SLFPAE)</t>
  </si>
  <si>
    <t>Project Update &amp; Discussion Meeting (On-Site Visit): Provided technical assistance to the Grantee on overall Grants Management, i.e., providing guidance on documentation needed when submitting Project Amendments to capture scope/project component changes, providing/discussing Contract End Dates on a CEA Amendment they requested, and advising the Grantee's Grants Administrator on when and what documents to submit when closing out a project to ensure compliance with federal CDBG-DR rules and regulations. Outreach (Darin Mann) attended as well.</t>
  </si>
  <si>
    <t>Technical Assistance Email - Event Spanned One Day (3/17/2016): Provided Guidance to the Grantee on Eligible Expenses within the Project's Eligible Activity, Procurement, and Grant Management Requirements - TA involved instruction to the Grantee regarding whether a potential project cost (Study Reproduction Costs - Copying/Printing Costs) would be eligible for CDBG-DR funding based on the project's Eligible Activity, which I suggested that they review each firm's contract to determine if reproduction costs were built into their pricing. Additional guidance provided/involved confirmation with the Grantee that they could utilize small purchase procurement methods - obtaining three quotes - in incurring these costs, if it needed to be done outside of the aforementioned executed contracts, i.e., the costs/service could not be billed by the firm to provide, as well as correctly capturing these costs within the budget (informed the Grantee of submitting an Amendment to capture these costs outside of the current contracts if needed).</t>
  </si>
  <si>
    <t>Damage related to disaster;#Financial Management;#Labor - Davis/Bacon;#Urgent Need - National Objective;#Grants Management</t>
  </si>
  <si>
    <t>Provided Technical Assistance on the grants management task order with PAE.  Trying to determine what the best course of action is needed and what projects would benefit the most.</t>
  </si>
  <si>
    <t>All Infrastructure PARA Projects</t>
  </si>
  <si>
    <t>Duplication of Benefits;#Financial Management;#Urgent Need - National Objective</t>
  </si>
  <si>
    <t>Provided technical assistance as related to disaster to discuss ways to resolve possible Duplication of Benefits related to their verification process and Financial Management and discussed deadline of 04/15/17 as the last date to submit reimbursement requests.</t>
  </si>
  <si>
    <t>GOHSEP</t>
  </si>
  <si>
    <t>Discussed grant managment services through the PAE contract.</t>
  </si>
  <si>
    <t>Multiple</t>
  </si>
  <si>
    <t xml:space="preserve">Discussed grant management services through our PAE contract. </t>
  </si>
  <si>
    <t>Conference call with Parish, Picciola &amp; Associates, and HGA to dicuss project status, expenditures and acquisition phase.</t>
  </si>
  <si>
    <t xml:space="preserve">PARA Projects </t>
  </si>
  <si>
    <t>General Board Meeting . Presentations regarding the IRS regulation regarding nonprofit participation in lobbying efforts.  Strategy on broad based housing issues. Agenda attached.</t>
  </si>
  <si>
    <t xml:space="preserve">Affordable OUTREACH  &amp; ADVOCACY.  Agenda attached. </t>
  </si>
  <si>
    <t>Damage related to disaster;#Duplication of Benefits;#Low-Moderate Income - National Objective;#Slum and Blight - National Objective</t>
  </si>
  <si>
    <t>Session with Director and CFO to explore interest in working with ODC_DRU ato receive transfer of non-compliant RH properties and Small rental.  
Attendees:Rees. Latour, Breaux, Seth</t>
  </si>
  <si>
    <t>Technical Assistance Email - Event was One Email on 1/28/16: Provided Guidance to the Consultant (Extension of Grantee Staff) on what Activities had been Environmentally Cleared within this project and whether the current scope of work for the project was still covered under the two Categorical Exclusions issued for this project (one for the K/R funding component and one for the G/I funding component) - TA involved confirming with the Consultant that an Authority to Use Grant Funds was not issued (as a full environmental was not what was accepted for this clearance) and also providing instruction to the Consultant regarding whether any further update to the environmental record would be needed due to scope change (although I confirmed that it would be up to the Parish/Responsible Entity for determining what additional documentation is needed, I provided additional guidance that an Environmental Re-Assessment - 58.47 - would probably cover the scope change enough to ensure the Environmental Record is updated and the original Categorical Exclusions clearing the funding under these two activities would still remain in effect). This final guidance to the Consultant was provided as a result of further discussion I had with the Environmental Officer (Ann Herring).</t>
  </si>
  <si>
    <t>ILTR-00291/26PARA2302 (Harahan Sewage Improvements)</t>
  </si>
  <si>
    <t xml:space="preserve">All the projects are complete except one. Parish and consultants on the line to discuss the completion of draw requests and closeouts. Gave the Parish and consultants detailed notes for next steps and requested decision on 47PARA2101. That one is only at 10% complete. Requested the Parish send me a copy of the bid advertisement as they only received one bid which the Parish said doe snot meet the criteria. It sounded like the advertisement was limiting but I will need to review. </t>
  </si>
  <si>
    <t>47PARA2101,2301,3201,3401,3402</t>
  </si>
  <si>
    <t xml:space="preserve">St James </t>
  </si>
  <si>
    <t xml:space="preserve">Explained to the Parish Engineering costs cannot be paid on Projects that are not moving forward unless we move to admin costs. Initially we told the Parish this can be moved to Planning but that is not the case as Planning does not cover engineering. This affects Upper Dularge and potentially Cedar Grove. Received project updates on all projects. </t>
  </si>
  <si>
    <t>55PARA2102,2302,3201,3203,3306,3308,3312,3702</t>
  </si>
  <si>
    <t>Financial Management;#Urgent Need - National Objective;#Grants Management</t>
  </si>
  <si>
    <t>Provided technical assistance on close-out and financial management. Also, dicussed change orders that need to be done and funds that will be moving to other projects for completion</t>
  </si>
  <si>
    <t>All ILOC and I2OC active projects</t>
  </si>
  <si>
    <t>State CNO meeting to discuss path forward to address HUD's Soft Second Mortgage  monitoring finding. CNO agreed to pay $99,000. State Finance and CNO Finance will handle required paper work.  See attached participant list.</t>
  </si>
  <si>
    <t>ILTR0004</t>
  </si>
  <si>
    <t>Conference call between CNO &amp; OCD_DRU to discuss path forward to address HUD monitoring findings with regarding how the CNO administered the $52,000,000 Soft Second program. 2 outstanding findings identified, CNO accepts the repayment of $99,000.  OCD_DRU Finance and CNO FInance will handle paper work.  Participation list attached.</t>
  </si>
  <si>
    <t>Pre-Monitoring Visit: Provided technical assistance in another, rescheduled Pre-Monitoring Visit to the Grantee on records management, i.e., regarding what required documentation should be obtained and filed in their records as well as the level of documentation they should maintain, specifically on Labor Compliance (Payrolls), Financial Management (Revenue-to-Expenditure Reconciliations), and Procurement documentation, in an effort to comply with federal DR-CDBG rules and regulations. Outreach (Darin Mann) attended as well.</t>
  </si>
  <si>
    <t>32PARA2101 (Spring Ranch Road)</t>
  </si>
  <si>
    <t>Duplication of Benefits;#Fair Housing Equal Opportunity;#Financial Management;#Labor - Davis/Bacon;#Grants Management</t>
  </si>
  <si>
    <t>Pre-Monitoring Visit: Provided technical assistance to the Grantee on records management, i.e., regarding what required documentation should be obtained and filed in their records as well as the level of documentation they should maintain, specifically on Duplication of Benefits verification, Fair Housing Updates, Labor Compliance (Payrolls), Financial Management (Revenue-to-Expenditure Reconciliations), and Procurement documentation, in an effort to comply with federal DR-CDBG rules and regulations. Outreach (Darin Mann) attended as well.</t>
  </si>
  <si>
    <t>32PARA2101 (Spring Ranch Road), 32VPRP3401 (Debris Removal)</t>
  </si>
  <si>
    <t>Duplication of Benefits;#Financial Management;#Grants Management</t>
  </si>
  <si>
    <t>Pre-Monitoring Visit: Provided technical assistance to the Grantee on records management, i.e., regarding what required documentation should be obtained and filed in their records as well as the level of documentation they should maintain, specifically Acquisition, Procurement, and Financial Management documentation, in an effort to comply with federal DR-CDBG rules and regulations.</t>
  </si>
  <si>
    <t>Eligible CDBG Activities;#Low-Moderate Income - National Objective;#Urgent Need - National Objective;#Grants Management</t>
  </si>
  <si>
    <t>Program Income Meeting (On-Site Visit): Provided Technical Assistance to the Grantee regarding Program Income (PI) which will be generated on this project and whose PI it will be due to the specific nature/scenario surrounding the sites selected (i.e., dispositioned homes from the VA site which were then placed on NORA's previously owned-LLT lots now purchased by the Developer in conjunction with the eligible activity of this project). We confirmed with the City that the selling of the rehabbed homes (Rehab Eligible Activity) or cleared lots (Demo/Clearance Eligible Activity) to households will be the City's PI to track and report back for utilization if the PI threshold is met for the year. We also provided guidance (at the meeting and in the form of follow up emails) to the Grantee on what percentage AMI households would be able to meet the LMI National Objective (80% or below) and the Urgent Need National Objective (80% - 120%) in an effort to comply with federal CDBG-DR rules and regulations (Section 105 (a) (24) of the Housing and Community Development Act of 1974 as well as its waivers). OCD-DRU's Program Income Specialist (Candace Watkins) attended as well and provided additional follow up guidance described above.</t>
  </si>
  <si>
    <t>Duplication of Benefits;#Environmental - Environmental Reviews;#Financial Management;#Grants Management</t>
  </si>
  <si>
    <t xml:space="preserve">Conference Call (via Teleconference): In this Call, technical assistance was provided to the Grantee's Staff and Consultant to finalize project costs, discuss addiitonal CDBG-DR funding cost assignments (i.e., what CDBG-DR funding sources will be assigned to pay Phase II and Phase III costs), provide guidance on additional documentation (local funding commitment resolution, Environmental Re-Assessment if scope needs to be adjusted, etc.) needed for submitting the amendments and a new application, and discuss deadline/timeline for submitting IFIS and FSCC amendments and the ILTR new application (IFIS - 5/5, ILTR - 5/19, FSCC - 5/26). </t>
  </si>
  <si>
    <t>IFIS-00003/26FSCC3503 (Bucktown Harbor)</t>
  </si>
  <si>
    <t>Duplication of Benefits;#Eligible CDBG Activities;#Environmental - Environmental Reviews;#Financial Management;#Grants Management</t>
  </si>
  <si>
    <t>Working Group Meeting (On-Site Visit): Provided Technical Assistance to the Grantee on obtaining documentation necessary to perform a DOB verification, which established actual project costs (both CDBG-DR and Local Funding) and then reconciled those costs to the project budget, as well as provided guidance to the Grantee on overall Grants Management, i.e., packaging primary and supplemental documentation regarding project costs and budget, in order to submit an Amendment/Application. Additional guidance was provided to the Grantee to ensure they have a full accounting of their expenditures in relation to their revenue (CDBG-DR deposits) and that they conduct these internal financial controls more often for documentation/placement into the file in an effort to comply with federal CDBG-DR rules and regulations (OMB Circulars as well as 2 CFR 200). Also, additional guidance was provided to the Grantee (Planning Dept.) on how they should structure their RFP for Planning Services on a particular Activity/Project and whether a scope change would affect the prior environmental exemption or eligible cost of these new activities (it was determined that only a revision of the Exemption would most likely be needed to include an Integrated Stormwater Management Plan into their scope). Outreach (Andrea Fleischbein) attended as well.</t>
  </si>
  <si>
    <t>IFIS-00003/26FSCC3503 (Bucktown Harbor), I26P-00001 (Jefferson Parish Comp. Plan Update)</t>
  </si>
  <si>
    <t>TA on PI for the VA Home Restoration Project. Verifying with the CNO whether the dollars should be Parish held or State held as well as required reporting requirements.</t>
  </si>
  <si>
    <t>ILTR-00287</t>
  </si>
  <si>
    <t>Monthly review of project status and outstanding and pending invoices.</t>
  </si>
  <si>
    <t>ILTR-ALL</t>
  </si>
  <si>
    <t>Staff review of the recient draft monitoring report. See attatched</t>
  </si>
  <si>
    <t>Conference Call to discuss issues regarding Land Rights for active projects, amendments, final draw rqeust submittal on projects closing out, and IGA between CPRA and Terrebonne</t>
  </si>
  <si>
    <t>Coordinationof TA conference call to review application, determin who has ultiment responsibility for monitoring so that the project can be closed out.  LLT will send OCD correspondence to confirming agreed next steps. CNO will move forward to monitor.  Participant list attatched.</t>
  </si>
  <si>
    <t>136s00001</t>
  </si>
  <si>
    <t>HENDEE</t>
  </si>
  <si>
    <t>Damage related to disaster;#Environmental - Environmental Reviews;#Financial Management;#Urgent Need - National Objective</t>
  </si>
  <si>
    <t>Provided TA on project budget.  Construction is over budget as of right now so the Parish will need to add local funds to the project to cover the cost.  Engineer working on P/S and should be submitted by the end of the Month.
Attendees:  Kristen Hebert (DRU), Andrea Fleischbein (DRU); Adam Lefort (Parish), Hettie Hobdy (Consultant), and Skipper Hollaway (Engineer/Architect)</t>
  </si>
  <si>
    <t>Thibodaux Government Complex (ILTR-00252)</t>
  </si>
  <si>
    <t>Grantee Task Force Meeting (On-Site Visit): Provided technical assistance to the Grantee on overall Grants Management, i.e., submitting NTP extension request, requesting to see a copy of an amended Lease Agreement and other procurement documentation for review/feedback to the Grantee, advising the Grantee's Project Manager on submitting Plans and Specs for approval (Authorization to Bid) to ensure OCD-DRU compliance for bid advertisement, and advising Grantee staff on the status of and when to submit Project Amendments, as well as discussing Eligible Activities, i.e., reviewing a request from and providing feedback to the Grantee on whether they could allow a Developer to change Eligible Activities (from Home Rehab to Demo/Clearance) on property sites for a home restoration project, in an effort to comply with federal CDBG-DR rules and regulations. Additional tasks included providing guidance to the Grantee on additional documentation needed to ensure Contract Management was followed in accordance with executed contracts in an effort to allow eligible project costs to be re-submitted for payment. Other Infrastructure and Outreach staff (Desirae Williams and Rosalind Peychaud) attended as well.</t>
  </si>
  <si>
    <t>ILTR-00008 (Hunter's Field), ILTR-00016 (Gen. Meyer Streetscape), ILTR-00021 (OC Haley), ILTR-00287 (VA Home Restore), ILTR-00294 (Nora Navra), ILT2-00288 (Inf. Improvement Fund), ILTR-00029 (Behrman Park)</t>
  </si>
  <si>
    <t>Damage related to disaster;#Eligible CDBG Activities;#Fair Housing Equal Opportunity;#Financial Management;#Labor - Davis/Bacon;#Low-Moderate Income - National Objective;#Urgent Need - National Objective;#Grants Management</t>
  </si>
  <si>
    <t>Provided TA on monitoring findings and concerns.  Meeting with Mayor Waites, City of Baker Staff, LaTania Anderson (Consultant), Andrea Fleischbein (Outreach), Darin Mann (Outreach), Kristen Hebert (Infrastructure) and Kristen Parnell (Compliance Manager)</t>
  </si>
  <si>
    <t>Duplication of Benefits;#Low-Moderate Income - National Objective</t>
  </si>
  <si>
    <t>Provided technical assistance to the grantee on duplication of benefits with FEMA and discussed financial management of funds remaining in projects ready for closeout.  FEMA funds need to be determined before the projects can be amended and closed out.</t>
  </si>
  <si>
    <t>Review of various project status, outstanding invoices and possible paths forward to closeout.</t>
  </si>
  <si>
    <t xml:space="preserve">Monthly conference call with the Parish to discuss the projects, guage progress, new project ideas, and troubleshoot issues. </t>
  </si>
  <si>
    <t>Katrina/Rita Grant 1;#Katrina/Rita Grant 2;#Katrina/Rita Grant 3;#Gustav/Ike</t>
  </si>
  <si>
    <t>44FSCC3501, 44PARA9101, I2OC-00038, I44P-00001, IFIS-00019, IFIS-00020, ILT2-00278, ILT2-00279, ILTR-00059, ILTR-00099, ILTR-00115, ILTR-00173, ILTR-00286, ILTR-00289</t>
  </si>
  <si>
    <t>St. Bernard Parish</t>
  </si>
  <si>
    <t>Monthly conference call to discuss project progress/issues/and resolutions</t>
  </si>
  <si>
    <t>Financial Management;#Low-Moderate Income - National Objective;#Grants Management</t>
  </si>
  <si>
    <t>Provided Technical Asistance concerning edits that are needed on close-outs that were previously submitted. Discussed budget issues as they relate to their ability to use PAE for Grant Management.  Smiley Heights project and how to move forward in order to meet National Objective.</t>
  </si>
  <si>
    <t>All PARA Projects</t>
  </si>
  <si>
    <t xml:space="preserve">Conference call with Matthew Martinec, Belinda Constance, Mayor of Gretna, Chief of staff, and PM Jared Lee, regarding pending application for a drainage project in Gretna. Application not approve and additional activities required. </t>
  </si>
  <si>
    <t>ILTR-000001</t>
  </si>
  <si>
    <t xml:space="preserve">Gretna </t>
  </si>
  <si>
    <t xml:space="preserve">Conference call in responsense to request from Matthew Martinec, Chief of Staff of Mayor Constance,  Jared Lee, PM ,regarding pending application for a project . </t>
  </si>
  <si>
    <t>DRAFT  000.</t>
  </si>
  <si>
    <t>Mayor Belinda Constance</t>
  </si>
  <si>
    <t>Conference Call to discuss issues regarding Land Rights for active projects, amendments, final draw request submittal on projects closing out, and IGA between CPRA and Terrebonne</t>
  </si>
  <si>
    <t>Conference call with Parish, Picciola &amp; Associates, and HGA to discuss project status, expenditures and acquisition process.</t>
  </si>
  <si>
    <t>PARA Projects and ILTR Projects</t>
  </si>
  <si>
    <t>Damage related to disaster;#Financial Management;#Urgent Need - National Objective;#Grants Management</t>
  </si>
  <si>
    <t>Provided technical assistance on close-out, financial management and construction issues. Also, dicussed change orders that need to be done and funds that will be moving to other projects for completion.</t>
  </si>
  <si>
    <t xml:space="preserve"> Attendance of regular board meeting of grantee to track communications with board regarding d-cdbg funded projects.
Agenda attached.</t>
  </si>
  <si>
    <t>ILOC-0019;H36S-00002</t>
  </si>
  <si>
    <t>Contacted Kathy Saloy to brief on conversation with PM,  and advise to call directly to get a full understanding of what is needed to complete the processing of outstandign invoices. Follow-up conversation with program manager to provide update and issues.</t>
  </si>
  <si>
    <t>ILTR00114</t>
  </si>
  <si>
    <t>Met with Kathy Salogy, HOPE Credit Union, FFRI Project to discuss/access the causes for the delay in submitting information needed to process outstanding invoices and facilitate close-out.  Follow-up conversation with program manager to provide update and initiate a telephone call to discuss any miscommunication issues.</t>
  </si>
  <si>
    <t>ILTR-00114</t>
  </si>
  <si>
    <t xml:space="preserve">CNO All </t>
  </si>
  <si>
    <t>Review of proposed/ modifications to the affordable housing plan for CNO.  Inclusionary zoning strategy.</t>
  </si>
  <si>
    <t>Housing NOLA</t>
  </si>
  <si>
    <t>Saturday morning Breakfast meeting. Presentations by CNO Council members Brosset, Gray, Ramsey, Guidry and Williams on various issues relevant to their districts and city at large; crime, equal pay, education, healthy homes, etc.</t>
  </si>
  <si>
    <t>National Coalotion of 100 Black Women</t>
  </si>
  <si>
    <t>Telephone follow up with Calvin Nugyen to review items and make certain that the Grantee sent the additional information athat the program manager provided assintance/guidance on prrparing to the complliance team.</t>
  </si>
  <si>
    <t>Techical assistance conferenc call with grantee.  Agenda attached along with phone participants</t>
  </si>
  <si>
    <t>H36S0003</t>
  </si>
  <si>
    <t>Treme Harmony House</t>
  </si>
  <si>
    <t xml:space="preserve">LA SAFE program guidelines overview and project intentions with Parish, answered questions received comments and feedback from Parish officials regarding their acceptance of the project.  </t>
  </si>
  <si>
    <t>LA SAFE  - no project id yet</t>
  </si>
  <si>
    <t>St. Tammany Parish</t>
  </si>
  <si>
    <t>LA SAFE - no project id yet</t>
  </si>
  <si>
    <t>Jefferson Parish</t>
  </si>
  <si>
    <t>Severe repetitive loss community parish meeting with USDA to discuss buyout portion of the neighborhood and parish discussed relocation and permanent housing components.  Compiled notes for Pat Forbes on current project overview</t>
  </si>
  <si>
    <t>Pecan Acres no project id yet</t>
  </si>
  <si>
    <t>Pointe Coupee Parish</t>
  </si>
  <si>
    <t>Amendment process for new project t/a provided - Council on Aging resolution Tier 3 amendment guidance</t>
  </si>
  <si>
    <t>Right of Ways technical assistance locating landowners</t>
  </si>
  <si>
    <t xml:space="preserve">Acquisition  process technical assistance </t>
  </si>
  <si>
    <t>Budget reconcilations, amendments &amp;  closeouts due</t>
  </si>
  <si>
    <t>69PARA1301</t>
  </si>
  <si>
    <t>City of Lake Charles</t>
  </si>
  <si>
    <t>Procurement and act of cash sale vs. act of donation on right of way property for the project.</t>
  </si>
  <si>
    <t>61PARA3402</t>
  </si>
  <si>
    <t>West Baton Rouge</t>
  </si>
  <si>
    <t xml:space="preserve">OCD Amendment Process workshop for all LHC Housing staff that manage OCD Housing projects.  Lisa Bergeron, Cindy Campbell, Mary Antoon, Ray Rodriguez, Willie Plain, Danae Billingsly, David Marquette.  </t>
  </si>
  <si>
    <t>12PARA1101</t>
  </si>
  <si>
    <t>Louisiana Housing Corporation</t>
  </si>
  <si>
    <t>Closeout on completed projects</t>
  </si>
  <si>
    <t>57CPF13301</t>
  </si>
  <si>
    <t>CPRA</t>
  </si>
  <si>
    <t>Pre monitoring records review and file maintenance</t>
  </si>
  <si>
    <t>27PARA3201</t>
  </si>
  <si>
    <t xml:space="preserve">Jefferson Davis </t>
  </si>
  <si>
    <t>Pre monitoring records review and file maintenance preperation</t>
  </si>
  <si>
    <t>ILTR-000136</t>
  </si>
  <si>
    <t>Pre Monitoring records review and file maintenance preperation</t>
  </si>
  <si>
    <t>ILTR-00077</t>
  </si>
  <si>
    <t>Sources of funding, new administration at EBR briefing on project and action items outstanding</t>
  </si>
  <si>
    <t>Lafourche Affordable Rental - budget reconciliation of remaining funds to deobligate</t>
  </si>
  <si>
    <t>29RHPP1500</t>
  </si>
  <si>
    <t>Bucktwon Harbor - Technical Assistance determining source of funds on project and expenditures by funding source</t>
  </si>
  <si>
    <t>IFIS-00003</t>
  </si>
  <si>
    <t>Town of Youngsville - FEMA -unmet needs meeting- Recovery Suport Function - Planning and Capacity RSF - 1</t>
  </si>
  <si>
    <t>Village of Maurice Meeting to discuss unmet needs with FEMA Recovery Support Function - Team 1 - Capacity and Planning coordination</t>
  </si>
  <si>
    <t>Vermilion Parish</t>
  </si>
  <si>
    <t>Peychaud OCD, Rosalind</t>
  </si>
  <si>
    <t xml:space="preserve">Attending RealEstate committee Meeting where D-CDBG projects being presented for approval and consideration. Facade Renew , Construction Lending projects </t>
  </si>
  <si>
    <t>ILTR0205</t>
  </si>
  <si>
    <t>Duplication of Benefits;#Eligible CDBG Activities;#Low-Moderate Income - National Objective</t>
  </si>
  <si>
    <t>Provided technical assistance to the grantee on duplication of benefits with FEMA and financial management of funds remaining in projects ready for closeout.  Also, discussed labor complaince issues and explained that no more CDBG funds will go towards these projects.</t>
  </si>
  <si>
    <t>TA visit to discuss delays and issues on their Diversion Canal project. Addressed lack of communication and potential wrong-doing in their bidding process. Left the meeting with items to figure out with Rich for further consideration.</t>
  </si>
  <si>
    <t>West Baton Rouge Parish</t>
  </si>
  <si>
    <t>10WBDI2902</t>
  </si>
  <si>
    <t>LCTCS Facilities Corporation</t>
  </si>
  <si>
    <t>TA call to discuss lingering issues with their acquisition delays</t>
  </si>
  <si>
    <t>TA call to try and resolve on-going issues with relocation and URA compliance</t>
  </si>
  <si>
    <t xml:space="preserve">The Barge Gate application was submitted as an Urgent Need application but based on the beneficiary form the national objective is LMI. The Parish will change and resubmit. There are funds left in the Juvenile Facility project. The Parish wanted to verify they can put up additional fencing though the closeout has been submitted. Expressed to the Parish again they must move the funds out of Cedar Grove. They dont have enough funding to cover the project. Reach E/ OCPR inter gvt agree should be complete in the next two weeks. </t>
  </si>
  <si>
    <t>55FSCC3501,55PARA2102,55PARA2302,55PARA2302,55PARA3201,55PARA3203,55PARA3301,55PARA3303,55PARA3306,55PARA3308,55PARA3312</t>
  </si>
  <si>
    <t>Technical Assistance Event Follow-Up - Grantee Visit to State Site (New Orleans) - Event was One Meeting and Follow Up Email Providing Signed Project Documentation to the Grantee to Submit to the Compliance Team for Review: Provided Technical Assistance to the Grantee on Records Management regarding what required documentation, i.e., completing templates of DOB, Section 504, Monitoring Plan, Contractor Clearance/Eligibility Checks, and Financial Statements/Ledgers, was still needed and then having the Grantee sign the project documentation that needed to be signed in order to be considered complete. The originals were provided to the Grantee to be filed in their records as well as additional instruction on Section 504 requirements, in an effort to comply with federal DR-CDBG rules and regulations. Outreach (Rosalind Peychaud) attended as well.</t>
  </si>
  <si>
    <t>IFIS-00025 (HUB Orleans)</t>
  </si>
  <si>
    <t xml:space="preserve">Monthly Conference Call to discuss projects:
DOTD Project
•	Phase 1:  Pre-construction conference was held and NTP was issue to Womack; Groundbreaking within the next month
•	Phase 2:  Homeowners have no issues for improvements.  DOTD to finish Plans.  DOTD to request Wetland Delineations
•	Project is running smoothly and as expected.
CDBG Project
•	Received one bid however the bid was way over budget.  Rejected Bid and will re-advertise within the next two weeks.
•	Contractors bid was about 300K.  Speculation is that the contractor drove the prices up because he was the only bidder.  The cost for asphalt was a lot more than what was expected and distance drove the price up.
•	PAE feels that they can get the bids within budget and want to advertise in a broader area.
</t>
  </si>
  <si>
    <t>18PARA3403, 18PARA3401</t>
  </si>
  <si>
    <t>SANDKOFA. Opening of the community center in Lower 9th Ward. Agenda attached.</t>
  </si>
  <si>
    <t>ILOC_0019</t>
  </si>
  <si>
    <t>Agenda for compliance monitoring visits attached</t>
  </si>
  <si>
    <t xml:space="preserve">Neighborhood History Event. See attatched.  </t>
  </si>
  <si>
    <t>Propeller</t>
  </si>
  <si>
    <t>Damage related to disaster;#Low-Moderate Income - National Objective;#Grants Management</t>
  </si>
  <si>
    <t>Housing NOLA Implementation planning meeting and review.  Agenda and planning docs attatched</t>
  </si>
  <si>
    <t>ALL</t>
  </si>
  <si>
    <t>Provided Technical Assistance concerning close-outs that need edits completed. Discussed budget issues as they relate to their ability to use PAE for Grant Management and how to begin the document retention clean-up process.  Offered options on the Smiley Heights project and how to move forward in order to meet National Objective.</t>
  </si>
  <si>
    <t>Eligible CDBG Activities;#Slum and Blight - National Objective</t>
  </si>
  <si>
    <t xml:space="preserve">Advised Jeffereson Parish staff of the change in OCD Reporting staff and clarified the criteria for reporting the number of LLT lots remaining in their inventory. </t>
  </si>
  <si>
    <t>N/A</t>
  </si>
  <si>
    <t xml:space="preserve">Attended Planning Commission meeting to answer any questions they may have had in the approval process of their Integrated Water Management Plan. </t>
  </si>
  <si>
    <t>44PCPL1017</t>
  </si>
  <si>
    <t xml:space="preserve">Spoke to SBPG staff about using the remaining funds in their state held program income project for LLT lot maintenance and disposition. Also advised Jason Stopa that we need a justification for their higher percentage of program delivery in their parish held LLT lot maintenance and disposition project. </t>
  </si>
  <si>
    <t xml:space="preserve"> H44S-00001</t>
  </si>
  <si>
    <t>Conference Call with Parish, Picciola &amp; Associates, and HGA to discuss project status, expenditures and acquisition process.</t>
  </si>
  <si>
    <t xml:space="preserve">Spoke to Hilda Lott about LLT lot reporting. </t>
  </si>
  <si>
    <t>Plaquemines Parish Government</t>
  </si>
  <si>
    <t>Bergeron, Liza</t>
  </si>
  <si>
    <t>Working with Housing Authority to determine how we can fund this multi family housing project with funds left over from other housing programs</t>
  </si>
  <si>
    <t>Katrina/Rita Grant 1;#Isaac</t>
  </si>
  <si>
    <t>St John Housing Authority</t>
  </si>
  <si>
    <t>Working with grantee to provide needed documentation to release the final retainage.  Phone calls with closing attorney and constructin lender</t>
  </si>
  <si>
    <t>20RHPS1501</t>
  </si>
  <si>
    <t>Evangelne Estates</t>
  </si>
  <si>
    <t>Garyville project and how we will be able to fund with funds left over from the Homeowner Rehab program.  Using all resources to determne how we will be able to fund a multi family housing project on limited resouces.</t>
  </si>
  <si>
    <t>St John Parish</t>
  </si>
  <si>
    <t>Call with grantee, guidance on releasing his retainage, conf call with grantee, sydicator, and closing attorney</t>
  </si>
  <si>
    <t>27RHPS1501</t>
  </si>
  <si>
    <t>Cyrus Homes</t>
  </si>
  <si>
    <t>Technical Assistance Event and Subsequent Follow Up TA Email - Event was One Meeting on 1/18/2017 and Subsequent Email to Grantee Providing Additional Clarification/Guidance on 1/26/2017: Provided Guidance to the Grantee on Recalculating Service Target Areas on their Active ILTR projects utilizing an LMI National Objective - the purpose of this Event and Email was to design and implement, mainly in conjunction with the City's projects, a course of Corrective Action in response to HUD's August 2016 Monitoring Visit/Report. Within this Report, Finding 1 - Part B identified incorrectly-applied methods of determining Beneficiary Data within Target Areas on LMI National Objective projects. TA involved instruction to the Grantee during the 1/18 Event on service Target Area determinations by utilizing procedures outlined in HUD CPD Notice 14-10 and recalculating Beneficiary Data Tables to be inclusive of all beneficiaries within Block Groups even slightly within the initial Project Applications' Target Areas, which complies with 24 CFR Part 570.483. Final guidance was provided to the Grantee within the 1/26 Email to confirm/finalize the recalculation process and what/how project documentation/forms would need to be revised when preparing the Corrective Action that will be provided to HUD in OCD-DRU's official response in February. Desirae Williams, the City's main Project Manager, and Rosalind Peychaud, the City's Outreach Rep, were also in the Event and on the Email for discussion with the Grantee and internally to provide additional guidance/direction for resolving this Finding.</t>
  </si>
  <si>
    <t>ILTR-00294A/ILT2-00294B (Nora Navra), ILTR-00003 (Lafitte Greenway), ILTR-00008 (Hunter's Field), ILTR-00012 (Lower 9th), ILTR-00016 (Gen Meyer), ILTR-00021 (OC Haley), ILTR-00029 (Behrman Park), ILTR-00138 (St. Roch), ILTR-00240 (Sanchez), ILTR-00284</t>
  </si>
  <si>
    <t>Duplication of Benefits;#Eligible CDBG Activities;#Financial Management;#Low-Moderate Income - National Objective</t>
  </si>
  <si>
    <t>Provided Technical Assistance on DOB issues related to financial management, expenditure and construction delays and submission of remaining requests for reimbursement.</t>
  </si>
  <si>
    <t>Meeting with SAV and DHH to discuss SAV CDBG pending grant, possibility of a medicaid wavier, and explanation of restrictions on using CDBG grant money.
Attendees:  Dr. Gee - DHH, Andrew - DHH, Judge Zany - SAV, Jenny Hunter - SAV, Jean Marie Gandashow - SAV, Danielle Trostorff - SAV, Donna Fresh - SAV, Adrienne Celestine - DRU, Kay LeSage - DRU, and Kristen Hebert DRU</t>
  </si>
  <si>
    <t>52DRLG7002</t>
  </si>
  <si>
    <t>St. Andrew's Village</t>
  </si>
  <si>
    <t>Conference call to Plans and Specs extension request.  Concerns over recent version of the Louisiana Statewide Transition Plan for Compliance with the CMS Home and Community Based Services (HCBS) settings regulations.  SAV had put plans for architectural designs on hold while examining the impact and determining methods for ensuring compliance with the Centers for Medicare and Medicaid regulations.</t>
  </si>
  <si>
    <t>Conference Call to discuss issues regarding Land Rights for active projects, amendments, final draw reqeust submittal on projects closing out, and IGA between CPRA and Terrebonne</t>
  </si>
  <si>
    <t>Review of issues addressed during TA by compliance.  Pre for January  monitoring visit .  Status of freezer order and suggestions on how to move the process forward.</t>
  </si>
  <si>
    <t xml:space="preserve">Project updates. the projects have been stagnated due to TA issues. 2301,2303,3402 need amendments then draws can continue being processed. 2302 adn 3401 are omplete but have force account issues. 3201 has to add local funds before final draw will be processed. 3202 working punch list and final draw. 2101 is the only project that is not complete. The Parish is considering not doing the project and wanted to verify if they can do something else with the $1.5million. We discussed what would be eligible. </t>
  </si>
  <si>
    <t>47PARA2101,2302,2303,3201,3202,3401,3402,2301</t>
  </si>
  <si>
    <t xml:space="preserve">St James Parish </t>
  </si>
  <si>
    <t>Provided Technical Assistance on close-out packages, financial management, construction delay issues and labor issues around SUNO Library project.</t>
  </si>
  <si>
    <t>Eligible CDBG Activities;#Low-Moderate Income - National Objective</t>
  </si>
  <si>
    <t>ATTATCHED TA AGENDA</t>
  </si>
  <si>
    <t>ILTA ALL</t>
  </si>
  <si>
    <t>AGENDA  ATTATCHED</t>
  </si>
  <si>
    <t>ILTR-152</t>
  </si>
  <si>
    <t>State/CNO Joint Staff Meeting</t>
  </si>
  <si>
    <t xml:space="preserve">Seven projects are ready to close; discussed the closeout submission. The Boat Launch is complete but local funds need to be added via amendment. Received status updates on all other projects. There are funds left in PAAD and Unallocated. The Parish is going to move the funds into Morgan city or St Willow. They are waiting on change orders. </t>
  </si>
  <si>
    <t>51FSCC3501,51PAAD1001,51PARA2101,2102,2302,2303,3301,3303,3401,3601</t>
  </si>
  <si>
    <t xml:space="preserve">St Mary </t>
  </si>
  <si>
    <t xml:space="preserve">Status of projects, Corp Permits, Mitigation Issues, Davis Bacon Codes issues. Empire Shipyard contractor lien issue now has a GAG order. The Port sulphur Library is moving location questions in regard to logistics and HUD stipulations. The Parish does not have enough staff to cover the Sewer project door to door surveys needed to know if the surveys can be covered in the current task order.   </t>
  </si>
  <si>
    <t>IFIS - 00009, IFIS00011. 00016,0022,00225,00355,00247,00223,38FSCC3501,38PARA2101</t>
  </si>
  <si>
    <t xml:space="preserve">Plaquemines </t>
  </si>
  <si>
    <t>Provided technical assistance to the grantee regarding what required documentation should be obtained and filed qand organized in their records in order to comply with DR-CDBG rules and regulations. The Outreach rep, Darin Mann, was also attended.</t>
  </si>
  <si>
    <t xml:space="preserve">Concordia Parish Police Jury </t>
  </si>
  <si>
    <t>Provided TA on Terrebonne Parish’s tier one amendments No. 25 and 26. Amendment 25 amended two projects under the Affordable Rental Housing Program. The Magnolia Lofts project was completed under budget. The parish moved $140,377.20 in unutilized funds to its Disaster In-Fill Housing project to complete additional housing unit in that program. Amendment No. 26 corrected the proposal budget with the DRGR budget on the completed projects. Close-outs have been submitted for the three completed projects. The additional funds were moved to the $4.25 M Suzie Canal drainage project.  Parish officials were briefed on the budget modifications and next steps, plus I reminded parish officials that Amendment No. 25 was submitted twice. I provided a complete breakdown on the approved Amendment Numbers 25, 26 and 27 and advised the parish the next amendment should be numbered No. 28.</t>
  </si>
  <si>
    <t>55RHPP1501; 55RHPP1502; 55PARA2301; 55PARA3305; 55PARA1101; 55PARA3303</t>
  </si>
  <si>
    <t xml:space="preserve">Provided TA on Iberville Parish’s Tier 2 amendment which moved $1,214,717.00 from six housing projects to fund two alternate “B” list drainage projects. The budgets for Rosedale Depot Area Drainage Improvements and Iron Farm Drainage improvements Phase II increased by more than $607,000.00 each to address the parish’s in-efficient drainage systems following Hurricane Gustav. Provided TA on the required project application amendment for the housing project and due date for submitting the new applications for the drainage projects. </t>
  </si>
  <si>
    <t>24PARA1101; 24PARA1107; 24PARA1103; 24PARA1104; 24PARA1105; 24PARA1106; 24PARA1108; 24PARA3408; 24PARA3409</t>
  </si>
  <si>
    <t xml:space="preserve">Facilitated my monthly conference call between parish leadership, OCD-DRU and La. Housing Corp. We reviewed the status of each infrastructure, economic development and homelessness project. We reviewed and discussed issues surrounding the construction timelines for each of the four remaining bridge projects which consists of 20 separate bridge projects. Provided TA on the 1Q 2017 records review for the two completed bridge repair projects. EBR is preparing files for our review. Provided TA on Elysian 2 project and parish’s attempt to secure additional HOME funds in order to move forward. Provided TA on the results of the Nov. 22 public hearing for the Council on Aging Project.  Discussed new LaFleur/Melrose Project and provided an update on the parish’s application.  Provided update on projects in the closeout phase.  Provided feedback on all completed tasks associated with the Façade project and the Small Grant and Loan Program. Requested and received parish’s monitoring checklist for its ARP projects. </t>
  </si>
  <si>
    <t>17PARA 2101; 17PARA2106; 17PARA2105; 17PARA2107; 17PARA2102; 17PARA2104; 17PARA7001; 17PARA7002; 17PARA1503</t>
  </si>
  <si>
    <t xml:space="preserve">I met with Avoyelles Parish Treasurer Jamey Wiley and parish consultants, Allison Laborde to conduct a pre-monitoring visit. The purpose of the pre-monitoring meeting was to review the files for the completed $571,811.77 Luke Martin Drainage Project so the parish is prepared for January’s monitoring visit by the OCD-DRU compliance team.  Technical assistance was provided on status of files, file maintenance and missing files needed for January’s monitoring visit. 
</t>
  </si>
  <si>
    <t>05PARA3429</t>
  </si>
  <si>
    <t xml:space="preserve">I convened and facilitated a meeting between West Monroe Mayor Dave Norris, city engineer, Robbie George, consultant Robbie Waxman and the Dept. of Transportation and Development’s Steve Meek on the city’s $1M Riverbend Community Center drainage project. The project has been plagued by delays and our office needed a status update on the revised plans since zero funds have been drawn down since the application was approved in April 2011. Plans approved by Louisiana Solutions in May 2014 and the project was authorized to go to bid. However, the bottleneck for the past 2 ½ years has been DOTD and plans have been revised eight times. I express noteworthy concern about the endless delays and requested a commitment from DOTD that there would be no more unnecessary and the project would go to bid during the 1Q 2017. DOTD agreed there would be no more revisions and the city will use metal pipe to adhere to DOTD’s Pipe Policy. This will add $94,845 to the project and DOTD will cover the additional cost. We will reconvene mid-January to discuss the bid process. This is an important project because the center served as a disaster/shelter and Red Cross Center for more than 300 people following Hurricane Gustav. During the time, the shelter was in use, flooding conditions in the area cut off the center and closed off the shelter to road access. The proposed drainage improvements will alleviate the problems at the 5th St. and Linderman location of the center. </t>
  </si>
  <si>
    <t>West Monroe</t>
  </si>
  <si>
    <t xml:space="preserve">Facilitated my monthly conference call between parish leadership, OCD-DRU and La. Housing Corp. Discussed the parish’s disaster expenditures for the month which topped $1M ($1,067,802) for the month for the first time in many years. We reviewed the status of each infrastructure, housing, economic development and homelessness project. We reviewed and discussed issues surrounding the construction timelines for each of the four remaining bridge projects which consists of 20 separate bridge projects. We reviewed the projected expenditures over the year which is expected to be more than $10 M. Discussed Tier One budget amendment approval for 17PARA2105. We discussed the upcoming records review for the two completed bridge repair projects. Provided ongoing TA on Elysian 2 project and parish’s attempt to secure additional funds in order to move forward. Provided TA on the 11/22 public hearing for the Council on Aging Project.  Discussed final draw request paid on the Façade project. Discussed Small Business Loan Program monitoring response and documentation. </t>
  </si>
  <si>
    <t>TA with Parish to help their new grants employee set up their records management and project monitoring</t>
  </si>
  <si>
    <t>TA call to discuss what to do with available funding in the parish's program income pot</t>
  </si>
  <si>
    <t>I52P - 00001</t>
  </si>
  <si>
    <t>Monthly conference call with the Parish to discuss the projects, guage progress, and troubleshoot issues. Also discussing potential new projects with the available funds.</t>
  </si>
  <si>
    <t xml:space="preserve">Michael Chua and I met with East Feliciana Parish Manager Barbara Vail to review files for the parish’s $2.25M Road/Drainage  project. The project will be monitored on Nov. 15. All project files were downloaded and transferred to Sharepoint and G-Drive for compliance’s review. The parish had four binders available for our review. We provided TA on the file structure and provided a list of files that were not available for our review but needed for the Nov. 15 monitoring visit. </t>
  </si>
  <si>
    <t>19PARA2101</t>
  </si>
  <si>
    <t xml:space="preserve">Facilitated conference call between parish leadership, OCD-DRU and La. Housing Corp. We reviewed the status of each infrastructure, housing, economic development and homelessness project. We reviewed and discussed construction timelines for each of the four remaining bridge projects which consists of 20 separate bridge projects. We discussed an upcoming records review for the two completed bridge repair projects. EBR is preparing files for review. Provided TA on Elysian 2 project and parish’s attempt to secure additional funds in order to move forward. Provided update on projects in the closeout phase. Discussed the need for the new cost estimate for the Salvation Army project. The project is nearly complete. Provided TA on draw request that was sent back to EBR-OCD and application amendment needed for both ED projects. Explained the edit request needed with the Wesley Chapel project.  </t>
  </si>
  <si>
    <t xml:space="preserve">17PARA 2101; 17PARA2106; 17PARA2105; 17PARA2107; 17PARA2102; 17PARA2104; 17PARA7001; 17PARA7002; 17PARA1503; 17PARA3201; 17PARA3203; 17PARA3204; 17RHPP1504 </t>
  </si>
  <si>
    <t xml:space="preserve">Tina Powell and I conducted a TA visit with Town of Livingston officials. We met with Mayor Derrell Jones and Treasurer Lea McDonald to provide guidance and direction on how the respond to the September 2014 monitoring of their nearly $1 million drainage project. Compliance issued a monitoring report in September 2015 and identified with five findings and six concerns. The parish responded one month later and we were able to clear finding No. 5. However, findings 1-4 and concerns 1-6 were not addressed.  The goal of the TA visit was to address these compliance issues and ultimately closeout the completed project. During the meeting, TA was given on how to clear the findings and concerns that are easily correctable. Written assurance is needed to clear concerns 1, 2, and 5 and finding 3.  More documentation will be required to clear the other concerns and findings. We explained to Jones and McDonald the documentation required to clear concerns 4 and 6 and findings 1-4. We will follow up with the town in a few weeks and monitor their responses. </t>
  </si>
  <si>
    <t>32MIPS3201</t>
  </si>
  <si>
    <t xml:space="preserve">Town of Livingston </t>
  </si>
  <si>
    <t xml:space="preserve">Facilitated conference call between parish leadership, OCD-DRU and La. Housing Corp. We reviewed the status of each infrastructure, economic development and homelessness project. Reviewed construction timelines for each bridge project.  We continue to provide TA on the parish’s new Council on Aging project which will need to follow the Tier 3 amendment process. I provided the guidance document on the required public meeting for the project. We also provided TA on the application amendment needed for the small loan and grant project. Finally, we discussed the three task orders from Pan American Engineers that the parish is currently reviewing.  </t>
  </si>
  <si>
    <t>17PARA 2101; 17PARA2106; 17PARA2105; 17PARA2107; 17PARA7001; 17PARA7002</t>
  </si>
  <si>
    <t xml:space="preserve">Facilitated conference call between parish leadership, OCD-DRU and La. Housing Corp. We reviewed the status of each infrastructure, housing, economic development and homelessness project. Reviewed construction timelines for each bridge project and resolved Economic Development issues with two projects. Also, provided the status of the projects in the closeout phase. Also discussed project timeline for Elysian 2. Funding for the new LMI housing project was approved on August 2. </t>
  </si>
  <si>
    <t>17PARA 2101; 17PARA2106; 17PARA2105; 17PARA2107; 17PARA7001; 17PARA7002; 17PARA1503</t>
  </si>
  <si>
    <t xml:space="preserve">Provided TA and guidance for the parish’s approved tier one amendment for the new Elysian 2 project. Also provided a new excel budget No. 8 Budget Summary. The budget included decimals in the final tally (for close-out purposes) and the projects are grouped. I also added the activity numbers for easy reference.  An approval letter for Elysian 2 will be sent to the parish this week. I also briefed our environmental manager about yesterday’s PRC approval and pending application approval. Will follow up with parish on progress of securing additional funding sources so the project can move forward. </t>
  </si>
  <si>
    <t>Provided TA to parish grant manager on the city’s budget amendment No. 8 and get their concurrence prior to the Proposal Review Committee meeting. I provided a chart on how the city would move $800,000 funds from Neighborhood Redevelopment Program and GAP Financing-Regular Program to funds the new Elysian 2 project. I explained that once it is approved, OCD-DRU’s fiscal analyst will assign an activity number for the LMI project.  In addition, this budget amendment moves $4,520.00 from the completed Homeowner Repair Program to unallocated. The close-out package was submitted in May and this budget reduction makes the budget match current expenditures. I also provided TA on the budget for the three Homelessness Initiatives. Funds were shifted to match current expenditures. Finally, due to revised cost estimates received by EBR-DPW’s Mark Stephens, the two LMI bridge repair budgets were shifted by $148,852.01 to reflect final costs. At the conclusion of our conference call, EBR’s grant manager agree with the budget amendment.</t>
  </si>
  <si>
    <t>17PARA1701; 17PARA1203; 17PARA1101; 17PARA3201; 17PARA3204; 17PARA3203; 17PARA2102; 17PARA2106</t>
  </si>
  <si>
    <t>Kristen Hebert and I conducted a site visit with Avoyelles Parish Treasurer Jamey Wiley to review the status of their recovery projects. Overall, the parish has expended 76 percent of its G/I allocation. We provided TA on the upcoming close-outs due for Luke Martin and Bayou Choctaw during the 3Q and discussed the final corrective action completed letter that was issued for (05PAAD1001) and Bayou Choctaw (05PARA3431) on March 10, 2016. We also discussed the upcoming tier amendment No. 5 that will be submitted later this month. The only closeout that has been submitted is for the parish’s admin allocation. 
LMI and UN.</t>
  </si>
  <si>
    <t>05PARA3430; 05PARA3431; 05PARA3410; 05PARA3429; 05PAAD1001</t>
  </si>
  <si>
    <t xml:space="preserve">Avoyelles Parish </t>
  </si>
  <si>
    <t xml:space="preserve">Kristen Hebert and I conducted a pre-monitoring visit with Catahoula Parish officials to review project files for Elm Slough; Deville Drive, and Wallace Lake projects. We provided TA on file structure for each project in preparation of the November monitoring visit by compliance staff. We also discussed the overall status of the parish which has expended 73 percent of their G/I allocation. One close-out package received final approval and another is in desk review. Construction is complete on three projects and three other projects are under construction. Parish provided updates on Sicily Island, L-3 Debris and Town of Jonesville HMGP Drainage projects.   </t>
  </si>
  <si>
    <t xml:space="preserve">13PARA3401; 13PARA3407; 13PARA3408; 13PARA3402; 13PARA3404; 13PARA3409   </t>
  </si>
  <si>
    <t xml:space="preserve">Jared Lee and I conducted a site visit in Livingston Parish. We met with Livingston Parish officials, Mark Harrell and Heather Crain along with their consultant, Mike Chenevert to review each the status of each project and address issues and concerns and discuss upcoming monitoring of the Spring Ranch Rd. project. The ribbon cutting on the four-lane widening project was conducted in April. We reviewed the closeout status on Spring Ranch, Parish-wide Drainage, Fire Truck, and Multi-Purpose Building projects. All four are at the mid-point of the closeout process. We also met with representatives from the new engineering firm for the $3.1 million Emergency Response Communication Tower project. That project will be breaking ground on a new location in October.   </t>
  </si>
  <si>
    <t>32PARA2101; 32PARA3201; 32PCCE1036; 32PARA3401; 32PARA2601; 32PARA2602</t>
  </si>
  <si>
    <t>Discussed reporting and draw request details.</t>
  </si>
  <si>
    <t>H44P-00001</t>
  </si>
  <si>
    <t xml:space="preserve">Discussed a potential project for program income. </t>
  </si>
  <si>
    <t xml:space="preserve">Pre-monitoring visit with parish staff. </t>
  </si>
  <si>
    <t xml:space="preserve">51PCPL1011 </t>
  </si>
  <si>
    <t>St. Mary Parish</t>
  </si>
  <si>
    <t xml:space="preserve">Met with Opelousas City Clerk Leisa Anderson to discuss the city’s ongoing response to the July 23, 2013 monitoring visit by compliance staff. The monitoring report letter was sent to the parish 13 months later on August 21, 2014. The outgoing administration never responded to the report. So, in March 2015, a no response letter was issued. After discovering that the letter was sent to the previous administration, I stepped in and made contact with the newly elected mayor, Reginald Tatum. On April 23, 2015, I facilitated a meeting between our staff and the new administration.  We provided TA on procuring a consultant. The city procured consultant Richard Minvielle on August 14, 2015.  Since then, Mr. Minvielle has been working on a response to the 8/21/14 monitoring report letter that included one finding and 11 concerns. The city responded on 3/9/16 and 6/7/16 with letters to our office which addressed the finding and concerns one through nine. We also discussed the city's latest response which was sent on July 12. 
</t>
  </si>
  <si>
    <t>49MIPL2101; 49PCCE1032</t>
  </si>
  <si>
    <t>Opelousas, city of</t>
  </si>
  <si>
    <t xml:space="preserve">I met with St. Landry Parish Grant Coordinator Bridgette Lanclos to provide TA on Tier I Amendments 17 and 18 regarding the Homeowner Rehab LMI (49PARA1101) and Homeowner Rehab UN (49PARA1102) budgets that were submitted in July and August 2015. Both projects are complete and ready to close and the parish would like to submit the close-out packages but can’t until a final decision is rendered on the flood plain determination. HUD has brought to LHC and OCD-DRU’s attention in some of our other parishes that the documentation between the grantee and the Homeowner is missing language. HUD has stated that it is the responsibility of the parish to make the homeowner aware that if their home is located in a flood plain or is ever determined to be in a Flood Plain the homeowner will need to carry flood insurance. By not having flood insurance they will be disqualified from federal grants in the future. This will not change the grant that they have already received only any grant that they might be eligible in the future. With the other grantees, we have obtained this documentation and added it to the file to meet HUD needs. The cost associated with this has been approximately $200.00 per home. The $200 includes the drafting of the document, scheduling a meeting with the homeowner and have the document signed and notarized. LHC provided a copy of a document to parish officials with very similar language that can be adapted to fit the needs of St. Landry Parish. In reviewing the current budget and completed projects, I explained that St. Landry Parish will need to approximately $15,000 in the Homeowner Rehab Budgets to cover 75 homes at a cost of $200 each. The estimated cost is approximately $15,000. Parish officials have objected to the cost.  The parish has nearly $35,000 unutilized funds and would prefer to allocate those dollars to the remaining active projects. Since September 2015, we have been discussing the issue with HUD and are working to reduce the number of households from 75 to seven. We would like for HUD to approve the seven household which will reduce the cost from $15,000 to approximately $1,400. Parish officials are requesting an update and would like a final determinations since their letter was sent in October 2015. The cost could be associated with both LMI and Urgent Need projects depending on the income level of the household. If all of the homes affected are in one or the other LMI or UN, then we can close out Amendments #17 or #18 without and changes at all. </t>
  </si>
  <si>
    <t xml:space="preserve">I met with Lafayette Consolidated Government Grants Coordinator Shane Rougeau and Public Works Engineer Mark Lavergne. The purpose of the site visit was to get an update on the Coulee lle des Cannes (28PARA3401) drainage project. No funds have been drawn down on the $3,8M project since the project was approved in April 2012. The Corps of Engineers continues to be the holdup. The original permit was submitted approximately two years ago but was lost or misplaced. The same permit was resubmitted a year ago and it appears the issue currently centers around 0.11 acres of wetland (approximately 4000 sf.). LCG contends wetland delineation is channel grass and is minuscule when you consider the full scope of the project which is 5,852 ft. in length, 200 ft. wide and 60 ft. deep. The ERR was sent to OCD-DRU’s Ann Herring. She agreed to accept the ERR and review it but will not release funds until the Corps permit is approved. I explained that there is no rule preventing her from reviewing the ERR while the Corps permit is under review. The plans and specs were submitted to Pan American Engineers earlier this year. PAE sent their changes to LCG-DPW.  DPW incorporated the changes and sent the plans back to PAE for final review. We also discussed the June 2015 monitoring visit by OCD/DRU compliance staff. The projects that were monitored included K/R Housing (ILTR-00161), Comp Resiliency (28PCPL1001) and (28PAAD1001).  We discussed the 5/31/16 monitoring letter that contained one finding seven concerns. The city responded to OCD-DRU on June 29. LCG’s response is currently under review. 
</t>
  </si>
  <si>
    <t>28PARA3401; ILTR-0016; 28PCPL1001; 28PAAD1001</t>
  </si>
  <si>
    <t>Provided TA on construction and ERR issues with Delgado Community College, and close-out edits that need to be corrected.</t>
  </si>
  <si>
    <t xml:space="preserve">Provided technical assistance on the 11/17/16 decision letter regarding St. Landry’s housing programs. The Louisiana Housing Corporation’s decision will allow the two housing projects to move forward with closeout without any additional signed documentation from the homeowner in relation to flood insurance. Explained to the parish that we will cancel Amendments 17 and 18 and will move forward to Amendment 21 to zero out the funds in the housing program. Provided emails for Amendments 17 and 18 parish to reference in drafting No. 21. Requested updated budget summary in excel the proposal review committee. Received construction update on parish’s final active project, Parish Drainage. At parish’s request, I also provided an update on project closeout report. </t>
  </si>
  <si>
    <t>49PARA1101; 49PARA1102; 49PARA3401</t>
  </si>
  <si>
    <t xml:space="preserve">I coordinated a site visit in Iberville Parish to discuss the housing and infrastructure projects with President Ourso. Parish consultants Tom David, Thomas David and Roberto Macedo attended along with LHC’s David Marquette. The purpose of the meeting was to discuss the current status of the parish’s minor repair program and completion date for current projects. Approximately 115 homes have been repaired through the program. The five remaining homes will be completed by July 2017. The parish anticipates $450,000 will be available to move to infrastructure project. We discussed that the funds could only go to other LMI projects. We also reviewed the current status of the parish’s infrastructure projects as well as expenditures. The parish has expended 92 percent of their total INF $44 M allocation. I provided a closeout update on completed projects. </t>
  </si>
  <si>
    <t>24PARA3406; 24PARA1108; 24PARA1101; 24PARA1105; 24PARA1107; 24PARA1106; 24PARA1103; 24PARA1104</t>
  </si>
  <si>
    <t xml:space="preserve">Participated in conference call between parish leadership, OCD-DRU and Pan American Engineers. We reviewed the status of DOTD Drainage and CDBG Drainage Improvement projects. We reviewed construction timeline and provided technical assistance on CDBG construction bid. Bids to be received December 20. DOTD project is progressing. Phase 1 may start construction mid-January. Phase 2 possibly late spring early summer with completion end of 2017. </t>
  </si>
  <si>
    <t>18PARA3401; 18PARA3403</t>
  </si>
  <si>
    <t xml:space="preserve">Facilitated meeting between FEMA/OCD-DRU/GOHSEP/LED to provide technical assistance on FEMA’s Community Planning and Capacity Building Recovery Support Function. The mission of the CPCB RSF-1 is to enable local governments to effectively and efficiently carry out community-based recovery planning and management in a post-disaster environment.  We discussed damage assessments to the parish following the August Flood. We also reviewed parish recovery priorities. Homeland Security Director Mark Harrell took the OCD-DRU staff to the site where the new communications tower is being built. The $3.2 M tower is being funded under Gustav/Ike disaster funds.  Project will be complete by the first quarter of 2017 and prior to hurricane season.  Also discussed the closeout status of Spring Ranch Rd and parish drainage projects. </t>
  </si>
  <si>
    <t>32PARA2101; 32PARA2601; 32PARA3401</t>
  </si>
  <si>
    <t xml:space="preserve">Facilitated conference call between parish leadership, OCD-DRU and La. Housing Corp. We reviewed the status of each infrastructure, housing, economic development and homelessness projects. Reviewed construction timelines and resolved ED issues and discussed closeout. Also discussed project timeline and provided technical assistance for Elysian 2. Will schedule follow up meeting for additional TA. </t>
  </si>
  <si>
    <t xml:space="preserve">REAL ESTATE COMMITTEE MEETING. </t>
  </si>
  <si>
    <t>Visit with Vincent Smith,  Special Project, to get an update on Hunter Field. Project continues to be delayed. Intervention with DOTD moved one obsticle but CNO  seems to continue to encounter issues with community engagement.</t>
  </si>
  <si>
    <t>ILTR -00008</t>
  </si>
  <si>
    <t xml:space="preserve">Monthly Taskforce meeting .  Invoice &amp; project staus review with CNO project managers and ODC program managers . </t>
  </si>
  <si>
    <t>Provided TA concerning OCD and PAE grants management.  Discussed issued with budgets and the necessary steps to take in order to resolve these issues. Explained what is needed on a CatEx form in order for Ann to approve and to complete the clean-up of the project budgets.</t>
  </si>
  <si>
    <t>Williams OCD, Desirae</t>
  </si>
  <si>
    <t>Damage related to disaster;#Eligible CDBG Activities;#Low-Moderate Income - National Objective;#Slum and Blight - National Objective;#Urgent Need - National Objective</t>
  </si>
  <si>
    <t>TA with LTC existing projects as it relates to CDBG eligibility, amendments, and resolving draw request issues at hand.</t>
  </si>
  <si>
    <t>ILTR-00174, ILTR-00012, ILTR-00248, ILTR-00271</t>
  </si>
  <si>
    <t xml:space="preserve">Monthly conference call to discuss project status, issues, and resolutions. </t>
  </si>
  <si>
    <t>TA meeting with the Parish's engineer to discuss invoicing and contract issues and how to resolve.</t>
  </si>
  <si>
    <t>61PARA2302</t>
  </si>
  <si>
    <t>Eligible CDBG Activities;#Environmental - Environmental Reviews;#Financial Management;#Grants Management</t>
  </si>
  <si>
    <t xml:space="preserve">TA given of closeout and active projects. </t>
  </si>
  <si>
    <t>51FSCC3501 51PARA2101 51PARA2102 51PARA2302 51PARA2303 51PARA3301 51PARA3302 51PARA3303 51PARA3401 51PARA3402 51PARA3601</t>
  </si>
  <si>
    <t xml:space="preserve">St. Mary Parish </t>
  </si>
  <si>
    <t xml:space="preserve">Reviewed the status of all projects. Reviewed the steps to closeout. 
Several projects are complete but amendments are necessary. </t>
  </si>
  <si>
    <t>47PARA2101 47PARA2301 47PARA2302 47PARA2303 47PARA3201 47PARA3202 47PARA3401 47PARA3402</t>
  </si>
  <si>
    <t xml:space="preserve">St. James Parish </t>
  </si>
  <si>
    <t xml:space="preserve">Reviewed all avtive projects. </t>
  </si>
  <si>
    <t>38FSCC3501-Buras Boat Harbor-Plaquemines Fisheries 38PARA2101-Lake Hermitage-Plaquemines IFIS - 00009 IFIS - 00011 IFIS - 00016 IFIS - 00022 ILT2 - 00225 ILT2 - 00244 ILT2 - 00247 ILT2 - Budget for Plaquemines Parish Proj. in Rev. ILTR - 00223 ILTR - Budg</t>
  </si>
  <si>
    <t xml:space="preserve">Covered status of all projects. Discussed the Port Sulphur Library application and square footage issues. Projects still awaiitng Corp Permit. </t>
  </si>
  <si>
    <t>38PARA2101-Lake Hermitage-Plaquemines IFIS - 00009 IFIS - 00011 IFIS - 00022 ILT2 - 00244 ILT2 - 00247 ILT2 - Budget for Plaquemines Parish Proj. in Rev. ILTR - 00223 ILTR - Budget for Plaquemines Parish Proj. in Rev.</t>
  </si>
  <si>
    <t>Damage related to disaster;#Eligible CDBG Activities;#Financial Management</t>
  </si>
  <si>
    <t>The call addressed the following
1. Monitoring Letter
2. Concerns about completeing the close-out checklist
3. Results of risk assesment and financial monitoring</t>
  </si>
  <si>
    <t>50DRLG9202</t>
  </si>
  <si>
    <t xml:space="preserve">Save the Children </t>
  </si>
  <si>
    <t>The call addressed the following
1. Plan of Action to move project forward
2. Outreach
3. Timely drafting of CEA
4. Status of loans in pipeline
5. Funding Match</t>
  </si>
  <si>
    <t>36ILTR00114</t>
  </si>
  <si>
    <t>City of NEw Orleans Fresh Food Retailer Initiative</t>
  </si>
  <si>
    <t xml:space="preserve">The call addressed the following.
1. Meeting and tracking performance measures
2. Allocation of funds on invoicing
3. Scheduling of pre-monitoring meeitng to review files
</t>
  </si>
  <si>
    <t>36DRLG7003</t>
  </si>
  <si>
    <t>Damage related to disaster;#Eligible CDBG Activities;#Financial Management;#Low-Moderate Income - National Objective</t>
  </si>
  <si>
    <t>The call addressed the following
1. Procurement of staff and faculty members 
2. Complying with the LMI National Objective
3. Tracking of the % of LMI students served
4 .Eligibility of reimbursement of LMI grad students 
5. Eligibility of reimbursement of grad professor</t>
  </si>
  <si>
    <t>17BEDI7101</t>
  </si>
  <si>
    <t>Southern University Computer Science</t>
  </si>
  <si>
    <t>Weekend Summit on housing strategies and sustainable engagement.</t>
  </si>
  <si>
    <t>CNO Neighborhood Summit</t>
  </si>
  <si>
    <t>Additional follow-up on collecting and reviewing missing items documents in preparation for the January 2017 monitoring Visit.</t>
  </si>
  <si>
    <t>10/11/2016</t>
  </si>
  <si>
    <t>Vietnamese Commercial Fisherman's Union</t>
  </si>
  <si>
    <t>Monitoring visit.</t>
  </si>
  <si>
    <t>Guidance provided prior to upcoming compliance monitring visit.</t>
  </si>
  <si>
    <t>H36S-0003</t>
  </si>
  <si>
    <t>Treme Community Education Program.LLC</t>
  </si>
  <si>
    <t>Community meeting to discuss changes to the CNO's master plan and the possible impact of zoning changes on affordable housing .</t>
  </si>
  <si>
    <t>CNO City Planning Commission</t>
  </si>
  <si>
    <t>Non_profits Monthly meeting held at the Brown Foundation.
Draft</t>
  </si>
  <si>
    <t>GNOHA H300PD</t>
  </si>
  <si>
    <t xml:space="preserve">Presentation of disposition and outreach efforts for road home properties acquires by the agency and being sold at auctions or grouped for targeted developement. </t>
  </si>
  <si>
    <t>NORA Real Estate Committee Meeting</t>
  </si>
  <si>
    <t xml:space="preserve">Central City monthly Community meeting of non profits organizations and nonprofit developers. Presenters discussed funding from the FANO, upcoming volunteer availability for recovery projects targeting the central city neighborhoods. </t>
  </si>
  <si>
    <t>CNO-All</t>
  </si>
  <si>
    <t>Central City Circle</t>
  </si>
  <si>
    <t>Pre-monitoring visit to assist grantee with identifying necessary documents for compliance monitoring.</t>
  </si>
  <si>
    <t>Conference call to discuss issues regarding Land Rights for active projects, amendments, final draw request submittal on projects closing out, and IGA between CPRA and Terrebonne</t>
  </si>
  <si>
    <t xml:space="preserve">Had a call with NORA reprentatives to discuss scoring criteria for Requests for Proposal. </t>
  </si>
  <si>
    <t>36PCPL1041</t>
  </si>
  <si>
    <t>Went to conduct a premonitoring review of the files with parish representatives.</t>
  </si>
  <si>
    <t>51PCPL1011</t>
  </si>
  <si>
    <t>Discussion regarding additional funds for Cost Share</t>
  </si>
  <si>
    <t>55VHCS1101</t>
  </si>
  <si>
    <t>48USJB1701, 48USJB1702, 48USJB1101,  48USJB1102 48USJB1105 48USJB1109, 48USJB1103, 48USJB1104, 48USJB1107, 48USJB1111</t>
  </si>
  <si>
    <t>48USJB1501, 48USJB1502, 48USJB1503</t>
  </si>
  <si>
    <t>Follow up meeting concerning their budget increase</t>
  </si>
  <si>
    <t>Technical Assistance Conference Call and Subsequent Emails - Event was One Call and Subsequent Emails from 11/22/16 through 11/28/16: Provided Guidance to the Grantee on Eligible Expenses within the Project's Eligible Activity as well as potential Eligible Expenses under Other Eligible Activities and  Property Management Requirements - TA involved instruction to the Grantee regarding whether a potential project cost (Purchasing of Portable Radio Equipment) would be eligible for CDBG-DR funding based on the project's current Eligible Activity, which a review of both the HCDA Section 105(a)(2) and 24 CFR Part 570.201(c) confirmed that it was not. Additional guidance was provided to the Grantee on alternative options we will look into to see if these items could be eligible under 105(a)(8)/24 CFR 570.201(e) - Public Services Eligible Activity. Final guidance was provided to confirm with the Grantee that they already had proper property management controls in place should these costs be allowed under a separate Eligible Activity. Marisa Robertson, the Isaac Program Manager, was also on the calls/emails for discussion with the Grantee and internally to establish further potential eligibility of these project costs. Additional follow-up determination on eligible costs (portable radios - ineligible determination) was submitted to the Grantee on 12/7/2016 and is being attached to this TA Event as a continuance.</t>
  </si>
  <si>
    <t>Provided TA on construction issues and whether or not the scope of work change would be eligible under CDBG.  Also discussed labor issues and how they are being resolved.</t>
  </si>
  <si>
    <t>I2OC-00022, ILOC-00020 and ILOC-00056</t>
  </si>
  <si>
    <t>Provided Technical Assistance concerning close-outs that need edits completed. Discussed budget issues and  steps needed to proceed with the PAE Task Order for grants management.    Outreach was on the call.</t>
  </si>
  <si>
    <t>Alll PARA projects</t>
  </si>
  <si>
    <t xml:space="preserve">Monthly conference call with the Parish to discuss the projects, guage progress, and troubleshoot issues. </t>
  </si>
  <si>
    <t>Damage related to disaster;#Low-Moderate Income - National Objective;#Slum and Blight - National Objective;#Urgent Need - National Objective</t>
  </si>
  <si>
    <t>Technical Assistance with ltr existing projects as it relates to CDBG eligibility, amendments, and resolving draw request issues at hand.</t>
  </si>
  <si>
    <t>ILTR039</t>
  </si>
  <si>
    <t>Damage related to disaster;#Duplication of Benefits;#Labor - Davis/Bacon</t>
  </si>
  <si>
    <t>Provided technical assistance to the grantee on duplication of benefits with FEMA and financial management of funds remaining in projects ready for closeout.  Also, discussed labor compliance issues and explained that no more CDBG funds will go towards these projects.</t>
  </si>
  <si>
    <t xml:space="preserve">TA call to discuss eligible activities that this project's extra funds can be used for. Discussed ideas, ERR requirements, etc. </t>
  </si>
  <si>
    <t>52PARA3601</t>
  </si>
  <si>
    <t>Richmond, Chenoa</t>
  </si>
  <si>
    <t>Damage related to disaster;#Eligible CDBG Activities;#Low-Moderate Income - National Objective;#Urgent Need - National Objective</t>
  </si>
  <si>
    <t>OCD-DRU staff met with the parish and their sub-recipient South Central Planning to review files and provided TA on records management.</t>
  </si>
  <si>
    <t>St John the Baptist</t>
  </si>
  <si>
    <t>TA was given on procurement and the hiring of a construction manager</t>
  </si>
  <si>
    <t>Project ID number not assigned yet</t>
  </si>
  <si>
    <t>St Thomas Community Health Center</t>
  </si>
  <si>
    <t>TA was given on LMI, duplication of benefits and concerns were addressed about completing the grant application</t>
  </si>
  <si>
    <t>Southeastern Computer Science Project</t>
  </si>
  <si>
    <t>Damage related to disaster;#Environmental - Environmental Reviews;#Labor - Davis/Bacon;#Low-Moderate Income - National Objective</t>
  </si>
  <si>
    <t>TA was given on Environmental Review, LMI jobs and Davis Bacon</t>
  </si>
  <si>
    <t>Number not assigned yet</t>
  </si>
  <si>
    <t>TA was given on Procurement</t>
  </si>
  <si>
    <t>17BEDI9201</t>
  </si>
  <si>
    <t>LSU Computer Science</t>
  </si>
  <si>
    <t>TA was give on Procurement, Environmental Review, and Davis Bacon</t>
  </si>
  <si>
    <t>LSU Ag Center Food Incubator</t>
  </si>
  <si>
    <t>Provide TA on invoicing and completing the invoicing template</t>
  </si>
  <si>
    <t>Jared Lee and I provided TA on the CEA Amendment to extend the contract period. Plus, discussed the final scope change and project amendment with the planning/studies project as well as project and CEA closeout.</t>
  </si>
  <si>
    <t>ILOC-00015</t>
  </si>
  <si>
    <t>So. La. Flood Protection Authority East</t>
  </si>
  <si>
    <t xml:space="preserve">OCD’s Candace Watkins, PAE staff and I met with EBR Assistant CAO Gail Grover to provide TA on a new task order that includes the parish’s housing projects. We presented the parish with new options and scope of services. Plus we also defined the source of funding in order to move forward. The PAE task order will assist the parish with file maintenance, compliance and closeout. </t>
  </si>
  <si>
    <t>17PARA2105</t>
  </si>
  <si>
    <t>Damage related to disaster;#Financial Management;#Labor - Davis/Bacon</t>
  </si>
  <si>
    <t>Provided TA on close-out packages, financial management, construction issues and expenditures.  Also, discussed Labor steps to take to resolve labor issues and the required documentation.  Outreach Rep. attended.</t>
  </si>
  <si>
    <t>Disscussed with Grant the status of suggested corrective actions witlh regards to the grantees procurement policies and procedures.</t>
  </si>
  <si>
    <t>ILOC 00004</t>
  </si>
  <si>
    <t>SEWERAGE AND WATER BOARD</t>
  </si>
  <si>
    <t>Reviewed the list of outstand items identified during the monitoring visit that the Team was not able to locate in the grantees file.  I previously requested that the grantee bring the file box which had been previously reviewed with him and labeled to the OCD office for an additional review.  JL and I reviewed the content.</t>
  </si>
  <si>
    <t>IFIS-000025</t>
  </si>
  <si>
    <t>Onsite visit to discuss issues regarding Land Rights for active projects, amendments, final draw request submittal on projects closeing out, and IGA between CPRA and Terrebonne</t>
  </si>
  <si>
    <t>Damage related to disaster;#Eligible CDBG Activities;#Environmental - Environmental Reviews;#Financial Management;#Labor - Davis/Bacon;#Urgent Need - National Objective</t>
  </si>
  <si>
    <t>Onsite visit to discuss issues regarding Land Rights for active projects, amendments, final draw request submittal on projects closeing out and IGA between CPRA and Terrebonne Parish</t>
  </si>
  <si>
    <t>Hosted call with NORA to discuss steps needed to update the existing Slum &amp; Blight Justification/Designation.</t>
  </si>
  <si>
    <t>All projects</t>
  </si>
  <si>
    <t>Duplication of Benefits;#Eligible CDBG Activities</t>
  </si>
  <si>
    <t>Visited with NORA staff to discuss monitoring issues associated with the project.</t>
  </si>
  <si>
    <t xml:space="preserve">Spoke to Director of Community Development about issues related to most recent application to deal with abandoned Road Home Option 1 default properties. </t>
  </si>
  <si>
    <t>No number yet.</t>
  </si>
  <si>
    <t xml:space="preserve">Discussed application to support voluntary adjudication of Road Home Option 1 default properties with code violations attached. </t>
  </si>
  <si>
    <t xml:space="preserve">No number yet. </t>
  </si>
  <si>
    <t xml:space="preserve">Held teleconference with staff and parish officials to discuss concerns about discounts given to non-qualifying applicants for Lot Next Door sales. </t>
  </si>
  <si>
    <t>I44P - 00001</t>
  </si>
  <si>
    <t>Visited with NORA staff to review project documentation in relation to Urgent Need national objective related to housing assistance for applicants in the 81%-120% LMI income range.</t>
  </si>
  <si>
    <t>H36S - 00002</t>
  </si>
  <si>
    <t>Met with NORA staff to discuss the requirements for Urgent Need housing assistance for applicants with incomes of 81% - 120% LMI.</t>
  </si>
  <si>
    <t>Met with Director of Community Development to discuss issues with the latest program income application for dealing with abandoned storm damaged vacant properties.</t>
  </si>
  <si>
    <t>H44P - 00001b</t>
  </si>
  <si>
    <t xml:space="preserve">Met with Parish President to discuss Road Home Option 1 defaults. Advised on encouraging those property owners to work with Road Home counselors. </t>
  </si>
  <si>
    <t>Met to discuss deliverable. Clearly outlined expectations. NORA staff is rewriting the deliverable.</t>
  </si>
  <si>
    <t>Met with Tara Titone to discuss monitoring issues.</t>
  </si>
  <si>
    <t>17GIPL9101</t>
  </si>
  <si>
    <t>East Baton Rouge Redevelopment Authority</t>
  </si>
  <si>
    <t>Duplication of Benefits;#Eligible CDBG Activities;#Grants Management</t>
  </si>
  <si>
    <t>Conference Call (via Teleconference): In this Call, technical assistance was provided to the Grantee, the Jefferson Parish Attorney's Office, and the Subrecipient on the project's Construction Contract Resolution (whether or not liquidated damages would be assessed) and that Resolution's Impact on Eligible Costs - although we confirmed that the resolution of the contract is a matter between the Town and the Prime Contractor and reiterated our stance that we do not intervene in such matters, we did confirm that CDBG-DR funding should only be utilized for any actual work completed as described in the Contractor's Pay Apps (since liquidated damages would only be taken out of actual work completed and for which the Contractor submitted a pay request, to assess or not assess liquidated damages in resolving contractual obligations via executed Change Order should have minimal impact on the eligibility of costs for those pay requests). Attention was also called to the Grantee and Subrecipient to continue monitoring the project's budget to ensure duplication of benefits was accurately checked due to the other sources of funding on this project. The Outreach Rep (Andrea) was also on the Call.</t>
  </si>
  <si>
    <t>26PARA3202 (Jean Lafitte Auditorium)</t>
  </si>
  <si>
    <t>Jefferson Parish Government (Grantee)/Town of Jean Lafitte (Subrecipient)</t>
  </si>
  <si>
    <t>Monthly review of expenditures, challenges project updates.</t>
  </si>
  <si>
    <t>Damage related to disaster;#Duplication of Benefits;#Grants Management</t>
  </si>
  <si>
    <t>Entrance monitoring site visit. Agenda attached.</t>
  </si>
  <si>
    <t>Entrance and exit conference for monitoring of project . Agenda attached</t>
  </si>
  <si>
    <t xml:space="preserve">                               ILTR00205                                                                                                 </t>
  </si>
  <si>
    <t>NORA Commercial Corridors</t>
  </si>
  <si>
    <t>Damage related to disaster;#Environmental - Environmental Reviews</t>
  </si>
  <si>
    <t xml:space="preserve">In out monthly call we discussed all active projects listed above. Particulary covered the Ameripure and Port Sulphur Library. In regard to the library. We recieved the application but returend it for edits. Funding on the library is an issue. The cost estimate does not cover the FFE. The current CE is only covering the building. We also discussed footprint and dimensions. HUD will only allow the buiding to be the footprint of the previous building but the Parish wants to know if they can go up. Yes as long as the building is in the foorprint. Also in regard to Ameripure the owner wants to lease a building with a 15 year lease. He only wants to use the CDBG funds for equipment. We also discussed the Sewer Rehab on Environmental. </t>
  </si>
  <si>
    <t>38FSCC3501,38PARA2101,IFIS00009,IFIS00011,IFIS00016,IFIS00022,ILT200225,ILT200244,ILT200247</t>
  </si>
  <si>
    <t>Provided Technical Assistance concerning close-outs that need edits completed. Discussed budget issues as they relate to their ability to use PAE for Grant Management.  Smiley Heights project and how to move forward in order to meet National Objective.</t>
  </si>
  <si>
    <t>All PARA projects - Infrastructure</t>
  </si>
  <si>
    <t>Provided Technical assistance on how to proceed with project that cannot provide proof of funds for HMGP match and options as to where the funds can be utilized.</t>
  </si>
  <si>
    <t>57PARA2101 and 57PARA3401</t>
  </si>
  <si>
    <t>Vermilion Parish Police Jury</t>
  </si>
  <si>
    <t>Damage related to disaster;#Eligible CDBG Activities;#Environmental - Environmental Reviews;#Financial Management;#Labor - Davis/Bacon;#Low-Moderate Income - National Objective;#Urgent Need - National Objective;#Grants Management</t>
  </si>
  <si>
    <t>Onsite visit with Parish, Picciola &amp; Associates, and HGA to provide TA on slow moving projects and expenditures.</t>
  </si>
  <si>
    <t>PARA and ILTR Projects</t>
  </si>
  <si>
    <t>Technical assistance with LTR existing projects as it relates to CDBG eligibility, amendments, and resolving draw request issues at hand.</t>
  </si>
  <si>
    <t>All ILTR K/R projects</t>
  </si>
  <si>
    <t>Follow-up on progress of the CNO on finalizing their procurement policies and procedures. Offered TA if needed.</t>
  </si>
  <si>
    <t>Vernon Parish Police Jury</t>
  </si>
  <si>
    <t>Monthly conference call with the Parish to discuss projects, gauge progress, and troubleshoot issues.</t>
  </si>
  <si>
    <t>Eligible CDBG Activities;#Low-Moderate Income - National Objective;#Slum and Blight - National Objective</t>
  </si>
  <si>
    <t xml:space="preserve">Joint monthly meeting with OCD_DRU Department, NORA and CNO staff.
I. Introductions
II. Slum and Blight Justification __Adrienne Celestine/Lauren Lauren Nichols, OCD
III. CNO UPDATES
•	Soft Seconds Developers Program __Anthony Faciane CNO 
•	CNO Soft Seconds Recapture Actions__ Anthony Faciane, CNO
IV. CNO &amp; OCD Coordination of Davis Bacon Project Monitoring _Mia Wallace, CNO
V. Fiscal Year 4-Party CEA __Natasha Muse CNO/Brenda Breaux, NORA
VI. NORA Program Updates__ Brenda Breaux, NORA 
VII. FAÇADE RENEW __Melissa Lee, NORA
VIII. Commercial Corridor Plan Action __Tomorr LeBeouf, OCD
</t>
  </si>
  <si>
    <t>CNO ILT ALL</t>
  </si>
  <si>
    <t>Monthly Bligt Stat Meeting .Update on blight removal and soft second mortgage program</t>
  </si>
  <si>
    <t xml:space="preserve">CNO All Blight Stat </t>
  </si>
  <si>
    <t>Followup on clarification of responses to DOB.</t>
  </si>
  <si>
    <t>New Orleans area non-profit monthly meeting to discuss affordable housing issues, the housing NOLA plan, and the  impact on availale housing for LMI families so of whom are being reported as still trying to return home since Katrina.</t>
  </si>
  <si>
    <t>CNO GNOHA</t>
  </si>
  <si>
    <t>Blight Stat  Meeting with various city departments receiving comments onstatus of blight eradication from CNO code enforcement department.  This is an area funded with D-CDBG funds. in addition to soft second property updates.</t>
  </si>
  <si>
    <t>CNO ILTR All</t>
  </si>
  <si>
    <t xml:space="preserve">CNO   </t>
  </si>
  <si>
    <t>Technical assistance regarding repair work to project being completed and discussed review of invoicing to ensure that contractor does not bill for repairs that were contractors errors.</t>
  </si>
  <si>
    <t>29PARA2101</t>
  </si>
  <si>
    <t>Lafoourche Parish</t>
  </si>
  <si>
    <t>Technical Assistance provided regarding remaining projects funds. Needs amendment processed and delinquent closeout submitted.</t>
  </si>
  <si>
    <t>51PARA3601</t>
  </si>
  <si>
    <t>Technical assistance provided parish needs to provide the construction contract for Blanchard at the  recently approved council meeting</t>
  </si>
  <si>
    <t>51PARA3401</t>
  </si>
  <si>
    <t>Technical Assistance provided regarding proper support documentation required on draw that was rejected</t>
  </si>
  <si>
    <t>51PARA3303</t>
  </si>
  <si>
    <t>Technical assistance regarding final costs and deadlines for Closeout submittals</t>
  </si>
  <si>
    <t>51PARA3301</t>
  </si>
  <si>
    <t>.Technical Assistance provided regarding updated source of funds and council approval to be submitted</t>
  </si>
  <si>
    <t>]51FSCC3501</t>
  </si>
  <si>
    <t>PRe-Monitoring records review technical assistance provided</t>
  </si>
  <si>
    <t>52CPF13303</t>
  </si>
  <si>
    <t>Pre-Monitoring records review technical assistance provided</t>
  </si>
  <si>
    <t>03CPF13301</t>
  </si>
  <si>
    <t>Pre-Monitoring technical assistance and reords review conducted</t>
  </si>
  <si>
    <t>99CRAD1001</t>
  </si>
  <si>
    <t>Provided technical assistance regarding budget reconcilations for this project</t>
  </si>
  <si>
    <t>Provide technical assistance regarding updated cost esimates and ERR preliminary work</t>
  </si>
  <si>
    <t>26CPF13301</t>
  </si>
  <si>
    <t xml:space="preserve">Technical Assistance on providing updating cost estimates to adjust current CDBG budget.  </t>
  </si>
  <si>
    <t>55CPF13301</t>
  </si>
  <si>
    <t>Provided Technical assistance regarding final draws and closeout deadlines</t>
  </si>
  <si>
    <t>Provided Technical Assistance regarding final draws and Closeout deadlines</t>
  </si>
  <si>
    <t>57CPF13302</t>
  </si>
  <si>
    <t>Technical Assistance regarding draws being held by the Parish, provided options of necessary support that is needed with either a Change order or the Town of Jean Lafitte may have Town Attorney and Parish Attorney sign off on for submittal regarding sources of funding.  Discussed proper Duplication of Benefits assurances that need to be tracked.</t>
  </si>
  <si>
    <t>26PARA3202</t>
  </si>
  <si>
    <t>Provided technical assistance regarding proper support documentation for K/R admin draw</t>
  </si>
  <si>
    <t>ILTR_00165</t>
  </si>
  <si>
    <t>Technical assistane provided for Parish to fill out and submit their first program income draws accurately</t>
  </si>
  <si>
    <t>I26S-0002</t>
  </si>
  <si>
    <t>Technical Assistance for review of support documentation OCD requested for large admin draw to be submitted by Parish</t>
  </si>
  <si>
    <t>26PAAD1001</t>
  </si>
  <si>
    <t>Bucktown Harbor - source of funding technical assistance by project phases and eligible activities</t>
  </si>
  <si>
    <t>IFIS-0003</t>
  </si>
  <si>
    <t>Grand Isle Roads Project - Technical assistance on subrecipient monitoring and Duplication of Benefits regulations and sources of funding</t>
  </si>
  <si>
    <t>ILTR-00292</t>
  </si>
  <si>
    <t>Technical Assistance procurement and research on regulations sited for administrative procurement in compliance</t>
  </si>
  <si>
    <t>03PAAD1001</t>
  </si>
  <si>
    <t>Ascension Parish</t>
  </si>
  <si>
    <t>Technical Assistance for Compliance response and procurement policies</t>
  </si>
  <si>
    <t>Technical Assistance for Parishes Corrective Action Response from Monitoring</t>
  </si>
  <si>
    <t>Provided technical assistance on issues related to their Monitoring/Compliance report.  Also, discussed budget shortfall issues and how to resolve.</t>
  </si>
  <si>
    <t>Conference call to discuss issues regarding Land Rights for active projects, amendments, and final draw request submittal on projects closeing out.</t>
  </si>
  <si>
    <t>Powell OCD, Tina</t>
  </si>
  <si>
    <t xml:space="preserve">Provided TA on specifics of monitoring letter and what is needed to clear 4 findings and 6 previously unaddressed concerns. </t>
  </si>
  <si>
    <t>32PCPL1025 and 32MIPS3201</t>
  </si>
  <si>
    <t>Town of Livingston</t>
  </si>
  <si>
    <t>Provided TA concerning close-outs that are due and the amendments that need to be processed before they can be submitted.  Discussed budget issues as they relate to their ability to use PAE for Grant Management.  Smiley Heights project and how to move forward in order to meet National Objective.</t>
  </si>
  <si>
    <t>Provided TA concerning OCD and PAE grants management and steps needed to process task orders.  Discussed issued with budgets and the necessary steps to take in order to resolve these issues. Explained what is needed on a CatEx form in order for Ann to approve.</t>
  </si>
  <si>
    <t>Eligible CDBG Activities;#Labor - Davis/Bacon;#Grants Management</t>
  </si>
  <si>
    <t>Equipment Purchase Discussion (Site Visit) &amp; Technical Assistance Emails on Small Purchase Procurement - Event Spanned over a Site Visit on 8/10/16 and through Multiple Emails from 8/26/16 to 9/9/16: Provided Guidance to the Grantee during the Site Visit that a re-application of Davis-Bacon Related Acts (DBRA) labor compliance requirements confirmed that the Grantee could purchase immoveable equipment so long as installation costs do not exceed 13% of the equipment purchase price (we discussed what type of immoveable equipment would be needed that could utilize CDBG-DR funding) - TA also involved instruction to the Grantee in follow up emails after the 8/10 Site Visit on properly procuring this equipment (cooler/freezer panels that will be permanently affixed for a refrigeration/cold storage unit on the facility site) via the small purchase method, i.e., what each quote should indicate, documenting the original request/scope for quotes, etc.</t>
  </si>
  <si>
    <t>Vietnamese-American Commercial Fisherman's Union (VACFU)</t>
  </si>
  <si>
    <t>Eligible CDBG Activities;#Financial Management;#Urgent Need - National Objective;#Grants Management</t>
  </si>
  <si>
    <t>Project Kick-Off Meeting (On-Site Visit): I provided technical assistance to the Grantee, Subrecipient, and Consultant during this meeting regarding a sole proposal-submission procurement scenario. I instructed and provided guidance to the Subrecipient on completing additional cost reasonableness analysis, i.e., memo outlining review of proposal and supporting price/cost analysis comparing sole proposal with other proposals on previous RFPs from other projects the Subrecipient has had along with removing any tasks in the scope which they feel will not be applicable for the Consultant to incur on this project. We also discussed project schedules/milestones and immediate next steps/project updates.</t>
  </si>
  <si>
    <t>I26S-00002 (Gretna Comprehensive Plan and and Development Code Rev)</t>
  </si>
  <si>
    <t>Jefferson Parish Government (Grantee)/City of Gretna (Subrecipient)</t>
  </si>
  <si>
    <t>HousingNOLA Policy Working Group meeting to continue to review the 2016 affordable housing report and 2017.  Agernda Attatched.</t>
  </si>
  <si>
    <t xml:space="preserve">Monthly Conference call to discuss projects:
DOTD
Phase 1 Open Bids 9/7/16; Phase 2 ROW Determination, DOTD Clearing &amp; Grubbing will be costly however this is included in budget; Working through getting access to site either by State Hwy or Parish owned property
CDBG
Working through comments from Jeff/OCD on P/S; Waiting on levee board approval; 2 weeks out until construction to relocate Gas Main (30 days of construction); Advertise for bid within the next two weeks once receive authorization to bid and levee board approval
</t>
  </si>
  <si>
    <t>Facilitating the coordination of access to Labor compliance, Davis Bacon and payroll information in preparation for an on site ED monitoring visit.</t>
  </si>
  <si>
    <t xml:space="preserve"> ILTR-00152;ILTR-00205S</t>
  </si>
  <si>
    <t xml:space="preserve">There were a number of issues identified on the monitoring visit in terms of the Grantee’s monitoring of Subrecipient SOWELA Technical Community College. 
It was communicated to the Grantee that monitoring of the project’s Relocation activity, along with monitoring of the Subrecipient’s Property Management, would likely still need to be performed by the Grantee following the OCD-DRU monitoring visit. Additionally, it was communicated to the Grantee that it would eventually have to send a Monitoring Report to SOWELA that documents each of the issues identified during its Monitoring reviews, and that details any necessary corrective action the Subrecipient will need to complete in order to ensure that it becomes compliant with DR-CDBG regulations. 
It was also communicated to LCTCS Facilities Corporation that it would need to complete Worksheet 3: Contractor Support Documentation/Allowable Costs Review (DR-CDBG Grantee Administrative Manual) so that the Grantee could review expenditures to determine whether the project costs of the contractors it procured were supported and allowable, and so that the OCD-DRU Financial Analyst could determine that the Grantee reviewed whether the contractor’s costs were supported and allowable.  </t>
  </si>
  <si>
    <t>10DRLG2901/IRWF/I2WF</t>
  </si>
  <si>
    <t>Consultation with Director regarding pending changes in the Road Home Liason Program. Coordination of conversation/meeting with OCD-DRU  Director.</t>
  </si>
  <si>
    <t>Road Home</t>
  </si>
  <si>
    <t>RoadHome</t>
  </si>
  <si>
    <t>Duplication of Benefits;#Urgent Need - National Objective;#Grants Management</t>
  </si>
  <si>
    <t>Provided TA on Grants Management and discussed DOB issues being resolved in order to reimburse for houses Terrebonne Parish.</t>
  </si>
  <si>
    <t xml:space="preserve">Property owner of NRPP cant obtain certificate of occupancy. So project cant be closed out. Intervention with Director of Safety and Permits and the building inspector to try and resollve the  issue.  </t>
  </si>
  <si>
    <t>Road Home Constituent Services</t>
  </si>
  <si>
    <t>Duplication of Benefits;#Slum and Blight - National Objective</t>
  </si>
  <si>
    <t>Broad based bus tour of several HUD funded completed projects.  Presentation at the respective sites conducted by CNO personal at the locations.</t>
  </si>
  <si>
    <t>CNO_ All</t>
  </si>
  <si>
    <t>Damage related to disaster;#Duplication of Benefits;#Eligible CDBG Activities</t>
  </si>
  <si>
    <t xml:space="preserve">Review the HUD National Objectives with specifics on the Developers Program </t>
  </si>
  <si>
    <t>Provided technical assistance in reference to Davis Bacon issues from their monitoring visit and construction issues.</t>
  </si>
  <si>
    <t>CNO/OCD-DRU Task Force Meeting . Invoice status reviewed, project reports updated by specific project managers.</t>
  </si>
  <si>
    <t>Entrance meeting with HUD and CNO for August monotoring visit.</t>
  </si>
  <si>
    <t>Task Force Meeting (On-Site Visit): Provided technical assistance to the Grantee on overall Grants Management, i.e., submitting NTP extension request, requesting to see copies of CEA/Subrecipient Agreement and procurement documentation, advising the Grantee's Project Manager on reviewing environmental clearance amounts to ensure a request to clear more CDBG-DR funds is not necessary, and advising Grantee staff on the status of and when to submit Project Amendments, in an effort to comply with federal CDBG-DR rules and regulations. Outreach attended as well.</t>
  </si>
  <si>
    <t>ILTR-00008 (Hunter's Field), ILTR-00016 (Gen Meyer Streetscape), ILTR-00021 (OC Haley Streetscape), ILTR-00287 (VA Home Restoration), ILTR-00294 (Nora Navra), ILTR-00029 (Behrman Park), ILTR-00202 (Michoud Front Door), ILT2-00288 (Inf. Improvement Fund)</t>
  </si>
  <si>
    <t>Monitoring of Presentations to Board of Directors  of proposed facade renew projects; Discussion of late payments to developers to insure that OCD's partnership and participations in the reimbursement process was accurately represented.</t>
  </si>
  <si>
    <t>Assessment of progress to date; explain requirements for minimum number of bids for equipment purchases to use balance of funds; tour of facility.</t>
  </si>
  <si>
    <t>Viet Namese Amercian Commercial Fishesman Union</t>
  </si>
  <si>
    <t>Soft Second mortgage,  funding for VA homes moved from the hospital site.  Renovation cost increases; gap financing.</t>
  </si>
  <si>
    <t>CNO Jerico Road</t>
  </si>
  <si>
    <t>Damage related to disaster;#Eligible CDBG Activities;#Fair Housing Equal Opportunity;#Grants Management</t>
  </si>
  <si>
    <t xml:space="preserve">Housing NOLA Plan to address the need for affordable housing and how local and state partnerships can advance this effort. Review and disclussion of the groups response and comments on the OCD-DRU resent RFP , APA66. </t>
  </si>
  <si>
    <t>RH-300</t>
  </si>
  <si>
    <t xml:space="preserve">GNOHA Road Home </t>
  </si>
  <si>
    <t>Monthly meeting to review and present cases of noncompliant road home recipients for consideration by participating nonprofits
to fill the financila gap,repair the structure or bluild new with a combination of funds from various sources.</t>
  </si>
  <si>
    <t xml:space="preserve">RH </t>
  </si>
  <si>
    <t>Road Home Liasion</t>
  </si>
  <si>
    <t>Damage related to disaster;#Environmental - Environmental Reviews;#Financial Management;#Labor - Davis/Bacon;#Low-Moderate Income - National Objective</t>
  </si>
  <si>
    <t xml:space="preserve">Monthly Conference call discuss project status for both projects;  
CDBG Drainage 18PARA3403:
•	Project moving along as scheduled
•	Submitted P/S to Jeff/OCD last week
•	Received Letter of No Objection from Port to start construction on property
•	Police Jury meets 2nd Tuesday of the month to pass Resolution
•	Advertise for 25 days
•	60-90 days until construction will start (working through gas line relocation) 
DOTD Drainage 18PARA3401:
•	Project moving along as scheduled
•	Phase I Work under railroad:  Submitted P/S to Jeff/OCD; Received ROW to start construction; 60 days out to start construction
•	Phase II Excavation:  Some progress on ROW with, Parish Attorney reviewing opinion; DOTD can focus more on Phase II since Phase I is moving along; Weather promitting looks like will break ground by the end of the year
</t>
  </si>
  <si>
    <t>Damage related to disaster;#Environmental - Environmental Reviews;#Fair Housing Equal Opportunity;#Financial Management;#Labor - Davis/Bacon;#Urgent Need - National Objective</t>
  </si>
  <si>
    <t>Onsite Pre-Monitoring File Review</t>
  </si>
  <si>
    <t>Monthly Conference Call (via Teleconference): In this call, technical assistance was provided to the Grantee on monitoring different aspects (namely Subrecipient Agreements and amendments to those Agreements) of their subrecipient projects as well as ensuring duplication of benefits was accurately checked on projects with other sources of funding. We also had additional discussion concerning contracting requirements with subrecipients as well as status updates on other projects' construction schedules being on time and when project amendments or draw request revisions may be submitted.</t>
  </si>
  <si>
    <t xml:space="preserve">Majority of PARA, ILTR, IFIS, FSCC, and ILOC Projects </t>
  </si>
  <si>
    <t>Provided technical assistance as related to disaster to discuss ways to resolve possible Duplication of Benefits related to their verification process and Financial Management.</t>
  </si>
  <si>
    <t xml:space="preserve">Discussed application for program income and Post Closing Option Change disposition method. </t>
  </si>
  <si>
    <t>Discussed CEA execution documents and invoice procedures.</t>
  </si>
  <si>
    <t>20000164369</t>
  </si>
  <si>
    <t>Baton Rouge Area Chamber</t>
  </si>
  <si>
    <t xml:space="preserve">Discussed planned application for program income. </t>
  </si>
  <si>
    <t xml:space="preserve"> St. Bernard Parish Government</t>
  </si>
  <si>
    <t>Samuels OCD, Lisa</t>
  </si>
  <si>
    <t xml:space="preserve">Discussed the draw requests issues and how to submit an amendment to the application. Also discussed closeouts that are in past due status.  </t>
  </si>
  <si>
    <t>47PARA2101,47PARA2301,47PARA2302,47PARA2303,47PARA3201,47PARA3202,47PARA3401,47PARA3402</t>
  </si>
  <si>
    <t xml:space="preserve">Discussed Amendments due and how to correct the previous draw request. On some of the draws all the funds came out of PD but some of the invoices should have been under PF. </t>
  </si>
  <si>
    <t>51FSCC3501,51PARA2101,51PARA2102,51PARA2302,51PARA2303,51PARA3301,51PARA3302,51PARA3303,51PARA3401,51PARA3402,51PARA3601, IFIS00006</t>
  </si>
  <si>
    <t>Eligible CDBG Activities;#Environmental - Environmental Reviews;#Financial Management;#Low-Moderate Income - National Objective</t>
  </si>
  <si>
    <t xml:space="preserve">Assisted the Parish in interpreting the HUD V Zone Decision for the Library and Ameripure. Explained what is needed for a criticcal path forward. The Councilwoman for the District attended the meeting and requested explanation of next steps, funding, and has requested additional meetings with other council members and Mr. Tesevich the Owner of Ameripure to be in attendence. </t>
  </si>
  <si>
    <t xml:space="preserve">IFIS - 00011 and Port Sulphur Library </t>
  </si>
  <si>
    <t>Monthly conference call to guage progress and to troubleshoot issues.</t>
  </si>
  <si>
    <t>Polk, Nechelle</t>
  </si>
  <si>
    <t>Eligible CDBG Activities;#Labor - Davis/Bacon;#Urgent Need - National Objective</t>
  </si>
  <si>
    <t>Provided technical assistance concerning whether or not Davis Bacon will be triggered for this project.  Since there is no construction involved and the equipment installation is 13% or less than the total equipment cost it will not be required.  Also explained that the cost estimate needs to be revised to remonve any moveable pieces such as reefer trailers and fork-lifts.</t>
  </si>
  <si>
    <t>I2OC-00058, IFIS-00001, I12P-00001 and 12FSCC3501</t>
  </si>
  <si>
    <t>Cameron Parish Police Jury</t>
  </si>
  <si>
    <t>Provided TA on close-out, financial management and construction  and Davis Bacon issues.  Also, discussed amendments with issues needing to be resolved prior to being processed.</t>
  </si>
  <si>
    <t>Joseph Rossman</t>
  </si>
  <si>
    <t>Monthly meeting. Agenda Attached</t>
  </si>
  <si>
    <t>ILTR - 00152 and ILTR - 00205</t>
  </si>
  <si>
    <t>State CNO Joint Staff Meeting</t>
  </si>
  <si>
    <t>Monitoring and Compliance Team siate visit .</t>
  </si>
  <si>
    <t>ILTR000000</t>
  </si>
  <si>
    <t>Sewerage &amp; Water Board</t>
  </si>
  <si>
    <t>Community Meeting with all CNO departments on site providing resourse information.  Mayor presented and audience posed questions.</t>
  </si>
  <si>
    <t xml:space="preserve">Working with CNO staff to obtain the required information for this project for entry into HUD's system and prepare clos-out report.  Information gathered is below.
"This grant facilitated the repair of 7,165 streetlights and we also converted 15,203 LED lights under this program. Total is 22,368 lights."
</t>
  </si>
  <si>
    <t>ILTR-00260</t>
  </si>
  <si>
    <t xml:space="preserve">Provided East Baton Rouge Parish officials with TA notes from our June 15 pre-monitoring visit with EBR-OCD. The city-parish’s eight ARP projects will be monitored in September. As a result of our pre-monitoring, we determined that EBR was unable to provide a complete set monitoring records for each of the six ARP projects that were managed by the sub-recipient. From what we reviewed, the sub-recipient monitoring did not include monitoring of each project, although each project was monitored for first rent up to determine LMI. From reviewing the checklists provided for monitoring of the RDA, we determined that no one monitored for labor regulations, procurement, financial management of the projects, etc. Many of the “no” answers in the EBR-OCD monitoring report did not indicate if they were a finding or a concern. Plus, EBR-OCD did not resolve any of the findings or concerns identified in their monitoring report for the RDA. We have requested a complete monitoring report so we can review it again and provide additional TA. </t>
  </si>
  <si>
    <t>17RHPP1505; 17RHPP1504; 17RHPP1503; 17RHPP1502; 17RHPP1501; 17RHPP1203</t>
  </si>
  <si>
    <t>I conducted a pre-monitoring visit with Zachary CAO Chris Calbert to review the city’s project files for the Zachary Youth Park project.  Prior to our meeting, Zachary supplied edits to its project completion report for ZYP. Those edits have been approved and this PCR will be forwarded to desk review. Zachary has completed both projects and expended all funds. Additionally, the Fire Truck PCR received final approval on Oct. 28, 2015 and all compliance issues were cleared on June 16, 2015. 
The ZYP project will be monitored in September, the purpose is the pre-monitoring is to make sure all project files are in order and ready to be reviewed by the OCD-DRU compliance team. Overall, the project files were in good shape. The follow up TA is to discuss program income with OCD-DRU mgt.  Lastly, they need to add their DOB policy to the file.</t>
  </si>
  <si>
    <t>Zacahry, city of</t>
  </si>
  <si>
    <t>Follow-up on gathering information in preparation for the upcoming monitoring visit.  Received list of required documents from  compliance team.  Briefed NORA staff and shared information that would be required to be on site.</t>
  </si>
  <si>
    <t>H36S - 00002 - Construction Lending</t>
  </si>
  <si>
    <t xml:space="preserve">Technical Assistance Email - Event was One Email on 7/13/16: Provided Guidance to the Grantee on Eligible Expenses within the Project's Eligible Activity, Procurement, Davis-Bacon Compliance, and Property Management Requirements - TA involved instruction to the Grantee regarding whether a potential project cost (Purchasing of Immoveable Equipment) would be eligible for CDBG-DR funding based on the project's Eligible Activity, which a review of both the HCDA Section 105(a)(14) and 24 CFR Part 570.203 confirmed that it was. Additional guidance was provided to update the Grantee on additional directive concerning whether the installation of this equipment would trigger Davis-Bacon labor compliance (as long as the installation costs remain lower than 13% of the total equipment costs, the use of CDBG-DR funding to purchase the equipment would NOT trigger Davis-Bacon requirements). Final guidance was provided to confirm with the Grantee that they could utilize small purchase procurement methods to acquire equipment and to obtain the standard three quotes for price analysis. </t>
  </si>
  <si>
    <t>Vietnamese-American Commercial Fishermen's Union (VACFU)</t>
  </si>
  <si>
    <t>Technical Assistance Email - Event was One Email on 7/11/16: Provided Guidance to the Grantee on Eligible Activities, Procurement, and Subrecipient Management Requirements - TA involved instruction to the Grantee regarding whether a potential project cost (Homebuyer Counseling) would be eligible for CDBG-DR funding based on the project's Eligible Activity, which a review of both the HCDA Section 105(a)(4) and 24 CFR Part 570.202 confirmed that it was. Additional guidance was provided to check original bid packet documentation and previous program structures to determine if the Subrecipient Agreement in place for this project establishes a valid Subrecipient relationship for the purposes of Project Implementation.</t>
  </si>
  <si>
    <t>ILTR-00287 (VA Home Restoration)</t>
  </si>
  <si>
    <t>Hebert OCD, Kristen</t>
  </si>
  <si>
    <t>Conference Call with Parish and Picciola &amp; Associates to discuss project status.</t>
  </si>
  <si>
    <t>PARA</t>
  </si>
  <si>
    <t>PROJECT FOLLOWUP
1. Lawson, Community Engagement outreach to Vietnamese Community.2 Leslie Alley , BZA verify approval 3. Clerk of Council to obtain a copy of Motion M-16-260. 4. Earnest Gathers, NO Economic Development Dept., requesting that he follow-up  with the District Councilman to determine when the Council will vote on the Ordinance. 5. Ed Horan, Safety and Permits, to determine if the Grantee can apply for the Permit with a copy of the signed Motion from the Clerk. Updated  Grantee .</t>
  </si>
  <si>
    <t>IFIS 00025</t>
  </si>
  <si>
    <t>LHC Housing Manager Liza Bergeron and I met with EBR’s State and Federal Grants Manager Tamara Sabine to provide TA on the city-parish’s affordable rental application for the new Elysian 2 development. Sabine has been given extensive TA on the application process along with step by step instructions submitting its tier one amendment during a June 15 meeting at the parish office. Following a June 27 conference call this week, it was apparent Sabine needed additional TA on submitted the application. Today, Bergeron and I went through the entire CDBG-DR application from Section 1 to Section XIX. Sabine will need to get additional information from the developer, Gulf Coast Housing Partnership, Inc. We will follow up Friday, July 12 to check on her progress. We will assist EBR with completing its application, then the city-parish will then submit be a tier amendment to transfer $800,000 in funding from the Neighborhood Redevelopment program and Affordable Rental project delivery to the Affordable Rental Program to account for the overwhelming demand for Affordable Rental Assistance.</t>
  </si>
  <si>
    <t>17PARA1701; 17PARA1203; 17RHPP1203</t>
  </si>
  <si>
    <t xml:space="preserve">Provided TA on close-out edit requests to the Plaquemines Parish School Board’s consultant on their three project completion reports i.e., Woodland Office Elevator Installation; South Plaquemines High School Bridge and Belle Chasse Middle School Renovations.  All edits were received the following day and approved.  Each close-out reports will be forwarded to desk review in the next phase of the close-out process. 
</t>
  </si>
  <si>
    <t xml:space="preserve">IEDU-00058; IEDU-00062; IEDU-00073   </t>
  </si>
  <si>
    <t xml:space="preserve">Provided TA to Vernon Parish Police Jury Treasurer Belinda Diehl with amendment process since the parish has decided to forgo its $5,000 in administrative funds for the Capital Improvement Plan-Parish Sewer Plan project. The project is complete and 100 percent expended and the close-out report was submitted. However, no admin funds were expended. Therefore, the parish proposal is being adjusted to move $5,000 out of admin and into unallocated funds.  These funds will ultimately be de-obligated. </t>
  </si>
  <si>
    <t>58PARA9101</t>
  </si>
  <si>
    <t xml:space="preserve">Conducted a TA visit with Baker Mayor Wilbert Rideau and city consultant LaTania Anderson to discuss the close-out edits for three project completion reports and the remaining compliance issues that need to be resolved following the Aug. 24, 2015 compliance letter. Baker supplied edits for the New Generator project and those edits have been approved. Anderson was able to supply the title for the New Fire Truck which was the final edit required.  Anderson also provided the edits that have been previously requested for the Gas System Improvement project. We discussed that the corrective action for the Gas Improvement Project was completed in June 18, 2015. However, I reminded Anderson that the city still has not adequately responded to the Corrective Action Incomplete Letter that was issued on Aug. 14, 2015 for the Generator and Fire Truck projects and reiterated that she needs to follow up with OCD-DRU Compliance Analyst Eva Strausbaugh on the status of that response. The city has already requested three 30 day extension in order to adequately respond to the remaining three findings and five concerns. TA has been offered repeatedly by compliance staff. We plan on meeting with Baker Mayor-elect Darnell Waites to resolve the compliance matter. Waites will be sworn in July 1. </t>
  </si>
  <si>
    <t xml:space="preserve">67PARA2502; 67PARA2601; 67PARA3701   </t>
  </si>
  <si>
    <t xml:space="preserve">Baker, city of </t>
  </si>
  <si>
    <t>Reviewed files and provided TA on records management.  Also discussed the issues with the applicant's file that are considered eligible and offered corrective actions.</t>
  </si>
  <si>
    <t>48USJB1109, 48USJB1111, 48USJB1503</t>
  </si>
  <si>
    <t xml:space="preserve"> Meeting of nonprofits and Community businesses regarding the impact of a major long term dairy business relocating to Hammond and the impact on employees, families in </t>
  </si>
  <si>
    <t>Duplication of Benefits;#Eligible CDBG Activities;#Financial Management;#Urgent Need - National Objective</t>
  </si>
  <si>
    <t>Provided TA on Grants Management.  Discussed Duplication of Benefits issues as they relate to financial management and submission of remaining requests for reimbursement.</t>
  </si>
  <si>
    <t>Coordinating setting  meeting/discussion with PForbes with regards to accessing another resource.  Update on progress. Facilities broken into for 2nd time. Advised to move with haste to have phone lines installed.  Have requested 3 quotes for aecheturical drawings for submission to city planning.  Abandoned car removed.
The HUD seems to continure to face changlenges beyond their control.</t>
  </si>
  <si>
    <t>IFS-00025</t>
  </si>
  <si>
    <t>TA was provided on payroll reviews to their LCO</t>
  </si>
  <si>
    <t>The St. Bernard Project, Inc.</t>
  </si>
  <si>
    <t>Provided TA on Close-out report edit requests on their generator, Fire Truck and Gas System Improvement projects.</t>
  </si>
  <si>
    <t>67PARA2502; 67PARA2601; 67PARA3701</t>
  </si>
  <si>
    <t>Technical Assistance Email - Event Spanned One Day (6/24/2016): Provided Guidance to the Grantee on Required Project Documentation Associated with Relocation Assistance in Compliance with URA - TA involved provision and instruction to the Grantee on applying Templates and Exhibits, located within our Grante Admin Manual, to meet relocation assistance  requirements in conformance with URA rules and regulations. Tasks also included informing the Grantee on how to complete additional relocation assistance forms (Inpsection Checklists, Household Case Record, Letter of Acknowledgement for Payment Made/Services Rendered) and how much of this documentation should be recorded in the project file.</t>
  </si>
  <si>
    <t xml:space="preserve">ILTR - 00077 (Lancaster Drive Drainage Improvements) </t>
  </si>
  <si>
    <t>Damage related to disaster;#Duplication of Benefits;#Eligible CDBG Activities;#Environmental - Environmental Reviews;#Financial Management;#Urgent Need - National Objective</t>
  </si>
  <si>
    <t>Technical Assistance Emails - Event Spanned over Multiple Emails from 6/7/16 to 6/15/16: Provided Guidance to the Grantee on Subrecipient Management and Environmental Requirements - TA involved instruction to the Grantee on completing an amendment to the Subrecipient Agreement in order to establish a Subrecipient relationship for both K/R and G/I funding sources and how this amendment completion affects additional next steps and project action, such as who the Responsible Entity would need to be on the additional ERR for the project's next phase and what costs are eligible to make choice-limiting factors on (e.g., incur/pay) at this time since the ERR approval is on hold.</t>
  </si>
  <si>
    <t>26PARA2101, ILTR-00290 (Grand Isle Roads)</t>
  </si>
  <si>
    <t xml:space="preserve">OCD-DRU and LHC management and staff conducted our fifth pre-monitoring visit with EBR-OCD. This has been an ongoing effort to review EBR’s housing files again, provide technical assistance and help the city-parish prepare for the 3Q 2016 monitoring visit. As a result of our July 15 pre-monitoring, we determined that EBR was unable, once again, to provide a complete set monitoring records for each of the six ARP projects that were managed by the sub-recipient. From what we reviewed, the sub-recipient monitoring did not include monitoring of each project, although each project was monitored for first rent up to determine LMI. From reviewing the checklists provided for monitoring of the RDA, we determined that no one monitored for labor regulations, procurement, financial management of the projects, etc. Many of the “no” answers in the EBR-OCD monitoring report did not indicate if they were a finding or a concern. Lastly, EBR-OCD did not resolve any of the Findings or Concerns identified in their monitoring report for the RDA. We have requested a complete monitoring report so we can review it again. We will return next month for more pre-monitoring and technical assistance to help them get ready for September’s monitoring visit. </t>
  </si>
  <si>
    <t>Follow-Up on BZA hearing and learned that the facility was robbed and that the stolen vehicle is still on site.  Contacted Councilman Grays constituent representative, Mary Fontenot for her assistance. Communication with the police will now occur.</t>
  </si>
  <si>
    <t xml:space="preserve">Real Estate committee meeting .  CDBG and Program Income funded project update and resolution presented for submission to full Board at next weeksa meeting. </t>
  </si>
  <si>
    <t>NORA All</t>
  </si>
  <si>
    <t>Provided technical assistance regarding how to respond to the monitoring letter from Compliance.  Discussed the type of financial documentation that would be required to resolve a Concern and what they would need to provided to show that proper procurement and Davis Bacon regs were followed properly followed.</t>
  </si>
  <si>
    <t>Monthly joint staff meeting to address programatic issues. 
Participant Sheet  and Agenda Attaatched.</t>
  </si>
  <si>
    <t xml:space="preserve">Conference Call to discuss project status for both projects
CDBG Drainage 18PARA3403:
ERR Complete; Design Phase-98% P/S submitted
Engineer to review PAE comments and submit response in 7 to 10 days; Revised Cost Est to add additional utility conflicts cost; Mayor to see who owns ROW property btw Blunt St and Hudson; Start Construction Sept 2016, if the need for servitude then construction will start Nov 2016; Conference call every two weeks
DOTD Drainage 18PARA3401:
Design and Acquisition Phase; Conference Call every two weeks
Phase I:  Waiting on a response from Corp, hopefully there will be no wetland delineations, if there is going to try to avoid them.  Phase II:  Need a Drainage Easement; Parish Attorney to review and get an opinion for ROW width; Mayor to contact Corp; Best case scenario start construction Sept 2016
</t>
  </si>
  <si>
    <t>Damage related to disaster;#Eligible CDBG Activities;#Labor - Davis/Bacon;#Urgent Need - National Objective</t>
  </si>
  <si>
    <t>Provided technical assistance regarding how to respond to the monitoring letter from Compliance.  Discussed the type of financial documentation that would be required to resolve a Concern and what they would need to provided to show that proper procurement and Davis Bacon regs were followed properly.</t>
  </si>
  <si>
    <t>ILOC-00037</t>
  </si>
  <si>
    <t>CNO Community Development Staff were provided guidance on identifying and applying the  correct performance measures and beneficiary data.  Laura Brown and Wendell Shelby staff presented.
Attendance list attached.</t>
  </si>
  <si>
    <t>Theresa Brennan</t>
  </si>
  <si>
    <t xml:space="preserve">OCD-DRU staff met with the parish and their sub. SCP to review file management and monitoring expectations. </t>
  </si>
  <si>
    <t xml:space="preserve">Isaac </t>
  </si>
  <si>
    <t>St John the Baptist Parish/ South Central Planning Commission</t>
  </si>
  <si>
    <t>Eligible CDBG Activities;#Environmental - Environmental Reviews;#Low-Moderate Income - National Objective;#Urgent Need - National Objective;#Grants Management</t>
  </si>
  <si>
    <t xml:space="preserve">OCD-DRU staff met with the Parish and their sub. (SCP) to review compliance expecations as the launch of the ED loan/grant program nears. This meeting was a follow up to the one held on 5/19/16 as the Parish now had their new ED director on board. CDBG regs. with regard to the program and record keeping expectations were reviewed. </t>
  </si>
  <si>
    <t xml:space="preserve">St John the Baptist Parish/South Central Planning </t>
  </si>
  <si>
    <t>Follow-up on meetings with members of the Vietnamese Fisherman's Union in North Louisiana and Mississippi Gulf Coast who will be providing product for the seafood processing plant. Signed contract for discount fuel with John Stone Industries to supply gas for the boats etc.</t>
  </si>
  <si>
    <t>Viet Namese Commercial Fisherman Union (VACFU</t>
  </si>
  <si>
    <t>City Planning conducted community meeting, at the Urban League of New Orleans to explain the process for making  changes to the CNO Master Plan. GNOHA , Green Coat Enterprises, Relisency NOLA shared views on potential impact and opportunities.</t>
  </si>
  <si>
    <t xml:space="preserve">Contractor reporting at Blight Hearing that RH is the reason for the delay on completing the renovations on the attached property.  Checked the status of the file with the RH staff who advised that the owner is none compliant, has been notified and RH is not the source of the delay.  
Updated the CNO staff. </t>
  </si>
  <si>
    <t>CNO CODE Enforcement</t>
  </si>
  <si>
    <t>Discussed with CNO office of Code Enforcement continuation of issues regarding non compliant blighted properties and OCD-DRU efforts to work wit families.
Attorney Tammie Jackson's Request
"The Office of Code Enforcement would like to request a briefing on the current Road Home additional funding process.  Recently in hearings, property owners are claiming the delay in renovation is caused by waiting on Road Home. 
In an effort to become more informed about the process and keep hearings flowing, education on the RH process would prove beneficial.  The briefing would include the three facilitators and staff that answers the phone to respond to constituent questions.  
Generally, Monday afternoon or Wednesdays are great day for seminars.
I appreciate all your help! 
Thanks!"
Tammie T. Jackson
SR. LIEN FORECLOSURE-ASSISTANT CITY ATTORNEY
CODE ENFORCEMENT DEPUTY DIRECTOR CASE MANAGEMENT
1340 Poydras Street, Suite 1100   
New Orleans, LA  70112
(504)658-4346</t>
  </si>
  <si>
    <t>CNO  CODE ENFORCEMENT</t>
  </si>
  <si>
    <t xml:space="preserve">Follow-up on corrective identified in a September 2015 monitoring visit with Mayor Constant and Capital Projects Director Matthew Martinez. 504 Evaluation and Transition Plan have been completed are being reviewed and prepared for the Mayor signature and presentation to Greta Council prior to submission to OCD-DRU.  </t>
  </si>
  <si>
    <t>26pcce1038</t>
  </si>
  <si>
    <t>City of Gretna</t>
  </si>
  <si>
    <t>Conference Call (via Teleconference): In this call, technical assistance was provided to the Grantee on reviewing, tracking, and determining Parish-Held Program Income (PI) as the reports submitted by the Grantee on their PI amount did not match what they had indicated that they had in their Parish-Held account. The OCD-DRU PI Specialist, Candace Watkins, was also on the call. We also had additional discussion concerning where the discrepancy could lie, which ultimately resulted in an accounting of additional Parish-Held PI which was not reported to OCD-DRU but was required to.</t>
  </si>
  <si>
    <t>I26P-00001 (Jefferson Parish Comprehensive Plan Update - new application)</t>
  </si>
  <si>
    <t xml:space="preserve">OCD’s Lydia Young and I met with newly appointed East Feliciana Parish Manager Barbara Vail to provide TA on resolving concern 2 stemming from the parish’s November 2013 monitoring. The interest calculation of nearly $12,000 the parish provided last month was too high and that prompted the TA visit. This is the final monitoring issue that needs to be cleared in order for the parish to be issued a corrective action complete letter. During yesterday’s TA visit, we reviewed and discussed her interest calculation. We provided a spreadsheet so that interest earned on CDBG DR funds can be calculated. In order to complete the interest calculation, we asked the parish to provide the documents below no later than Friday, June 3, 2016. 1) General Fund bank statements from 2010-2015 that show the receipt of DR CDBG funds; 2) Cancelled checks showing the disbursement of all vendors/contractors for all DR CDBG projects; and 3) Additional bank statements if any funds were transferred and disbursed from another account. We explained that the parish’s banking institution has confirmed that the interest rate for the time period in question is point-15 percent and the interest accrues daily and is compounded monthly. This calculation method will be used to determine the amount of interest earned each year. Our spreadsheet contained the CDBG DR reimbursements for all projects discussed during the visit, which should make it easier to locate the receipts on the bank statements. Once we have the receipt and disbursement dates, the parish will also include the formula to calculate the interest. We believe we can have this final concern cleared by the end of next month.  </t>
  </si>
  <si>
    <t>19PARA3201; 19PARA2102</t>
  </si>
  <si>
    <t>Pre-Monitoring Visit: Provided technical assistance to the grantee on records management in reference to required documentation that should be obtained and filed in their records in an effort to comply with federal CDBG rules and regulations. Outreach attended.</t>
  </si>
  <si>
    <t>39PARA3202, 39PARA2303, 39PARA2501</t>
  </si>
  <si>
    <t>Point Coupee Parish Police Jury</t>
  </si>
  <si>
    <t>Cooordination the conduction of TA on sProject -Close-Out.  Each section oof section 13 of CDBG manual was reviewed;copies of forms completed incorrectly were provided and reviewed;preformance measures and reports currently due discussed.</t>
  </si>
  <si>
    <t>Provide TA with the parish’s Tier 2 Amendment to correct the budget for the three individual completed projects and cancel an active project.  The DRGR was showing WFP at $1,817,726.00 in project funds but it was actually $1,441,782. To correct the budget, I worked with the parish to reduce Hardwood Drainage budget by $36,310.65 from $125,000.00 to $88,689.35; reduce Solitude Drainage by $206,952 from $509,387.00 to $302,435.00; and reduce Solitude Road budget by $256,978.16 from $396,720.00 to $139,741.84. The parish also wanted to move $50,000 in affordable housing study funds to unallocated and change the status from active to inactive. The parish has decided to pay for the study using local funds. Parish provided a copy of the contract between the parish and Western Economic Services, LLC, to validate that the project would indeed still be implemented. The PRC approved the amendment on May 23.</t>
  </si>
  <si>
    <t xml:space="preserve">63PARA3401; 63PARA3403; 63PARA3402; 63PARA9101 </t>
  </si>
  <si>
    <t>Provided TA with St. Helena Parish’s Tier 1 Amendment. The grantee was having difficulty with the Gustav-Ike Online System. To ease the bottleneck, worked with parish consultant to reduce its Drainage/Flood Improvement/Bridges project from $1,785,220.00 to $1,693,949.55. The $91,270.45 reduction is needed in order to match actual expenditures so we can to proceed to closeout. The final project total is $1,693,949.55 and we will move $91,270.45 into the parish’s unallocated pot. Will work with parish on a plan to spend those funds. The PRC approved the amendment on May 23.</t>
  </si>
  <si>
    <t>46PARA3401</t>
  </si>
  <si>
    <t>St. Helena Parish</t>
  </si>
  <si>
    <t>Provided TA to Lafayette Consolidated Government Grants Coordinator Shane Rougeau with its Tier 1 Amendment. The step by step guidance on removing funds from the Coulee Ile des Cannes Drainage Project budget of $3,826,310 to cover admin costs. The PRC ultimately approved the amendment</t>
  </si>
  <si>
    <t xml:space="preserve">Lafayette Consolidated Government </t>
  </si>
  <si>
    <t>Provided TA on Iberville Parish’s Tier 1 amendment (No. 13) to make adjustments to their budget and address cost overruns and the need for additional funding. Due to a cost overrun in the Affordable Rental Housing Project, $481.15 was reallocated to the Price Street Drainage Project. The White Castle Point of Distribution Project had an overrun of $2,220.00 that also was reallocated to the Price Street Drainage Project. The Alligator Bayou Drainage Project will reallocate $50,000 to Price Street Drainage Project to cover the need for additional funding. Therefore, the Price Street Drainage budget will be increase by $52,701.15 from $1,319,861.34 to $1,372,562.49.  The PRC approved the amendment.</t>
  </si>
  <si>
    <t>24PARA1501; 24PARA3407; 24PARA3406; 24PARA3202</t>
  </si>
  <si>
    <t xml:space="preserve">Iberville Parish </t>
  </si>
  <si>
    <t>Provided TA to LaSalle Parish to reconcile their final budget amounts. The parish’s final project budget is different than what the proposal budget has listed. Plus, the parish paid money back due to a compliance issue. In order to correct the budget, we changed the generator project amount and moved the $2,821.50 into unallocated. This reduced the budget by $2,821.50 from $64,932 to $62,110.50. The new allocation went from $154,738 to $151,916.50. This amendment allows the parish to move forward with closeout. the amendment.</t>
  </si>
  <si>
    <t>30PARA2301</t>
  </si>
  <si>
    <t>LaSalle Parish</t>
  </si>
  <si>
    <t xml:space="preserve">Provided TA on the parish’s tier one amendment which was needed to adjust project budgets to more accurately reflect project costs. The adjustments are a follow up to the 3/16/16 amendment approval. Bayou Choctaw, Little River, HWY 1191 is being decreased $363.86 from $1,660,145.35 to $1,659,781.49. Luke Martin Canal, HWY 115, Turner Canal is being decreased $7,600 from $600,319.00 to $592,719.00. HWY 114, Hessmer, Bayou Lacombe, Mansura is being increased $170,953.26 from $1,263,773.00 to $1,434,726.26.  All three budget adjustments are due to line item adjustments within the Public Facilities and Improvements activity.  This project has six construction change orders for project 3A (Guillot Street, Bedo Street, Lateral L-7, Lateral L-7-B, Lateral L-8-B &amp; Lateral L-8-C) that has substantially increased the construction cost previously proposed. City of Marksville - Legion Drive is being decreased $54,900.75 from $254,625.00 to $199,724.25 due to a change in scope to the project. This scope change reduced the construction cost substantially and eliminated purchase of right of ways that were initially thought to be necessary. We also review the construction status of each project. Three of the four drainage projects are above 50 percent expended (54, 65 and 94 percent expended). Marksville Legion Dr is at 37 percent expended. The budget changes will slightly increase overall UN from 63 to 64 percent and reduce LMI from 27 to 26 percent. </t>
  </si>
  <si>
    <t>05PARA3410; 05PARA3429; 05PARA3430; 05PARA3431</t>
  </si>
  <si>
    <t xml:space="preserve">Provided TA to St. Landry Parish on its Tier 1 amendment to add $244,818.50 to the parish-wide drainage project. The $244,818.50 in unallocated dollars will increase the parish-wide drainage budget to $4,633,818.50. The overall project is currently 80-percent expended. Despite the increase to this UN project, the parish will remain 55.4 percent LMI. We also discussed the construction status of the project which was subdivided into seven (7) areas; Construction is complete in areas 1-6. Area 7 is 95% complete. The $244K is needed for an additional drainage location. </t>
  </si>
  <si>
    <t>49PARA3401</t>
  </si>
  <si>
    <t>Damage related to disaster;#Eligible CDBG Activities;#Financial Management;#Labor - Davis/Bacon;#Slum and Blight - National Objective;#Grants Management</t>
  </si>
  <si>
    <t>Pre-Monitoring Visit: Provided technical assistance to the grantee on records management, i.e., regarding what required documentation should be obtained and filed in their records as well as the level of documentation they should maintain, specifically labor compliance and financial management documentation, in an effort to comply with federal DR-CDBG rules and regulations. Outreach attended as well.</t>
  </si>
  <si>
    <t>IEDU-00077 (New Administration Building)</t>
  </si>
  <si>
    <t>Jefferson Parish Public School System (JPPSS)</t>
  </si>
  <si>
    <t xml:space="preserve">The Parish is having multiple issues. Discussed updates on the V Zone issue with Ameripure  and the Port Sulphur Library. Further talked about the issues with the acquisiton of right of ways for Sewereage Improvements. The Parish gave updates on the other projects. </t>
  </si>
  <si>
    <t>38FSCC3501	38PARA2101	IFIS-00009	IFIS-00011	IFIS-00022	ILT2-00225	ILT2-00244	ILT2-00247	ILTR-00223</t>
  </si>
  <si>
    <t xml:space="preserve">Worked with Grantee and consultant on budget issues; application amendment issues; closeout issues and bid issues. The grantee has changed from a sealed bid process to small purchase. </t>
  </si>
  <si>
    <t>51FSCC3501	51PARA2101	51PARA2102	51PARA2302	51PARA2303	51PARA3301	51PARA3302	51PARA3303	51PARA3401	51PARA3402	51PARA3601</t>
  </si>
  <si>
    <t>Duplication of Benefits;#Urgent Need - National Objective</t>
  </si>
  <si>
    <t xml:space="preserve">LHC’s Liza Bergeron, Cindy Campbell, Ray Rodriquez and I conducted a pre-monitoring visit with EBR-OCD staff. This follows our April 28 pre-monitoring meeting. At that meeting, EBR-OCD staffers freely admitted to us and to a member of the mayor’s staff that they did not add anything new their housing files since December’s failed monitoring visit. It’s been well-documented that EBR-OCD housing files are substandard since November 2015. After emailing EBR Asst. CAO Gail Grover on May 9 about EBR-OCD’s uninspiring attempt to locate its housing files, she made a point to get the finance staff involved. EBR Purchasing Director Patti Wallace and Finance Manager Shalanda Nalencz also attended the 5/19 pre-monitoring visit. Under the affordable rental program, we provided TA on the housing files and told EBR-OCD staff that we still need to see a complete monitoring record for each of the six projects that were managed by the sub-recipient. EBR-OCD is still missing rent rolls for the Elysian Apts. and GCHP One Stop. Further, EBR-OCD was still missing signatures on their Section 3 Plan, Section 3 Resolution, and Section 504 Assurance and their Self-Evaluation still is not complete. There is some positive news to report under Home Repair. Nalencz was able to locate nearly 100 MB of e-files for this projects. It was emailed to us and was uploaded for compliance to review. The required files included parish’s payroll costs that were reimbursed by OCD-DRU during the review periods of January 2012 and May 2012. She also submitted canceled checks paid to providers for fringe benefits including health insurance, dental insurance, life insurance, retirement benefits, and post-employment. These files will be reviewed by compliance and we will provide feedback on the fitness of those files. We were also able to locate two of the three required homeowner files. EBR located some of the procurement information used in the selection of the nine construction contractors as well as some bid tabs and contractor clearance and contractor evaluation forms. While the TA visit showed progress, the parish was still unable to produce a complete set of housing files. We will provide a detailed accounting to EBR on what is still missing by Friday, May 27.  We will conduct another pre-monitoring meeting in June in preparation of their 3Q monitoring visit by compliance.  </t>
  </si>
  <si>
    <t xml:space="preserve">17RHPP1505; 17RHPP1504; 17RHPP1503; 17RHPP1502; 17RHPP1501; 17RHPP1203; 17PARA1502; 17PARA1101  </t>
  </si>
  <si>
    <t xml:space="preserve">Provided TA for EBR Federal and State Grants Manager Tamara Sabine. The TA centered on an application amendments that are required for all the bridge projects. In each case, the application budget and proposal budget do not match. An amendment also is required for St Vincent DePaul and O'Brien House before we can move forward with closeout on both homelessness initiatives.   </t>
  </si>
  <si>
    <t>17PARA2105; 17PARA2106; 17PARA2101; 17PARA2107; 17PARA2102; 17PARA2104; 17PARA3201; 17PARA3203</t>
  </si>
  <si>
    <t xml:space="preserve">Monthly conference call to review status of each INF and ED active project and provide TA on amendments, bids (specs and procedures), acquisition, and notice of contract awards on bridge projects and homelessness initiatives. Also, discuss file management for both INF and housing as well as preparation for the upcoming 3Q monitoring of the parish’s eight completed housing projects. Provided TA on proposed Elysian 2 project. In order to move forward, EBR-OCD and/or mayor’s office need to do the following: 1) Identify the project and present a timeline for the project, 2) Submit an application amendment, 3) Submit a budget amendment, 4) Submit a recommendation that it has reviewed the feasibility and viability of the project and 5) Submit supporting documentation that indicates this project will deliver the recommended units to meet the CDBG affordable housing criteria. Also discussed five housing close out reports that are due this month. They include PCRs for Home Repair, Rental Rehab, Autumn Place, Elm Street, and Wesley Chapel.  
</t>
  </si>
  <si>
    <t>17RHPP1505; 17RHPP1504; 17RHPP1503; 17RHPP1502; 17RHPP1501; 17RHPP1203; 17PARA1502; 17PARA1101; 17PARA2101; 17PARA2102; 17PARA2104; 17PARA2105; 17PARA2106; 17PARA2107;17PARA3201; 17PARA9201</t>
  </si>
  <si>
    <t>LHC’s Cindy Campbell and Ray Rodriquez and I conducted a pre-monitoring visit with EBR-OCD. It’s been four months since December’s failed monitoring visit and EBR-OCD staff freely admitted to us and EBR’s Federal and State Grants Coordinator Tamara Sabine that they did not add anything new to its housing files. During the meeting, EBR staff pulled together some requested rent rolls for 4Q 2015 and 1Q 2016 and temporary relocation files for ARP. Provided TA on missing documents including; 1) Need signed documents of Section 3 Plan, Section 3 Resolution, and Section 504 Assurance; 2) Self-Evaluation not completed 3) Missing rent rolls for GCHP One Stop and Elysian; 4) Missing Davis Bacon files for Elysian, Westley, GCHP One Stop and Elm St.; 5) Autumn Place and Willow Creek had payrolls on a jump drive but no hard copy files. We have scheduled a return pre-monitoring visit for Thursday, May 19. EBR purchasing dept. needs to be involved in next meeting and have documentation for all the projects listed on the March 24 monitoring letter to Mayor Holden, including solicitation, procurement, bids, etc. Also discussed five housing close out reports that are due next month for Home Repair, Rental Rehab, Autumn Place, Elm Street, and Wesley Chapel.</t>
  </si>
  <si>
    <t xml:space="preserve">Met with Terrebonne Parish School CFO Rebecca Breaux to discuss the two completed school board projects and next steps for closing out the South Terrebonne High School Elevator installation project. Provided TA on the project amendment to de-obligate the unused funds to move to project closeout. Will work with Breaux on getting The TPSB’s replacement of exterior windows at Schreiver and West Park Elementary project was monitored in May 2013. Based on our review, there were no findings or concerns.
</t>
  </si>
  <si>
    <t>I2OC–00043; IEDU–00022</t>
  </si>
  <si>
    <t xml:space="preserve">Lisa Samuels and I met with Terrebonne Parish officials to conduct a pre-monitoring visit. The purpose of the meeting was to review the files for Waterworks valve replacement and Ashland North Levee projects. Financial documents were sent prior to the pre-monitoring visit. Technical assistance was provided on status of project files, file maintenance and any updates that may be required. The goal was to assist the parish and prep them for the May 10 monitoring visit by compliance staff. Provided TA on Upper Dularge East Levee (LMI) project. The parish proposes to move the funding to the Houma Navigational Barge Gate which is still an Upper Dularge project and is LMI. The Houma Navigational Barge Gate project is already listed as an alternative project in the proposal; therefore, it’s a Tier 2 budget, amendment. The parish will work with outreach to move the current levee project to alternate and fund the Barge Gate. Once this has been completed, the parish will submit the application. The estimated timeline of completion is two years from now which will be reflected in the application. Provided TA on recently submitted closeout report for Ashland North. The project closeout matches the expenditures of $2,634,981.54. However, the current budget is $2,634,981.59. In order to adjust the budget the parish needs to complete a budget amendment and a subsequent application amendment as soon as possible. </t>
  </si>
  <si>
    <t>55PARA2301; 55PARA3305; 55PARA3301</t>
  </si>
  <si>
    <t xml:space="preserve">OCD’s Pat Forbes, Kristen Hebert and I met with new Rapides Parish Police Jury President Craig Smith and disaster consultants, Kendall Magee and Allison Laborde. The purpose of the meeting was to meet the new parish leadership team, discuss the status of their projects and provide technical assistance on remaining active G/I projects. Rapides Parish has six UN levee projects and one comprehensive resiliency project. The parish allocated nearly $15.8 M following Hurricane Gustav/Ike. There have been some notable expenditures over the past two years. As of 5/31/14, the parish was at 37% expended or ($6.1M); as of 12/30/14, the parish was at 49% expended; as of 5/31/15, the parish was at 65% expended and the parish closed out 2015 with 75% expended. Current the percent expended is at 85% or ($13.4M).  The remaining available funds stands at $2,330,761.24.  he parish has five projects above 90 percent expended. North Bank Rapides is complete and the closeout was submitted in February.  Bayou Bouef Diversion Canal is nearly complete. North Bank Grant and South Bank Rapides are complete and with a few punch list items remaining.  We discussed closeout of those two projects. The remaining active levee projects is Pineville Utility which consists of eight locations. Location 1 is nearly complete with an inspection due next week to determine substantial completion. Locations 2, 3, 4 and 7 are complete. Locations 5 and 8 are complete and waiting on Clear Lien Certificate. Location 6: A stop work order was issued due to servitude issues. Pineville’s legislation to get quick take authority for the project failed in committee last week. Officials are looking into another method of acquisition, probably expropriation. Project will likely take several months to complete. We also discussed the monitoring report letter that was issued to Rapides Parish on March 29, 2016.  It contained zero (0) findings and seven (7) concerns.  The parish indicated their response was nearly complete. </t>
  </si>
  <si>
    <t xml:space="preserve">40PARA3302; 40DRLG7001; 40PARA3301; 40PARA3303; 40PARA3304; 40PARA3301 </t>
  </si>
  <si>
    <t xml:space="preserve">Rapides Parish </t>
  </si>
  <si>
    <t xml:space="preserve">Connie Hall and I conducted a site visit. We met with Livingston Parish officials, Mark Harrell and Heather Crain along with their consultant, Mike Chenevert to review each the status of completed projects including closeout and provide TA to address issues and concerns with active projects. The parish has expended nearly $9M of its $12.2M allocation. The $3.3M Spring Ranch Rd. four-lane widening project is substantially complete and is addressing punch list items. We will assist the parish on a ribbon cutting event. The $4.2 million Parish-wide Drainage is complete. The project is 100 percent expended. We are assisting with the closeout package. Closeouts for the Fire Truck and Multi-Purpose Building are currently in desk review. Code Enforcement (32PCCE1036) project closeout report is in finance review.  We reminded the parish that PCRs are due for Debris Removal and LMI HMA Cost Share. Both Isaac projects are 100 percent expended. The land for the $3.1 million Emergency Response Communication Tower was purchased and cleared and the design phase is 95 percent complete. Construction to start this fall. </t>
  </si>
  <si>
    <t>32PARA2101; 32PARA2602; 32PARA3201; 32PCCE1036; 32PARA3401; 32PARA2601; 32VPRP3401; 32VPRP3401</t>
  </si>
  <si>
    <t xml:space="preserve">Monthly conference call to review status of each INF and ED project and provide TA on amendments, bids (specs and procedures) and notice of contract awards on bridge projects, and homelessness initiatives. Also, discuss file management and upcoming monitoring for eight completed housing projects. Provide guidance for Tier 3 amendment process for council on aging project. </t>
  </si>
  <si>
    <t>CPRA Program Monthly Conference Call to discuss project status, Landrights/Permits, expenditures, budget amendments</t>
  </si>
  <si>
    <t>Lafourche Parish Monthly Conference Call to discuss project status and Landrights/Permits</t>
  </si>
  <si>
    <t>Intoductions to new parish president, status updates, closeout status, monitoring report discussion, upcoming tier amendments.</t>
  </si>
  <si>
    <t xml:space="preserve">Discussion with CPRA to cancel Boston Canal project and move funds to another project </t>
  </si>
  <si>
    <t>57CPFI3301</t>
  </si>
  <si>
    <t>Eligible CDBG Activities;#Financial Management;#Slum and Blight - National Objective;#Grants Management</t>
  </si>
  <si>
    <t xml:space="preserve">Discussed lot maintenance tracking software and the future use of the eGrants system. </t>
  </si>
  <si>
    <t>H44I - 00003 - SB</t>
  </si>
  <si>
    <t>Labor - Davis/Bacon;#Urgent Need - National Objective;#Grants Management</t>
  </si>
  <si>
    <t>Discussed grant management services contract for multiple ILTR projects in regard to internal management capacity issues.</t>
  </si>
  <si>
    <t>ILTR-00173</t>
  </si>
  <si>
    <t>Conference call to discuss the on-going issues with their slow-moving project.</t>
  </si>
  <si>
    <t>29MIPC2301</t>
  </si>
  <si>
    <t>Town of Golden Meadow</t>
  </si>
  <si>
    <t>Conference call to identify and resolve any inssues hindering project progress</t>
  </si>
  <si>
    <t>Provided TA on close-out packages, financial management, construction issues and expenditures.  Also, discussed Labor issues with SUNO project and NTP issues/bid issues concerning Delgado.</t>
  </si>
  <si>
    <t>Coordiated briefing of OCD-DRU Roadhome and related disaster recovery to the legistative staff of Orleans State Representatives and Senators.   Participants included presentations  from OCD-DRU director, Roadhome Manager, SRPP, LHC, GNOHA Liasion Group and GOSEP.</t>
  </si>
  <si>
    <t>Louisiana State Representatives and Senators</t>
  </si>
  <si>
    <t>Conference Call (via Teleconference - Adrienne and Kay were also involved in the call): In this call, technical assistance and guidance was provided to the Grantee, Subrecipient, Consultant, and their A/E Contractor on this project regarding some options they could pursue to perform Contract Management on the project's Construction Contract/Contractor. The current scenario involves a Dispute between the A/E firm and Construction Contractor over days needed to reach Substantial Completion. We also provided guidance that we could not reimburse any eligible costs for work that was done outside of the current contract period (Change Orders would need to be fully executed and in effect to extend the Contract Period, thereby allowing OCD-DRU to then consider the construction work/costs completed during that extended time as valid).</t>
  </si>
  <si>
    <t>26PARA3202 (Jean Lafitte Rebuild Auditorium)</t>
  </si>
  <si>
    <t>Damage related to disaster;#Urgent Need - National Objective;#Grants Management</t>
  </si>
  <si>
    <t>Provided technical assistance to the grantee regarding records management and what documentation is required and should be obtained and filed in their records in order to comply with federal DR-CDBG rules and regulations.</t>
  </si>
  <si>
    <t>IEDU-00093</t>
  </si>
  <si>
    <t>Vermilion Parish School Board</t>
  </si>
  <si>
    <t>Eligible CDBG Activities;#Urgent Need - National Objective</t>
  </si>
  <si>
    <t xml:space="preserve">Technical Assistance Emails - Event Spanned over Multiple Emails from 4/20/16 to 5/9/16: Provided Guidance to the Grantee on an Involuntary Acquisition Scenario subject to URA Requirements - TA involved provision and instruction to the Grantee on applying Templates and Exhibits (and reviewing their drafts) to meet URA requirements, informing the Grantee on when to initiate certain steps in the URA process, and how much of this acquisition documentation should be sent out to the Owner(s) and recorded for the project file.  </t>
  </si>
  <si>
    <t>ILTR-00173 (Revitalization of Old Arabi)</t>
  </si>
  <si>
    <t>Duplication of Benefits;#Eligible CDBG Activities;#Environmental - Environmental Reviews;#Grants Management</t>
  </si>
  <si>
    <t>Monthly Conference Call (via Teleconference): In this call, technical assistance was provided to the Grantee on monitoring different aspects (namely Environmental Review Records) of their subrecipient projects as well as ensuring duplication of benefits was accurately checked on projects with other sources of funding. We also had additional discussion concerning contracting requirements with a subrecipient as well as status updates on other projects' construction schedules being on time and when project amendments may be submitted.</t>
  </si>
  <si>
    <t>IFIS-00003/26FSCC3503, ILTR-00292/26PARA2101, 26PARA3202, ILTR-00290/26PARA2301, ILTR-00291/26PARA2302, ILTR-00293/26PARA3423, I26S-00001, ILTR-00074, 26PARA3201, ILTR-00077, ILTR-00157</t>
  </si>
  <si>
    <t>LeBeouf, Tomorr</t>
  </si>
  <si>
    <t xml:space="preserve">The meeting was a pre-monitoring meeting. The purpose of the meeting was to address any concerns and questions the grantee had. Some of the topics covered were invoicing, file management and procurement. </t>
  </si>
  <si>
    <t>17DRLG7101</t>
  </si>
  <si>
    <t>TA was provided on records management and subrecipient management. EBR Parish should follow-up on monitoring concerns with their subrecipients to clear those concerns and keep that documentation on file.</t>
  </si>
  <si>
    <t>17PARA7002</t>
  </si>
  <si>
    <t>Damage related to disaster;#Duplication of Benefits;#Eligible CDBG Activities;#Financial Management;#Grants Management</t>
  </si>
  <si>
    <t>Monthly Conference Call (In-person for this Event as it was the Initial Monthly Conference Call for this Grantee): In this call, technical assistance was provided to the Grantee on monitoring different aspects (namely Financial Management) of their subrecipient projects as well as ensuring duplication of benefits was accurately checked on projects with other sources of funding. We also had additional discussion concerning status updates on other projects' construction schedules being on time, draw request revisions, project amendment approval statuses, and project closeout updates in relation to their soon-to-be-published Monitoring Report.</t>
  </si>
  <si>
    <t>IFIS-00003/26FSCC3503 (Bucktown Harbor), ILTR-00292/26PARA2101 (Grand Isle Roads), 26PARA2303 (Eastbank WWTP), 26PARA3202 (Jean Lafitte Rebuild Auditorium), 26PAAD1001 (G/I Admin), ILTR-00068, ILTR-00069, ILTR-00082, ILTR-00084, ILTR-00098, ILTR-00137</t>
  </si>
  <si>
    <t>A Saturday Road Home outreach at Pete Sandchez Center in Lower 9th Ward.</t>
  </si>
  <si>
    <t>Roadhome</t>
  </si>
  <si>
    <t>Damage related to disaster;#Duplication of Benefits;#Financial Management;#Low-Moderate Income - National Objective</t>
  </si>
  <si>
    <t>Provided TA on close-out packages, financial management, construction issues and expenditures.  Also, discussed Labor issues for the SUNO project and possible resolutions.</t>
  </si>
  <si>
    <t xml:space="preserve">Spoke with Jason Stopa to discuss eligible activities for program income in regard to LLT lot maintenance. </t>
  </si>
  <si>
    <t xml:space="preserve">Met with the Mayor and his grants director to discuss how to track and report program income. </t>
  </si>
  <si>
    <t xml:space="preserve">26FSCC3502 </t>
  </si>
  <si>
    <t xml:space="preserve">Met with parish officials to discuss the use of a new task order for EBR with PAE for grant management services. </t>
  </si>
  <si>
    <t>17PARA2104-Bridge Repair-EBR</t>
  </si>
  <si>
    <t>East Baton Rouge Parish Government</t>
  </si>
  <si>
    <t xml:space="preserve">Met with new Parish President and staff to discuss grant management services contract and program income use. </t>
  </si>
  <si>
    <t>H26S - 00001</t>
  </si>
  <si>
    <t>Met with Kendell Magee and SBPG recovery staff to discuss their grant management services contract. Advised that their funds are running low and they need to consider moving money to extend the contract. Discussed expectations to move projects along.</t>
  </si>
  <si>
    <t>ILTR - 00173</t>
  </si>
  <si>
    <t xml:space="preserve">Met with the Mayor and staff to review D-CDBG projects. I offered information about utilizing the PAE contract as a tool for grant management services. </t>
  </si>
  <si>
    <t>17PAAD1001 - EBR</t>
  </si>
  <si>
    <t>Eligible CDBG Activities;#Financial Management;#Low-Moderate Income - National Objective;#Slum and Blight - National Objective</t>
  </si>
  <si>
    <t xml:space="preserve">Explained program income and how to use it. Reviewed the parish's LLT Lot Maintenance and Disposition project and how the parish would like to expand it. Discussed the parish's Lot Next Door Program. </t>
  </si>
  <si>
    <t>Monthly conference call to ascertain status and to push any to-do items.</t>
  </si>
  <si>
    <t xml:space="preserve">Budget reconciliations, amendments, deadlines for landrights </t>
  </si>
  <si>
    <t>Tier 1 Budget amendments process</t>
  </si>
  <si>
    <t>52PARA2601</t>
  </si>
  <si>
    <t>St Tammany Parish</t>
  </si>
  <si>
    <t>Provide TA regarding eligible activities regarding a private swimming pool proposed for donated site.</t>
  </si>
  <si>
    <t xml:space="preserve">Provided TA regarding project that the closeout report is past due.
</t>
  </si>
  <si>
    <t>Pre Monitoring records review site visit - provided a list of documents that were not located to be submitted and obtained for the compliance review and file retention.</t>
  </si>
  <si>
    <t>IEDU-00091</t>
  </si>
  <si>
    <t>Calcasieu Parish School Board</t>
  </si>
  <si>
    <t>provided TA regarding completion of delinquent closeout reports and necessary budget amendments for reconciliation.</t>
  </si>
  <si>
    <t>51PARA3402</t>
  </si>
  <si>
    <t>Discuss financial draw process flow for housing projects,</t>
  </si>
  <si>
    <t>St Mary Parish</t>
  </si>
  <si>
    <t>Discuss delinquent closeout package</t>
  </si>
  <si>
    <t>ILTR - 00179</t>
  </si>
  <si>
    <t>Allen Parish</t>
  </si>
  <si>
    <t>Discuss Closeout packets</t>
  </si>
  <si>
    <t>01PARA3205</t>
  </si>
  <si>
    <t>Acadia Parish</t>
  </si>
  <si>
    <t>Discussed program income reporting requirements and thresholds, discussed remaining project completion items and closeout documents.</t>
  </si>
  <si>
    <t>IFIS-00021</t>
  </si>
  <si>
    <t xml:space="preserve">Discussed support documentation needed on an Admin draw for multiple years that was returned due to lack of documentation.  </t>
  </si>
  <si>
    <t xml:space="preserve">26PAAD1001, </t>
  </si>
  <si>
    <t xml:space="preserve">Project to be terminated as one landowner will not sign land rights agreement. Discussed potential alternate projects with priority to those benefiting low to moderate income.  </t>
  </si>
  <si>
    <t>57CPFI3302</t>
  </si>
  <si>
    <t xml:space="preserve">Assistance regarding LLA Non-Compliance for delinquent audit.  Communicated to grantee regarding their release. Assisted grantee with CEA extension docs. </t>
  </si>
  <si>
    <t>Damage related to disaster;#Eligible CDBG Activities;#Slum and Blight - National Objective;#Grants Management</t>
  </si>
  <si>
    <t>Infrastructure project completion deadline and close out process modifications based on current circumstances regarding the contractor.</t>
  </si>
  <si>
    <t>IEDU-00107</t>
  </si>
  <si>
    <t>Orleans Parish School Board</t>
  </si>
  <si>
    <t>Washington, Debra</t>
  </si>
  <si>
    <t>Damage related to disaster;#Duplication of Benefits;#Fair Housing Equal Opportunity</t>
  </si>
  <si>
    <t xml:space="preserve">The purpose of the conference call was to provide Technical Assistance to the Subrecipient relative to the status of the final order of their Waiting and Supplemental Waiting Lists.  Additionally, NOAHH was asks to provide information as to the process for selecting applicant, as well as, their priority ranking system, that would ultimately determine the order of the Supplemental Waiting List.  Staff also discussed with NOAHH, the next steps in the process. </t>
  </si>
  <si>
    <t>6</t>
  </si>
  <si>
    <t>New Orleans Area Habitat for Humanity (NOAHH)</t>
  </si>
  <si>
    <t xml:space="preserve">This is still in the application phase. Had conference call to discuss eligibility and what is needed to move forward. Went over application and eligibility in detail. Main topic proof of LMI. DOB was a hot topic as well there are other funds in the project besides FEMA and the CDBG 25% match.  </t>
  </si>
  <si>
    <t>***</t>
  </si>
  <si>
    <t>St. John the Baptist Parish School Board</t>
  </si>
  <si>
    <t xml:space="preserve">Conference Call: Discussed project updates,The Parish has 5 projects ready to close. Working with the Parish to have the closeouts submitted. The Parish is trying to gut Yokely and move the funds to St. Willow St. The issue with that is there's not enough money to cover the cost of Yokley they will have to move Yokley to alternate or they need to change the scope. The Parish submitted two CatEx's that were not approved because they submitted the wrong forms. WEnt over what needed to be done. </t>
  </si>
  <si>
    <t>51FSCC3501,51PARA2101,51PARA2102,51PARA2302, 51PARA2303,51PARA3301,51PARA3302,51PARA3303,51PARA3401,51PARA3402.51PARA3601</t>
  </si>
  <si>
    <t xml:space="preserve">Conference Call: Parish is having major budget issues. Also having issues managing the two consulting firms hired to conduct admin activities. Received updates on the projects and gave advice on how to move forward. Draws are not being submitted due to these issues across all projects. </t>
  </si>
  <si>
    <t>47PARA2101,47PARA2301,47PARA2302,47PARA2303,47PARA2304, 47PARA3201.47PARA3202,47PARA3401,47PARA3402</t>
  </si>
  <si>
    <t>St. James Parish</t>
  </si>
  <si>
    <t xml:space="preserve">Conference call: Discusse. project updates and project ready to close. IFIS00011 and Port Sulphur Library still awaiting HUD decision on VZone issue.. Discussed acquisition issues on ILT200247. </t>
  </si>
  <si>
    <t>38FSCC3501,38PARA2101,IFIS00009,IFIS00011,IFIS00016,IFIS00022,IFIS00225,IFIS00244,ILT200225,ILT200244,ILT@00247, ILTR00160,ILTR00223</t>
  </si>
  <si>
    <t>Damage related to disaster;#Eligible CDBG Activities;#Environmental - Environmental Reviews;#Low-Moderate Income - National Objective</t>
  </si>
  <si>
    <t xml:space="preserve">Conference call: The Parish want to move 55PARA3301 to alternate and pull another project from the alternate list.Gave directions on the process. Also discussed all active project and projects ready to closeout. Received status updates and gave guidance as needed. </t>
  </si>
  <si>
    <t>55FSCC3501, 55PARA2102, 55PARA2301,55PARA2302,55PARA3201,55PARA3202, 55PARA3203,55PARA3305,55PARA3306,55PARA3308.55PARA3312.55PARA3402.55PARA3702</t>
  </si>
  <si>
    <t xml:space="preserve">Premonitoring visit, to give a preliminary look at project files and to gather documents for compliance team. </t>
  </si>
  <si>
    <t>53VPRP2101, 53PARA3201, 53PARA3202</t>
  </si>
  <si>
    <t xml:space="preserve">Preiodic visit to the Parish to get status updates on all projects and to discuss timelines, issues, etc. </t>
  </si>
  <si>
    <t>52PARA2601, 52PARA3601, ILTR00208, ILTR00281, ILTR00282</t>
  </si>
  <si>
    <t xml:space="preserve">Monthly Tiger Team conference call to push this trouble project along. Discuss status, next steps, immediate actions, etc. </t>
  </si>
  <si>
    <t>Premonitoring trip, to give a preliminary looks at files and gather docs for compliance team.</t>
  </si>
  <si>
    <t xml:space="preserve">GNOHA Housing NOLA bi-monthly meeting to receive presentation/projections of locations of concentration of  affordable in CNO. HANO-Section 8 criminal tenant policy hearing before HANO Board.  </t>
  </si>
  <si>
    <t xml:space="preserve">Coordinating introductions and follow-up to address possible zoning concerns that have recently surfaced regarding the project. </t>
  </si>
  <si>
    <t>Vietnamese Commercial Fishermans Union (The HUB)</t>
  </si>
  <si>
    <t>Conference call with Deputy Director of OPSB, PM regarding close-out of Alice Hart school project.  Addition collaboration with Celestine, Gray, Schultz regarding plan to pursue  liquidated damages . Site visit set for April 8.</t>
  </si>
  <si>
    <t>OPSB (Alice Hart)</t>
  </si>
  <si>
    <t>Damage related to disaster;#Duplication of Benefits;#Financial Management;#Urgent Need - National Objective</t>
  </si>
  <si>
    <t>Provided TA on Grants Management.  Discussed DOB, issues with expenditures and construction delays.</t>
  </si>
  <si>
    <t xml:space="preserve">Calls continuing between developer, myself and Compass.  Structuring of deal prior to the QAP is posted; review alternative scenerios </t>
  </si>
  <si>
    <t>n/a for now</t>
  </si>
  <si>
    <t>Garyville Redevelopment Project</t>
  </si>
  <si>
    <t xml:space="preserve">continuous weekly meetings for closing on development. </t>
  </si>
  <si>
    <t>not one yet</t>
  </si>
  <si>
    <t>Bell School Project</t>
  </si>
  <si>
    <t>Standing conference call to provide parish with guidance on various road blocks and other issues.  ARP is discussed and will continue to oversee the process for funds transfere to the new development, The Eliysian 2</t>
  </si>
  <si>
    <t>17RHPP1203</t>
  </si>
  <si>
    <t>Continuing closin calls with all parties involved.</t>
  </si>
  <si>
    <t>n/a right now</t>
  </si>
  <si>
    <t>Bell School</t>
  </si>
  <si>
    <t>Damage related to disaster;#Financial Management;#Labor - Davis/Bacon;#Urgent Need - National Objective</t>
  </si>
  <si>
    <t>Provided TA concerning CEA amendments and financial management.  Discussed steps needed to add other sources of funding and issues needing to be resolved concerning corrections needed on the cost estimate in order to adds the additional funds.</t>
  </si>
  <si>
    <t xml:space="preserve">12FSCC3501, I12P-00001, ILTR-00159, 12PARA3202, </t>
  </si>
  <si>
    <t>David Marquette and I met with St. Landry Parish officials to discuss Tier I Amendments 17 and 18 and provide TA with regard to the Homeowner Rehabilitation budgets.  HUD has brought to our attention in some of our other parishes that the documentation between the grantee and the Homeowner is missing language. HUD has stated that it is the responsibility of the parish to make the Homeowner aware that if their home is located in a Flood Plain or is ever determined to be in a Flood Plain the homeowner will need to carry flood insurance.  By not having flood insurance they will be disqualified from Federal Grants in the future.  This will not change the grant that they have already received only any grant that they might be eligible in the future. With the other parishes/grantees we have obtained this documentation and added it to the file to meet HUD needs. The cost associated with this has been approximately $200.00 per home. This was to draft a document, schedule a meeting with the homeowner,  have the document signed and notarized.  We provided a copy of a document with very similar language that can be adapted to fit the needs of St. Landry Parish. In reviewing the current budget and completed projects, we believe you will need to approximately $15,000 in the Homeowner Rehab Budget.  75 homes @ $200 each=
$15,000.  We are working with HUD to reduce the number of households from 75 to seven.  We also reviewed the recently approved Tier Amendment 19 that will add $244,818.50 to the $4.3 million parish wide drainage project. The new budget is $4,633,810.50.</t>
  </si>
  <si>
    <t>49PARA1102; 49PARA1101; 49PARA3401</t>
  </si>
  <si>
    <t xml:space="preserve">Review status of city's response to the September 2014 monitoring report letter. Technical assistance was provided on timeline and response to the one finding and 11 concerns.   </t>
  </si>
  <si>
    <t xml:space="preserve">49MIPL2101; 49PCCE1032 </t>
  </si>
  <si>
    <t>Michael Chua and I conducted a pre-monitoring visit and reviewed files for Wardline Road Drainage, Environmental Health Service Bldg., and Agriculture Events Center. Technical assistance was provided on files and file maintenance. The goal was to make sure the grantee is ready for the April 12 monitoring visit by compliance staff</t>
  </si>
  <si>
    <t>53VPRP2101; 53PARA3201; 53PARA3202</t>
  </si>
  <si>
    <t>Financial Management;#Labor - Davis/Bacon;#Slum and Blight - National Objective;#Grants Management</t>
  </si>
  <si>
    <t xml:space="preserve">Pre-Monitoring visit.  Provided technical assistance on records management and discussed what documentation is required and should kept in their records in order to comply with CDBG guidelines and regulations.   </t>
  </si>
  <si>
    <t xml:space="preserve">IEDU-00091 </t>
  </si>
  <si>
    <t>Collaboration with District Councilman regarding required permitting to operate the wholesale distribution  facility being developed by the Vietnamese Commercial Fisherman Union on the site in his District.</t>
  </si>
  <si>
    <t>Collaboration with Natasha Muse, CNO-OCD and collaboration with Michael on the CNO request to expedite an amend to need so invoices could be submitted to close out a the Methodist Hospital project.</t>
  </si>
  <si>
    <t>ILTR00167</t>
  </si>
  <si>
    <t xml:space="preserve">City of New Orleans </t>
  </si>
  <si>
    <t xml:space="preserve">Conducted a pre-monitoring visit with Alexandria’s Capital Projects Coordinator James Branch and their consultant Michelle Smith.  The goal of the visit was to review the project files and provide TA so the city is ready for its upcoming monitoring visit. The $1.78 million drainage project is currently at 69 percent expended. Construction should be completed during the second quarter.  During the visit, I reviewed the grantee’s application, acquisition, environmental, civil rights, citizen participation, payroll, procurement, bid advertisements, financial management, Notice of Contract Award, Section 504, contract documents, executed contracts, payroll, draw requests, labor and construction files. All files were in order and all the supporting documentation was available for review. </t>
  </si>
  <si>
    <t>40MIPL3401</t>
  </si>
  <si>
    <t>Alexandria, city of</t>
  </si>
  <si>
    <t>I met with St. Martin Parish Project Manager Heath Babineaux to discuss the parish’s recovery projects and offer TA on project bottlenecks. The parish was allocated $5.3 million in G/I recovery funds. From Dec. 2013 to Nov. 2014, parish expenditures remained at seven percent. From Nov. 2014 to May 2015, expenditures increased to 19 percent and went up two percent to end 2015 at 21 percent expended. The two major drainage projects, Bayou Estates (50PARA3401) and Bayou De Portage (50PARA3402) have been plagued with slowdowns because of Corps and acquisition issues. Parish officials said Corps issue with Bayou De Portage should be cleared in April.</t>
  </si>
  <si>
    <t>50FSCC3501; 50PARA3401; 50PARA3402</t>
  </si>
  <si>
    <t>Review of process of submitting invoices and time limit on returning requested additonal information before submitted invoices are returned to grantee.  Status update on projects less than 25% expended.</t>
  </si>
  <si>
    <t>CNO Taskforce Meeting</t>
  </si>
  <si>
    <t>Damage related to disaster;#Duplication of Benefits;#Eligible CDBG Activities;#Grants Management</t>
  </si>
  <si>
    <t>Discussed status of Projects, submission of invoices, audit findings and possible resolutions, arranged pre-monitoring visits.</t>
  </si>
  <si>
    <t>ILOC-0019  CNO All</t>
  </si>
  <si>
    <t>State/CNO Joint Taskforce Meeting</t>
  </si>
  <si>
    <t>Arranged meeting with the grantee and District Councilman &amp;; James Gray and CNO Economic Development Manger, Earnest Gathers.&amp;; Discussed D-CDBG funding, CNO zoning and permitting issues.</t>
  </si>
  <si>
    <t>THE HUB</t>
  </si>
  <si>
    <t>Arranged meeting with the grantee and District Councilman&amp;; James Gray and CNO Economic Development Manger, Earnest Gathers.&amp;nbsp; Discussed D-CDBG funding, CNO zoning and permiting issues.</t>
  </si>
  <si>
    <t>Provided TA on close-out packages, financial management, construction issues and expenditures.</t>
  </si>
  <si>
    <t>Angela Lawson</t>
  </si>
  <si>
    <t>Phone call to go over the monitoring process, policies and procedures needed including DOB policies, financial management, environmental review, and fair housing</t>
  </si>
  <si>
    <t xml:space="preserve">Michael Chua and I met with Clinton Mayor Lori Bell and town consultant Nicci Gill to review project files for the town’s $1,996,635.30 sewer project. Clinton will be monitored the week of March 14. We reviewed the project folders and there were a number of files that were not available for review. We discussed this issue with Mayor Bell and Gill and provided TA on exactly what was missing. We provided them with a list and we asked her to send them to us before March 16. We will follow up to make sure these files were added to the project folders. 
The following is the list of missing project files; 1) Advertisement/publication for Wharton Smith; 2) Engineering procurement- the 9 received bids, evaluations, bid tabulations; 3) Construction- the other 2 received bids aside from Wharton; 4) Smoke Testing- any documents/minutes/correspondence about the award of the contract; 5) Contractor Clearance (EPLS) for SKA and Envirosystems.
</t>
  </si>
  <si>
    <t>Clinton, town of</t>
  </si>
  <si>
    <t>The goal of the TA meeting was for the parish to review the cost estimate once again in order to reach a decision on whether or not they will utilizing PAE for the parish’s grant management services.  We emphasized that the parish needs some forward momentum in getting their disaster project moving and ensure compliance with the federal regulation. The parish did indicate they will use PAE for help with its bridge projects. The bridge projects account for nearly $20 million or 62.5 percent of the parish’s $31.3 million allocation. Our meeting involved some detailed discussion on task specifically needed and not a lump sum overall grant management task order which EBR felt was too high. The next step is for PAE to go back and generate another quote for the work to be performed. At this point, EBR Housing will not be on the task order list.</t>
  </si>
  <si>
    <t>17PARA 2101; 17PARA2102; 17PARA2104; 17PARA2106; 17PARA2105; 17PARA2107</t>
  </si>
  <si>
    <t>East Baton Rouge</t>
  </si>
  <si>
    <t>Damage related to disaster;#Eligible CDBG Activities;#Environmental - Environmental Reviews;#Financial Management</t>
  </si>
  <si>
    <t>The Technical Assistance (TA) provided was to discuss with and to provide clarity to the Subrecipient relative to the status of the Supplemental Waiting List and the next steps for Non-Road Home Applicants.  This TA was provided remotely via a conference call.</t>
  </si>
  <si>
    <t>St. Bernard Project, Inc.</t>
  </si>
  <si>
    <t>Damage related to disaster;#Eligible CDBG Activities;#Fair Housing Equal Opportunity</t>
  </si>
  <si>
    <t xml:space="preserve">This Technical Assistance (TA) session was a follow up to a session conducted on 02/11/16.  The focus of the session included Waiting List, Marketing Strategy, File Submission &amp; Timelines, Construction - Cost and Valuation, and Compliance- Procurement, Section 3 (documentation).  This Technical Assistance was conducted remotely via a conference call.  </t>
  </si>
  <si>
    <t>3063-R5</t>
  </si>
  <si>
    <t>Quad Area Community Action Agency</t>
  </si>
  <si>
    <t>The Technical Assistance provided  was for the purpose of working with the Subrecipient to give guidance in the areas of: Waiting List , Selection Criteria &amp; Eligibility Determination, Next Steps.  This training was conducted remotely via a conference call.</t>
  </si>
  <si>
    <t>NORA, CNO, HANO briefing on affordable housing availaility and collaboration to leverage D-CDBG dollars.</t>
  </si>
  <si>
    <t>CNO  ALL</t>
  </si>
  <si>
    <t>CENTRAL CITY CIRCLE</t>
  </si>
  <si>
    <t>Meet with Debra Washington  and Loretta Wallace to receove a verbal progress report on NRPP and challenges encounter, if any, working with the selected group of nonprofits.</t>
  </si>
  <si>
    <t>Meeting with the Mayor of BR, his staff, Pat Forbes, Program Manager and various other OCD staff the provide project updates, guidance on working through deficiencies and other related issues.</t>
  </si>
  <si>
    <t>East Baton ROgue</t>
  </si>
  <si>
    <t>Monthly Board meeting. Katrina projects , Facade Renew, Lot Next door and RFP selection for affordable housing in the Lower 9th Ward.</t>
  </si>
  <si>
    <t>TA visit to meet the new parish president and to brief him on the status of projects</t>
  </si>
  <si>
    <t>53PARA2101, 53PARA2201, 53VPRP2101</t>
  </si>
  <si>
    <t>Conference call to discuss this trouble project and to find ways to propel it forward</t>
  </si>
  <si>
    <t>TA visit to meet new parish president and brief on current project statuses</t>
  </si>
  <si>
    <t>03PARA2301, 03PARA3201, 03PARA3204</t>
  </si>
  <si>
    <t>Pre-monitoring visit</t>
  </si>
  <si>
    <t>24PARA2401</t>
  </si>
  <si>
    <t xml:space="preserve">OCD-DRU’s Executive Management staff along with infrastructure personnel and housing representative met with the newly elected president of Terrebonne Parish and his staff yesterday.  The purpose of the meeting was to discuss and review the status of the parish’s recovery projects. During the briefing, we provided a detailed updated on each project. The parish has expended more than 50 percent or $64 million of its total allocation. 
We provided technical assistance on the parish’s $19.8 million Upper Dularge E levee projects. The parish is looking to replace that project with an already approved alternate project.  We also discussed the completed hurricanes Katrina and Isaac projects. A closeout update was also provided. To date, OCD-DRU has received a total of 13 project completion reports. 
</t>
  </si>
  <si>
    <t>Katrina/Rita Grant 1;#Gustav/Ike;#Isaac</t>
  </si>
  <si>
    <t>55DRLG7001; 55FSCC3501; 55PARA1302; 55PARA1701; 55PARA2102; 55PARA2301; 55PARA2301; 55PARA2302; 55PARA3201; 55PARA3203; 55PARA3301; 55PARA330355PARA3304; 55PARA3305; 55PARA3306; 55PARA3308; 55PARA3311; 55PARA3312; 55PARA3313; 55PARA3401; 55PARA3402</t>
  </si>
  <si>
    <t xml:space="preserve">OCD Executive Director Pat Forbes, OCD/DRU staff members and I met with E. Baton Rouge Parish President Kip Holden and his staff to discuss the status of their recovery projects as part of our TA Tiger Team initiative. The big issue centered on the parish’s slow burn rate. To date, EBRP has spent 33 percent or $13.4 M of their $31.3 M allocation since 2008. Nearly $18 M remains in available funds. We briefed the mayor on the parish’s bridge projects which accounts for 62 percent or $19 M of the overall allocation. Construction for the 25 bridge projects has begun and the majority of the construction will take place 3rd and 4th quarter of 2016 which will push the parish over the 50 percent mark in total expenditures. Our office will continue to provide ongoing technical assistance to EBR OCD personnel.  </t>
  </si>
  <si>
    <t xml:space="preserve">OCD Executive Director Pat Forbes, OCD/DRU Analyst Michael Chua and I met with the new West Feliciana Parish President Kevin Couhig and his staff to discuss and review the status of their recovery projects. The parish has three completed projects well under budget and parish officials want to utilize the remaining funds of $496,240.16 and put that money into the parish’s final project, Hardwood Solitude Turner (63PARA3404), which is budgeted at $729,545. The parish has nearly $500,000 in approve but unused funds and would like to utilize those available dollars for another project. We provided technical assistant on next steps in order to utilize those funds for a new project. We also discussed November’s monitoring report letter which had three findings and 18 concerns. </t>
  </si>
  <si>
    <t>63PARA3401; 63PARA3402; 63PARA3403; 63PARA3404</t>
  </si>
  <si>
    <t>OCD Executive Director Pat Forbes, OCD/DRU Analyst Michael Chua and I met with the new Parish President Robby Miller and his staff to discuss the status of their recovery projects and provide technical assistance on remaining active G/I projects.  Five projects (four K/R and one Isaac) are complete and 100 percent expended. Four projects are in the closeout phase.   The two remaining G/I projects are 22 and 38 percent expended. We are getting draw requests on the $4.9 Club Deluxe Road project for each of the many parcels involved. Once all acquisitions are done, and construction can begin, funds will be expended quickly.</t>
  </si>
  <si>
    <t>53PARA2101; 53PARA2201; 53VPRP2101; ILTR–00087; ILTR–00241; 53PARA3202; 53PARA3201</t>
  </si>
  <si>
    <t xml:space="preserve">Connie Hall, Rich Gray and I along with staff from the Council on Aging met with E. Baton Rouge Parish officials to discuss the $1.3 M COA project.  For weeks, EBR officials have been trying to develop the project description for a new COA project and tie the justification to the storm.  It was pointed out in the 2/12/16 TA meeting that EBR owned both buildings on Florida Blvd. and Main St. Since the parish owns both buildings and an insurance claim was filed for damages done to the building by Hurricane Gustav. It has been determined that the building was not suitable to use for services being provided to senior citizens on behalf of the city of Baton Rouge. The fact they EBR owns the buildings allows us to move forward.  Essentially, we are trading one city building to another because of the storm. The next step is for EBR to send us their application and justification and tie it to the storm. They need to also emphasize the limited clientele or population they will be serving. </t>
  </si>
  <si>
    <t>New Project</t>
  </si>
  <si>
    <t>OCD-DRU executive staff and I met with the new president of Lafayette Parish to discuss project implementation of their hurricane recovery projects. After reviewing the projects, we provided TA on transferring the $19,227 in Coulee Ile des Cannes’ Admin fund into the construction grant itself through a Tier 1 amendment. Since the parish’s admin funds cannot be used directly for the Coulee Ile des Cannes project, it would be a better use of the funds if we transfer them into the Coulee Ile des Cannes Drainage project for use in construction. We explained that the $19,227 could be moved relatively easily through the Tier-1 amendment. The Proposal Review Committee convened on 2/11 and approved the Tier I amendment transferring the administrative funds for a total project construction budget of $3,845,537.</t>
  </si>
  <si>
    <t xml:space="preserve">Nechelle Polk, Michael Chua and I conducted a pre-monitoring visit with Iberville Parish officials and their consultant, Pan American Engineers.  The purpose of the meeting was to provide TA and review the $21.2 million Iberville - Hospital (24PARA2401) and $405,300 American Legion (24PARA3203) project files prior to the parish’s Feb. 17-18 monitoring visit from our compliance staff. We followed the checklist and reviewed the grantee’s application, acquisition, environmental, civil rights, citizen participation, payroll, procurement, bid documents, financial management, Notice of Contract Award, executed contracts, payroll, draw requests, labor and construction files.  All files were in order and all the supporting documentation was available for review.  
During Wednesday’s pre-monitoring visit, we scanned in dozens of documents related to both projects. Those files were uploaded for the compliance team to review prior to their visit. The monitoring checklist will be sent to compliance as well.  
</t>
  </si>
  <si>
    <t>24PARA2401; 24PARA3203</t>
  </si>
  <si>
    <t xml:space="preserve">During my 1/27/16 pre-monitoring visit, I reviewed all files related to the $1.3 million Venice Shipyard (IFIS–00014) and $17.7 million Tidewater Drainage Infrastructure (ILTR-00143) projects and provided TA on the upcoming monitoring visit.  Following the review checklist, the grantee’s application, acquisition, procurement, civil right, citizen participation, financial management, labor, environmental, bid, monitoring, Notice of Contract Award, executed contracts, payroll, draw requests and construction files were in order and included all the supporting documentation. Venice Shipyard is in Final Closeout and the Tidewater is in the closeout phase. We need to do a budget amendment before we move $9.80 to unallocated in order to move to the next phase. I also updated parish officials that eight projects are in the closeout phase. Two closeouts are pending final approval and two received final approval.  Four projects are complete and closeout packages are due.  </t>
  </si>
  <si>
    <t>IFIS–00014; IFIS–00143</t>
  </si>
  <si>
    <t xml:space="preserve">Jared Lee and I conducted a follow up pre-monitoring visit with St. Bernard Parish officials and their consultant, Frey Magee.  The purpose of the meeting was to review files for the $29.4 M Water Treatment Plant Improvements project that were not available during the 12/9/15 pre-monitoring visit and provide TA for the upcoming monitoring visit. We followed the checklist and reviewed the grantee’s application, acquisition, environmental, civil rights, citizen participation, payroll, procurement, bid documents, financial management, Notice of Contract Award, executed contracts, payroll, draw requests labor and construction files.  All files were in order and all the supporting documentation was available for review. The missing projects files from the 12/9/15 monitoring visit were present, complete and in order.  </t>
  </si>
  <si>
    <t>ILTR - 00099</t>
  </si>
  <si>
    <t>During a monitoring site visit, OCD-DRU staff provided technical assistance on monitoring policies and record keeping for grant-funded project records, including data collection to support their LMI National Objective.</t>
  </si>
  <si>
    <t>65DRLG7003</t>
  </si>
  <si>
    <t>Boys and Girls Club of Greater Baton Rouge</t>
  </si>
  <si>
    <t>Damage related to disaster;#Eligible CDBG Activities;#Environmental - Environmental Reviews;#Financial Management;#Urgent Need - National Objective;#Grants Management</t>
  </si>
  <si>
    <t xml:space="preserve">CPRA Program Monthly Conference Call to discuss project status, Landrights/Permits, expenditures, budget amendments.
Attendees:  CPRA, DNR, PAE, Andrea, Adrienne, and I </t>
  </si>
  <si>
    <t>Discussed with Jennifer what will be acceptable as proof of income for new applicants for the HMA LMI Cost Share Program.  Also advised, those applicants that were not income eligible during their initial application, we will not relook at their income now due to changes that may have reduced their income now.</t>
  </si>
  <si>
    <t>Eligible CDBG Activities;#Financial Management;#Urgent Need - National Objective</t>
  </si>
  <si>
    <t xml:space="preserve">Provided TA on close-out, financial management and construction issues.  </t>
  </si>
  <si>
    <t>Joint monthly meeting with OCD_DRU Department, NORA and CNO staff.
I.	Update on CEA between NORA and LLT to fund Property 	Taxes __NORA
II. CNO SSMP LHC Audit Update__ Ellen Lee, CNO
III. NORA Update Brenda Breaux
•	Commercial Corridors
•	Residential Construction Lending Program (audit from CNO
•	Lower 9th Ward RFP
IV. Façade Renew—Melissa Lee, NORA
V. Fresh Food Retailer Initiative (FFRI) Natasha Muse __CNO
VI. Clarification of the use of funds reflected in Hendee	application amendment __Brenda Breaux, NORAVII. Update on CNO City Attorney’s Response on SSMP 	Recipients __ Eddie Legon/Anthony FacianeVIII. Other Items•	Date of NORA and CNO 2 Party CEA  Robby Bizot/Lauren Nichols OCD-DRU•	Communicating Matters Relative to Invoices__ Robby Bizot OCD-DRU</t>
  </si>
  <si>
    <t>The Parish advised that the Council will approve the resolution on 2/23/16 for this Project.  The Parish will have to advertise for 30 days for a Consulting Firm per GOHSEP.</t>
  </si>
  <si>
    <t>Isaac HMA LMI Cost Share Program</t>
  </si>
  <si>
    <t>Attended meeting with Liaison Services. Who Reported the following: 54 Compliant; 20 in progress; 29 Occupancy established;39 archived. 600 more to be handled.  Offices opened in New Orleans East, 3523 Read Blvd wit Project Homecoming.</t>
  </si>
  <si>
    <t>GNOHA Road Home</t>
  </si>
  <si>
    <t>Consultation with Executive Director regarding taking actions to complete 3 years of audits. Informed that LLA has approved a CPA firm to complete 2013, 2014, 2015  audits. Requested documentation but techiqual computer problems prevented sending and receiving. Got the name of the CPA firm, looked them up via google.  Call and spoke with Mr. Luther Speights to verify and requested an email of same for the file.</t>
  </si>
  <si>
    <t>H36S00003</t>
  </si>
  <si>
    <t>Treme Community Education Program</t>
  </si>
  <si>
    <t>Review and discussion of CNO SSMP findings feflected in the LHC monitoring reports #3 &amp; #4.  Methods of calculating DOB varies between LHC &amp; CNO.  Will forward HUD guidance.</t>
  </si>
  <si>
    <t>CNO all</t>
  </si>
  <si>
    <t>Spoke with Bridgette with Royal on how to prepare the Income Determination Worksheet in preparation for HUD's visit.</t>
  </si>
  <si>
    <t>Office visit to go over the files and prepare the Parish for a HUD OIG visit.</t>
  </si>
  <si>
    <t>48USJB1503, 48USJB1109, 48USJB1111</t>
  </si>
  <si>
    <t>Went over the missing items for the submitted draw request that was received.  Still need Ms Ann's approval on the soft cost for the current Draws.  The Draw Requests was sent back to the Parish via GIOS.</t>
  </si>
  <si>
    <t>Rodriguez, Raymond</t>
  </si>
  <si>
    <t>Email communication about a draw request that had been submitted but was on hold until we were able to divide the program into 2 sub programs reflecting national objectives of LMI and urgent need.</t>
  </si>
  <si>
    <t>57PARA1101-02</t>
  </si>
  <si>
    <t>Consultant on behalf of Vermilion Parish</t>
  </si>
  <si>
    <t>Environmental - Environmental Reviews</t>
  </si>
  <si>
    <t>Email concerning the site specific environmental checklists being performed for these programs.</t>
  </si>
  <si>
    <t xml:space="preserve"> 48USJB1101, USJB1501, 48USJB1501, 48USJB1103</t>
  </si>
  <si>
    <t>St. John the Baptist Parish</t>
  </si>
  <si>
    <t>Email concerning costs being billed on invoice that was submitted with draw request.</t>
  </si>
  <si>
    <t>38UPLQ1103</t>
  </si>
  <si>
    <t>Email communication about a draw request that was sent via GIOS that needed to be edited.</t>
  </si>
  <si>
    <t>38UPLQ1105</t>
  </si>
  <si>
    <t>Email communication concerning the short pay amounts for draw request #3. I also provided guidance on how they should submit a follow up request for the amount short paid.</t>
  </si>
  <si>
    <t>32VHCS1101</t>
  </si>
  <si>
    <t>Provided technical assistance concerning construction and acquisition issues.</t>
  </si>
  <si>
    <t>Went over the questions John Dardis had on completing the Draw Request Worksheet the Parish need to submit with their RFP.</t>
  </si>
  <si>
    <t>HMA LMI Cost Share</t>
  </si>
  <si>
    <t>Tangipahoa Parish - HMA LMI Cost Share</t>
  </si>
  <si>
    <t>Went over the status of the biological survery that is required by FEMA.  Parish received 2 more bids from the Baton Rouge area with Matriz New World's bid cominig in the lowest.  GOSHEP is now asking for a valid contract to do the survey.  The referral was from Wild Life &amp; Fisheries.  The Project list cannot be approved/denied until the survey is complete.</t>
  </si>
  <si>
    <t>Washington Parish - HMA LMI Cost Share</t>
  </si>
  <si>
    <t>Parish confirmed they received the executed CEA and the contractor has started construction with Cable Lock.  Parish still has 20 homes pending with GOSHEP for review.  Emailed documents needed to submit with RFP.</t>
  </si>
  <si>
    <t>Tangipahoa - HMA LMI Cost Share</t>
  </si>
  <si>
    <t>Met with the New President, Mr Jimmy Cantrelle and the new Parish Adminstrator, Don Matherne and provided updates on the HMA LMI Cost Share Projects.</t>
  </si>
  <si>
    <t>Lafourche Parish - HMA LMI Cost Share</t>
  </si>
  <si>
    <t>Call with Marisa and Ray - parish was concerned about how to handle ICC funds after the 25% has been paid for audit purposes.  Provided an update on Amendments and possible expenditures for 2016.</t>
  </si>
  <si>
    <t>Terrebonne Parish - HMA LMI Cost Share</t>
  </si>
  <si>
    <t>Conference call to go over the status of the programs; updates on the site specefic environmentals, date construction to begin and discussed how to handle the FEMA Special Hazard flood maps.</t>
  </si>
  <si>
    <t>48USJB1101, 1103, &amp; 1501</t>
  </si>
  <si>
    <t>ST John the Baptist</t>
  </si>
  <si>
    <t>Call to discuss FEMA's approved Project List and to see if any other Households could be added.</t>
  </si>
  <si>
    <t>HMA LMI Cost Share Program</t>
  </si>
  <si>
    <t xml:space="preserve">Lafourche Parish </t>
  </si>
  <si>
    <t xml:space="preserve">Pre-Monitoring visit.  Provided technical assistance on records management and discussed what documentation is required and should kept in their records in order to comply with CDBG guidelines and regulations. </t>
  </si>
  <si>
    <t>24PARA2401 and 24PARA3203</t>
  </si>
  <si>
    <t>Iberville Parish Police Jury</t>
  </si>
  <si>
    <t>Damage related to disaster;#Duplication of Benefits;#Eligible CDBG Activities;#Environmental - Environmental Reviews;#Fair Housing Equal Opportunity;#Financial Management;#Labor - Davis/Bacon;#Low-Moderate Income - National Objective</t>
  </si>
  <si>
    <t>The staff conducted a Technical Assistance (TA) Workshop to provide instruction to the two Subrecipients participating in the HRP Isaac Initiative.  The workshop was designed to provide guidance relative to the Program Guidelines, Grant Agreement and other administrative aspects of the initiative, including, but not limited to: Eligibility, Environmental Clearance, Construction, Reporting, Timelines, Payments/Requisitions, and Procurement.  The training was conducted at LHC's Industriplex location.</t>
  </si>
  <si>
    <t>St. Bernard Project, Inc.; Quad Area Community Action Agency, Inc.</t>
  </si>
  <si>
    <t>Email and telephone conference with CNO/LHC regarding over site and management of this project.  8 files have been approved for payment. Eligibility needs to be checked and checked again.</t>
  </si>
  <si>
    <t>ILT4-0043</t>
  </si>
  <si>
    <t>ILTR-0043</t>
  </si>
  <si>
    <t>Phone and email collaboration and gathering information from noncompliant  clients to verify unmet needs in accordance with APA 65 to establish compliance.</t>
  </si>
  <si>
    <t>H300-PD</t>
  </si>
  <si>
    <t>ROADHOME</t>
  </si>
  <si>
    <t xml:space="preserve">Meeting with former Senator Murray to meet with and discuss contituent issues related to noncompliance letters received. </t>
  </si>
  <si>
    <t>Former Senators Ed Murray &amp; Bajoie</t>
  </si>
  <si>
    <t>Damage related to disaster;#Duplication of Benefits;#Low-Moderate Income - National Objective;#Grants Management</t>
  </si>
  <si>
    <t>Conference call with NRPP award winners to review policies, procedures and participant eligibliity determinatons.</t>
  </si>
  <si>
    <t>Presentation on new funding, leveraging, coordination and colaboration of Katrina repair.</t>
  </si>
  <si>
    <t>ILOC00004</t>
  </si>
  <si>
    <t>Eligible CDBG Activities;#Fair Housing Equal Opportunity</t>
  </si>
  <si>
    <t>The Technical Assistance (TA) provided was supplemental to TA provided on 01/21/16.  The purpose being to provide further guidance relative to Waiting List(s) issues identified which were specific to the New Orleans Area Habitat for Humanity Subrecipient.  The TA was conducted via a conference call with the Subrecipient.</t>
  </si>
  <si>
    <t>New Orleans Area Habitat for Humanity</t>
  </si>
  <si>
    <t>Administer TA assistance with LTR existing projects as it relates to CDBG eligibility, amendments, and resolving draw requests issues at hand.</t>
  </si>
  <si>
    <t>ILTR - 00008, ILTR - 00016,ILTR - 00021,ILTR - 00275,ILTR - 00287,ILTR - 00294</t>
  </si>
  <si>
    <t>Technical Assistance was provided via a conference call with the seven Subrecipients participating in the NRPP Katrina/Rita Initiative.  The purpose of the call was to explain the LHC's policy update, issued on 01/14/16,  relative to Waiting List(s) activities. The discussion included, but was not limited to  marketing efforts, selection and screening criteria.  The updated policy was reviewed in detailed with questions and comments  taken, and next steps provided.</t>
  </si>
  <si>
    <t>Calcasieu Parish Police Jury;New Orleans Area Habitat for Humanity; St. Bernard Project, Inc.; St. James Parish Government; St. Tammany Parish Government; Rebuilding Together New Orleans; Project Homecoming</t>
  </si>
  <si>
    <t xml:space="preserve">Monitoring LHC committees of the Board on all housing and related issues regarding D-CDBG-DRU programs managed by LHC al well as the monthly Board meeting. </t>
  </si>
  <si>
    <t>719869</t>
  </si>
  <si>
    <t>Coordinating with OCD and CNO for reimbursement directly to the contractor, (Providence) rather than to the CNO for closing on Iberville SSP recipient.  Providing copy of agreement and P&amp;P to CNO staff for reference.</t>
  </si>
  <si>
    <t>ILTR_00044</t>
  </si>
  <si>
    <t xml:space="preserve">CNO subreciepient,Home by Hand, received 15 LLT properties to construct affordable housing for first time homebuyers 80% and below the median income with PI  from NORA and HOME from CNO. </t>
  </si>
  <si>
    <t>ILTR_All</t>
  </si>
  <si>
    <t>Reviewed financial management and grants management with staff</t>
  </si>
  <si>
    <t>66GIAD100E</t>
  </si>
  <si>
    <t xml:space="preserve">Lowlander </t>
  </si>
  <si>
    <t>Fair Housing Equal Opportunity;#Grants Management</t>
  </si>
  <si>
    <t>Reviewed monitoring letter and provided guidance on grants management</t>
  </si>
  <si>
    <t>26PCPL1016</t>
  </si>
  <si>
    <t>City of Kenner</t>
  </si>
  <si>
    <t>Environmental - Environmental Reviews;#Fair Housing Equal Opportunity;#Financial Management;#Grants Management</t>
  </si>
  <si>
    <t>Review files in preparation for compliance monitoring</t>
  </si>
  <si>
    <t>65GIPL9102</t>
  </si>
  <si>
    <t>Zachary Taylor Parkway Commission</t>
  </si>
  <si>
    <t>Environmental - Environmental Reviews;#Fair Housing Equal Opportunity;#Financial Management</t>
  </si>
  <si>
    <t>Review of files in preparation of compliance monitoring visit</t>
  </si>
  <si>
    <t>39PCPL1045</t>
  </si>
  <si>
    <t>City of New Roads</t>
  </si>
  <si>
    <t>Environmental - Environmental Reviews;#Fair Housing Equal Opportunity;#Labor - Davis/Bacon</t>
  </si>
  <si>
    <t>Review and advice on files prior to compliance monitoring</t>
  </si>
  <si>
    <t>65PCPL1008</t>
  </si>
  <si>
    <t>Global Green</t>
  </si>
  <si>
    <t>Met to discuss files and preparation for compliance monitoring</t>
  </si>
  <si>
    <t>36PCPL1029</t>
  </si>
  <si>
    <t>Port of New Orleans</t>
  </si>
  <si>
    <t>Provided assistance on financial management</t>
  </si>
  <si>
    <t>52PCPL1023</t>
  </si>
  <si>
    <t>City of Slidell</t>
  </si>
  <si>
    <t>Fair Housing Equal Opportunity;#Financial Management;#Grants Management</t>
  </si>
  <si>
    <t>Reviewed files and provided feedback in advance of compliance monitoring</t>
  </si>
  <si>
    <t>Attend CNO Community Blight Stat meetings to receive and respond to questions regarding  LLT-RH properties and arrange assistance as needed.</t>
  </si>
  <si>
    <t>GNOHA Housing NOLA meeting to discuss CNO proposed 10 year affordable housing plan with community development, GNOHA liaison, banking, nonprofit, LHC representatives. Focus is to coordinate work with partners to facilitate the leveraging of D-CDBG funds.</t>
  </si>
  <si>
    <t>Reviewed grants management, scope of work, and reporting</t>
  </si>
  <si>
    <t>36PCPL1045</t>
  </si>
  <si>
    <t>Greater New Orleans Development Foundation</t>
  </si>
  <si>
    <t>Reviewed reporting and grants management</t>
  </si>
  <si>
    <t>GNOHA/Road Home Liason briefing/presentation to CNO Council on contracted services provided to non-compliant homeowners and the CNO 10 year housing plan.</t>
  </si>
  <si>
    <t>ILTR _ALL</t>
  </si>
  <si>
    <t>Review and provide feedback on files in preparation for compliance monitoring</t>
  </si>
  <si>
    <t>Discussed possible ways to assist grant recipient with the invoicing with PM.  Called Digby with Environ briefed him on the situation.  Sent email to all parties providing guidance on submission of required timesheets  need to process payment.</t>
  </si>
  <si>
    <t>Called Project Manager for a status update on identifying another contractor to complete renovation designs, submit invoices for environmental.</t>
  </si>
  <si>
    <t xml:space="preserve">  Viet Namese Amercian Commercial Fishesman Union</t>
  </si>
  <si>
    <t xml:space="preserve">Email to Executive Director, Board,  PM notice of LLA non-compliance, a request for a revised DOB policy and another offer of TA. </t>
  </si>
  <si>
    <t>H36S-00003</t>
  </si>
  <si>
    <t>Treme Community Educational Program</t>
  </si>
  <si>
    <t xml:space="preserve">Follow-up phone call and email in an effort to secure a revised DOB policy.  </t>
  </si>
  <si>
    <t xml:space="preserve">Coordinating via email and telephone with OPSB administration and operations manager to determine plans for the fund balance on the Mahalia Jackson project.  It appears that an amendment was sent to a former staffer months ago.  New PM is now assigned. Connecting them so amendment can be resubmitted and processed. </t>
  </si>
  <si>
    <t>120c-00003</t>
  </si>
  <si>
    <t>Reviewed and provided advice on files in preparation for a compliance monitoring visit.</t>
  </si>
  <si>
    <t>Damage related to disaster;#Environmental - Environmental Reviews;#Fair Housing Equal Opportunity;#Financial Management;#Grants Management</t>
  </si>
  <si>
    <t>Reviewed all files related to the project as part of a pre-monitoring visit.  Provided guidance on files that needed to be included.</t>
  </si>
  <si>
    <t>Monitoring reports provided to Agency Board of Directors on status of audit and D-CDBG funded projects.</t>
  </si>
  <si>
    <t>ILOC__0019</t>
  </si>
  <si>
    <t>New Orleans Redevelopment Authority (NORA)</t>
  </si>
  <si>
    <t>Provided assistance via email and over the phone in how to fill out certain sections of the project completion report for DOE's LA4 Program.</t>
  </si>
  <si>
    <t>I2GI-00001,65YLAF9201</t>
  </si>
  <si>
    <t>Louisiana Department of Education (DOE)</t>
  </si>
  <si>
    <t>Gaudet OCD, Rowdy</t>
  </si>
  <si>
    <t>Duplication of Benefits;#Environmental - Environmental Reviews;#Low-Moderate Income - National Objective</t>
  </si>
  <si>
    <t>Technical Assistance call to discuss program eligibility</t>
  </si>
  <si>
    <t>NRPP</t>
  </si>
  <si>
    <t>On-site meeting with Town staff and consultant to discuss the delays of the project and to plan a course of action.</t>
  </si>
  <si>
    <t xml:space="preserve">On-site meeting with parish staff to discuss and review their potential contract with Pan American Engineers. </t>
  </si>
  <si>
    <t>63PARA3401, 63PARA3402, 63PARA3403, 63PARA3404, 63PARA9101</t>
  </si>
  <si>
    <t>Financial Management;#Urgent Need - National Objective</t>
  </si>
  <si>
    <t>Pre-monitoring and TA on financial management and construction issues.</t>
  </si>
  <si>
    <t>69PARA2301</t>
  </si>
  <si>
    <t>Calcasieu Parish Police Jury</t>
  </si>
  <si>
    <t xml:space="preserve">Provided TA on close-out packages, financial management and construction issues.  Also, discussed amendments and draws needing to be submitted. </t>
  </si>
  <si>
    <t xml:space="preserve">All ILOC and I2OC </t>
  </si>
  <si>
    <t>Facility Planning and COntrol</t>
  </si>
  <si>
    <t>Introduction onsite visit with New Parish President Jimmy Cantrelle &amp; Parish Administrator Don Matherne.  Discussed grant programs, project status updates, project challenges or concerns, and closeout status updates.
Attendees:  Kristen Hebert - DRU, Kay Schultz - DRU, Andrea Fleischein - DRU, Pat Forbes - DRU, Ray Rodriguez - LHC, Willie Plain - LHC, Parish President Jimmy Cantrelle, Parish Administrator Don Matherne, Parish Grant Director Grayling Hadnott, Parish Grant Writer Brandy Toups</t>
  </si>
  <si>
    <t>PARA, FSCC, KLTR, IEDU</t>
  </si>
  <si>
    <t>Mann OCD, Darin</t>
  </si>
  <si>
    <t xml:space="preserve">Michael Chua, Kay Schultz and I conducted a site visit in West Feliciana. We met with parish finance director Sherrel Johnson and public works director Jim Ferguson. The purpose of the meeting was to provide TA on the grant management services contract being offered through Pan American Engineers. We answered each question parish officials had concerning the cost reasonableness of the contract/task order. We discussed the review and payment process for the PAE contract.  At the conclusion of the meeting, Johnson and Ferguson agreed to move forward and sign the contract. </t>
  </si>
  <si>
    <t>63PARA3401; 3PARA3402; 63PARA3403; 63PARA3404; 63PARA9101</t>
  </si>
  <si>
    <t>Damage related to disaster;#Duplication of Benefits;#Low-Moderate Income - National Objective;#Urgent Need - National Objective</t>
  </si>
  <si>
    <t xml:space="preserve">OCD staff met with the Parish and their sub. - South Central Planning to review issues with the ED loan and grant program. OCD staff discussed and provided TA on duplication of benefits, national objectives and how certain projects could be tied/related to the disaster. </t>
  </si>
  <si>
    <t>Isaac ED Program - Number not yet assigned</t>
  </si>
  <si>
    <t>emails to grantee with information from CDBG Grantee Admin manual for labor compliance documents and Section 504 self-evaluation instructions and sample Assurances form</t>
  </si>
  <si>
    <t>17BEDI7201</t>
  </si>
  <si>
    <t>Matherne's Market, LLC</t>
  </si>
  <si>
    <t xml:space="preserve">The closeout package for the Zachary Youth Park was submitted earlier this year. Provided TA on the series of edits that have been requested. We should have all the edits complete and ready to resubmit soon.  City officials submitted its closeout on the fire truck earlier this year and the closeout approval letter was sent on Oct. 28, 2015.  The project was also monitored in January 2014 and final corrective action complete letter was mailed on 6/16/15. We will move to closeout the CEA on that project. </t>
  </si>
  <si>
    <t xml:space="preserve">Provide edits on the city’s closeout packages for its three recovery projects (Generator-67PARA2502; Fire Truck-67PARA2601; Gas System Improvement-67PARA3701) in order to move them through the closeout phase. Since the city received its corrective action complete letter on June 19, 2015, it’s important for us to continue to provide TA so we can complete the closeout process and closeout the CEA. </t>
  </si>
  <si>
    <t xml:space="preserve">Kay Schultz, Kristen Hebert and I reviewed the progress of the Tannehill Water System-$57,850 and West Winn Water System-$87,150 projects.  We provided TA on closeout edits needed in order to complete the reports. Also discussed 9/27/15 compliance letter and the corrective action needed in order to achieve compliance. </t>
  </si>
  <si>
    <t>64PARA2301; 64PARA2302</t>
  </si>
  <si>
    <t xml:space="preserve">Winn Parish </t>
  </si>
  <si>
    <t xml:space="preserve">Kay Schultz, Kristen Hebert and I reviewed the progress of the Lake St. Joseph Control Structure. The project is complete and we reviewed and provided TA on edits needed for the closeout package.  Also discussed the pending compliance letter that will be issued.  </t>
  </si>
  <si>
    <t>54PARA3301</t>
  </si>
  <si>
    <t>Tensas Parish</t>
  </si>
  <si>
    <t>Kay Schultz, Kristen Hebert and I reviewed the progress of the five levee projects in the parish.  We requested the North Bank–Grant $1,079,137 project amendment doc's be sent to parish for signature; then resubmit. Phase I is substantially complete and in lien period. Phase II is waiting on overall budget amendment. Pineville Utility Conflicts-$5,756,800 (Total All Locations) Loc 1 under construction.  Loc 2, 3, 4, 7 construction complete. Loc 5, 6, 8 - Bid Awarded-construction not started yet. Bayou Boeuf Diversion Canal-$700,000. Phase I is complete. Phase II is nearly complete. Providing feedback on closeout packages for Spanish Bayou/Huffman Creek-$1,230,900 (Both locations) and North Banks - Rapides -$835,023.</t>
  </si>
  <si>
    <t>40PARA3301; 40PARA3303; 40PARA3304; 40DRLG7001; 40PARA3305; 40PARA3302</t>
  </si>
  <si>
    <t xml:space="preserve">Reviewed the status of the three drainage projects and provided TA on getting projects to move forward. Ash Slough Drainage $288,570 project. Procured ROW consultant for acquisition of 60 temporary construction servitudes and 4 permanent servitudes. Boggy Bayou Drainage-$890,028. Procured ROW consultant for acquisition of temporary construction servitudes (55 property owners). Discussed the requested survey be completed by an archaeologist. Turkey Creek Drainage $1,390,574 project is not bid yet.  Working on revisions to P&amp;S for DEQ. Reminded parish that they needed to prepare an amendment for the Bayou Macon Cut-off No. 2-$864,884 in to move to closeout. 
</t>
  </si>
  <si>
    <t>21PARA3401; 21PARA3404; 21PARA3402; 21PARA3403</t>
  </si>
  <si>
    <t xml:space="preserve">Franklin Parish </t>
  </si>
  <si>
    <t xml:space="preserve">Reviewed the Beacon Gulley Drainage $208,778 project. P&amp;S were submitted and under review. ERR complete. Morgan Road - $30,984 and Crooked Creek - Retrofit Pavilion - $353,000 are complete. Provided closeout TA for both projects.  Four closeout packages were submitted for Crooked Creek - Pier Repl - $202,963; Generators - Urgent Need -$216,482; Generators - LMI - $887,869; and V. Platte - Trojan Lane - $325,908.
</t>
  </si>
  <si>
    <t>20PARA3412; 20PARA3409; 20PARA3602</t>
  </si>
  <si>
    <t>Evageline Parish</t>
  </si>
  <si>
    <t xml:space="preserve">Reviewed the next steps in the HWY 114, Hessmer,Bay Lacombe, Mansura  $1,242,054 proj. Bid awarded to Progressive Const and is under construction. Luke Martin, HWY 115, Turner Canal - $764,896 is complete.  Reviewed closeout phase. Bay Choctaw, Little River, HWY 1191  $1,500,000. Proj. 1A (Bay Choctaw - La 1191) construction complete and 1B - Little River Rd. is under construction. Parish is at 52 percent total expended. </t>
  </si>
  <si>
    <t>05PARA3430; 05PARA3429; 05PARA3431</t>
  </si>
  <si>
    <t xml:space="preserve">Reviewed the next steps in the Elm Slough Debris Removal project. Bids received and the $915,900 proj is under construction.  Reviewed the construction timeline for Sicily Island/Hooter Bayou debris removal. Start of construction is Aug 1. It appears that the L-3 Debris removal project area has changed and a new ERR will be necessary.  The T/Jonesville - Woodlawn &amp; Jasmine $75,130 project was bid and awarded to Womack &amp; Sons. Construction is underway.  </t>
  </si>
  <si>
    <t>13PARA3401; 13PARA3402; 13PARA3404; 13PARA3406</t>
  </si>
  <si>
    <t>Catahoula Parish</t>
  </si>
  <si>
    <t>Provided corrections necesary and clarifications on Tier 1 Amendment submitted. Provided updated budget summary form that allows for decimals. Provided distribution reports and resolved discrepancies on current budget amounts.</t>
  </si>
  <si>
    <t>Budget summary form contained errors - consultant provided revised version.  Provided T/A on upcoming Tier amendments and proper process and procedure to facilitate.</t>
  </si>
  <si>
    <t>47PARA2101</t>
  </si>
  <si>
    <t xml:space="preserve">Records review of files for project that HUD will be reviewing on upcoming visit.  Advised grantee and consultant to locate a few documents that we were unable to locate in paper files for review. </t>
  </si>
  <si>
    <t>IEDU-00094</t>
  </si>
  <si>
    <t>St. Tammany Parish School Board</t>
  </si>
  <si>
    <t xml:space="preserve">Pre-Monitoring records review.  Compiled list of grant documents that were not located in files and advised grantee to compile documents required for the upcoming Monitoring visit. </t>
  </si>
  <si>
    <t>01MIPL2301</t>
  </si>
  <si>
    <t>Town of Churchpoint</t>
  </si>
  <si>
    <t>T/A for Closeout - Admin. grant.  02PAAD1001 discussed delinquent Katrina report - ILTR-00179 from previous consultant and obtained current responsible parties contact for status update on submittal/forms.</t>
  </si>
  <si>
    <t>02PAAD1001/ILTR-00179</t>
  </si>
  <si>
    <t>Closeout Technical assistance in order to process delinquent reports</t>
  </si>
  <si>
    <t>01PAAD1001/01PARA2301/01PARA2302//01PARA3205</t>
  </si>
  <si>
    <t>Pre_monitoring records review.  Advised grantee to locate missing documents that will be needed for the upcoming Compliance review. Grantee to locate and place in file.</t>
  </si>
  <si>
    <t>23MIPL3401</t>
  </si>
  <si>
    <t>City of New Iberia</t>
  </si>
  <si>
    <t>Discussed stalled project and challenges it is facing regarding Acquisition and inadequate funding sources.  To provide the parish deadlines in regards to timeline of acquisition reviews.</t>
  </si>
  <si>
    <t>Discussed remaining funds in Housing projects and briefed LHC-Ray Rodriguez in order for the grantee to submit a budget amendment to move remaining balances so they may proceed to Closeout.  Coordinating pre-monitoring of grantee with LHC.</t>
  </si>
  <si>
    <t>23PARA1101/1102/1301 &amp; 1302</t>
  </si>
  <si>
    <t>Iberia Parish Government</t>
  </si>
  <si>
    <t>Provided TA on financial Management of remaining funds on outstanding projects</t>
  </si>
  <si>
    <t>ILTR-00037</t>
  </si>
  <si>
    <t>Pre-monitoring and TA on financial management</t>
  </si>
  <si>
    <t xml:space="preserve">10PARA3203, 10PARA3206, </t>
  </si>
  <si>
    <t>Eligible CDBG Activities;#Financial Management;#Labor - Davis/Bacon</t>
  </si>
  <si>
    <t>Records Review Visit in preparation for HUD January Monitoring: Provided technical assistance to the Grantee regarding what required documentation should be obtained and filed in their records as well as how it should be organized in an effort to comply with federal DR-CDBG rules and regulations. The Outreach reps, Andrea and Sandra, was also in attendance.</t>
  </si>
  <si>
    <t>Eligible CDBG Activities;#Financial Management;#Labor - Davis/Bacon;#Slum and Blight - National Objective;#Urgent Need - National Objective</t>
  </si>
  <si>
    <t xml:space="preserve">Pre-Monitoring Visit: Provided technical assistance to the grantee on records management, i.e., regarding what required documentation should be obtained and filed in their records in an effort to comply with federal DR-CDBG rules and regulations. Outreach (Darin) attended as well. We also held the monthly conference call, where technical assistance was provided to the Grantee in an effort to have them resolve any issues with their projects. Project issues ranged from eligible costs to labor compliance to acquisition guidance provided to the Grantee. </t>
  </si>
  <si>
    <t>ILT2-00279, 44FSCC3501, IFIS-00019, IFIS-00020, ILTR-00286, ILTR-00289, 44PARA9101, ILT2-00278, ILTR-00173, I44P-00001, ILTR-00099</t>
  </si>
  <si>
    <t>Pre-Monitoring Onsite Visit to review files
Attendees:  Andrea, Jared, and I</t>
  </si>
  <si>
    <t>26MIPL2501</t>
  </si>
  <si>
    <t>Eligible CDBG Activities;#Financial Management;#Low-Moderate Income - National Objective;#Urgent Need - National Objective</t>
  </si>
  <si>
    <t>Pre-monitoring Onsite Visit to review files and performance milestones update for each project
Attendees:  Andrea and I</t>
  </si>
  <si>
    <t>Eligible Costs for CDBG-DR Payment: Held a Conference Call with the Grantee, their Consultant, and the Grantee's Counsel  regarding the eligibility of CDBG-DR payment for a scenario that involves the placement of the construction retainage into the registry of the Court due to a lien against the prime contractor on the project. OCD-DRU members also included on the call to provide technical assistance were DOA Deputy Executive Counsel Dan Rees and Kay Schultz.</t>
  </si>
  <si>
    <t>ILOC-00028</t>
  </si>
  <si>
    <t>Audubon Nature Institute</t>
  </si>
  <si>
    <t>Onsite visit to discuss CEA process and project update
Attendees:  Darin and I</t>
  </si>
  <si>
    <t xml:space="preserve">Conference call with St. John and their Sub. South Central Planning to review program guidelines. We reviewed eligibility, duplication of benefits, national obj. etc. </t>
  </si>
  <si>
    <t xml:space="preserve">St. John the Baptist Parish </t>
  </si>
  <si>
    <t>Onsite visit to discuss national objective issues and the need for deadlines for amendment to project description to move project along.
Attendees:  Kay, Adrienne, and I</t>
  </si>
  <si>
    <t>St. Andrews Village</t>
  </si>
  <si>
    <t>Eligible CDBG Activities;#Financial Management;#Low-Moderate Income - National Objective</t>
  </si>
  <si>
    <t>Onsite visit to discuss options to move project forward.  Parish are requesting additional funds to complete project.  In the meantime, Parish will break project into two phases.  Parish is trying to determine if they have enough funds to complete phase one and phase two will be complete with the additional funds requested. 
Attendees:  Darin, Kay, and I</t>
  </si>
  <si>
    <t>56PARA3401</t>
  </si>
  <si>
    <t>Union Parish</t>
  </si>
  <si>
    <t>Duplication of Benefits;#Eligible CDBG Activities;#Environmental - Environmental Reviews;#Financial Management;#Labor - Davis/Bacon;#Urgent Need - National Objective</t>
  </si>
  <si>
    <t>Pre-Monitoring Visit: Provided technical assistance to the grantee on records management, i.e., regarding what required documentation should be obtained and filed in their records as well as the level of documentation they should maintain, specifically ERR documentation, in an effort to comply with federal DR-CDBG rules and regulations. We also provided guidance to the Grantee on some steps they could utilize for contract management as well as ensuring they had an acceptable Duplication of Benefits (DOB) policy on file. Outreach (Andrea) attended as well.</t>
  </si>
  <si>
    <t>Conference Call discussion on National Objective
Attendees:  Kay, Adrienne, and I</t>
  </si>
  <si>
    <t>St Andrews Village</t>
  </si>
  <si>
    <t>Provided technical assistance to the Grantee on certain aspects of project implementation. The task involved completing drafts of Request for Payment forms so that the Grantee can review, sign, and submit to OCD-DRU along with supporting documentation I instructed the Grantee to provide. It also included providing guidance to them on options for assuming closing costs which are eligible and/or ineligible costs as it relates to acquisition (URA) rules and regulations. I also provided instruction to the Grantee on how he would need to submit a Project Amendment and Notice to Proceed (NTP) extension to document the site change for OCD-DRU approval.</t>
  </si>
  <si>
    <t>Oniste visit to discuss issues regarding Land Rights and/or alternative solutions on the Front Ridge Project (57CPFI3302), Cut-off (29CPFI3301), and Boston Canal (57CPFI3301).&amp;nbsp; Discussed CEA extension process and reduction of funds to pay for grant management services.&amp;nbsp; Discussed project status along with draw request submissions. 
Attendees: Andrea and I</t>
  </si>
  <si>
    <t>Eligible CDBG Activities;#Financial Management;#Labor - Davis/Bacon;#Low-Moderate Income - National Objective;#Urgent Need - National Objective</t>
  </si>
  <si>
    <t>Pre-Monitoring Visit: Provided technical assistance to the grantee on records management - regarding what required documentation should be obtained and filed in their records in an effort to comply with federal DR-CDBG rules and regulations. Outreach attended as well.</t>
  </si>
  <si>
    <t>ILOC-00034, 26MIPL2501</t>
  </si>
  <si>
    <t>Communication with Hayley about the steps for transferring funds from one project to another: amendments, closeout, etc.</t>
  </si>
  <si>
    <t>Prepped a final amendment and closeout docs for the Village to sign and return.</t>
  </si>
  <si>
    <t>32MIPS2301</t>
  </si>
  <si>
    <t>Figured out and entered a corrective draw in GIOS to correct some on-going amount issues.</t>
  </si>
  <si>
    <t>03PARA3205</t>
  </si>
  <si>
    <t>Outreach visit with Andrea to discuss project and status.</t>
  </si>
  <si>
    <t>Meeting in St. Francisville concerning the Parish's issues and the need for PAE to enter into a consulting contract with them.</t>
  </si>
  <si>
    <t xml:space="preserve">Assisted the Parish with figuring out how to proceed on a new scope of work: how to properly amend the current application, and what type of items are needed for submission. </t>
  </si>
  <si>
    <t>Helped the consultant to figure out an issues with paying an invoice/missing check. They wanted to make sure they were staying in compliance.</t>
  </si>
  <si>
    <t xml:space="preserve">Figured out issues with LaSalle's budgets and closeouts. Prepped the following: 
•Revised closeout docs for the Rescue Vehicle Project (30PARA2601)
•A new closeout packet specifically for the Parish administrative budget (30PAAD1001)
•A project amendment form for the Generator project (30PARA2301)
•Revised closeout docs for the Generator project (assuming the budget amendment looks good)
</t>
  </si>
  <si>
    <t>30PARA2601, 30PARA2301, 30PAAD1001</t>
  </si>
  <si>
    <t>Assisting the Town with a necessary project amendment and new closeout documents.</t>
  </si>
  <si>
    <t>Town of Albany</t>
  </si>
  <si>
    <t>Assisting the Parish in getting closeout docs submitted correctly</t>
  </si>
  <si>
    <t>46PARA3201</t>
  </si>
  <si>
    <t>Prepared the closeout documents for their administrative allocation</t>
  </si>
  <si>
    <t>01PAAD1001</t>
  </si>
  <si>
    <t>02PAAD1001</t>
  </si>
  <si>
    <t>Pre-Monitoring meeting, with Andrea Fleischbein</t>
  </si>
  <si>
    <t>Church Point</t>
  </si>
  <si>
    <t>Duplication of Benefits;#Financial Management</t>
  </si>
  <si>
    <t xml:space="preserve">Conference call with CNO staff to come to a concensus on the New Orleans East Hospital reconciliation issue. </t>
  </si>
  <si>
    <t>ILTR-00167</t>
  </si>
  <si>
    <t>Meeting in Crowley to discuss project statuses, closeouts, and pending project amendments</t>
  </si>
  <si>
    <t>01PARA2301, 01PARA2302, 01PARA2305, 01PARA3201, 01PARA3202, 01PARA3203, 01PARA3204, 01PARA3205, 01PARA3206, ILTR-00229</t>
  </si>
  <si>
    <t>On-site visit in Oberlin to get status updates on the Parish's projects and to assist in getting them closer to closeout.</t>
  </si>
  <si>
    <t>02PARA2501, 02PARA2502, ILTR-00179</t>
  </si>
  <si>
    <t>Eligible CDBG Activities;#Financial Management;#Slum and Blight - National Objective;#Urgent Need - National Objective</t>
  </si>
  <si>
    <t>Monthly Conference Call: In this call, technical assistance was provided to the Grantee in an effort to have them review their active projects and have them provide an accurate expenditure projection of their CDBG-DR funds within the next two fiscal years. By completing this exercise, we hope that the Grantee takes a greater fiscal control over having their awarded funds spent in an effective and efficient manner.</t>
  </si>
  <si>
    <t>44FSCC3501, IFIS-00019, IFIS-00020, ILT2-00278, ILT2-00279, ILTR-00173, ILTR-00286, ILTR-00289</t>
  </si>
  <si>
    <t xml:space="preserve">Records Review: Provided technical assistance to the grantee regarding what required documentation should be obtained and filed in their records as well as how it should be organized in an effort to comply with federal DR-CDBG rules and regulations. The Outreach rep, Rosalind Peychaud, was also in attendance. </t>
  </si>
  <si>
    <t>Grant Implementation: Provided technical assistance to the Grantee on what documentation would be needed to submit a project amendment in order to de-obligate some of their CDBG-DR project funds for utilization towards grant admin costs associated with their executed Task Orders.</t>
  </si>
  <si>
    <t xml:space="preserve">Connie Hall and I along with staff from the Louisiana Housing Corporation met with E. Baton Rouge Parish officials for a pre-monitoring meeting. The technical assistance provided is designed to get EBRP/OCD ready for their December monitoring visit. Here are a few notable concerns from our 12/3 visit. 1) Not able to review most of the documents due to everything being on either a disc or jump-drive.  In addition, other departments/agency handled certain items, so we did not have access to those documents for review (ex. Procurement documents, financial documents, etc).  2) No procurement policies on hand.  3) The project files I didn’t see the actual executed contracts. 4) One-Stop and Elysian files- could not find copy of Environmental Review Clearance. 5) Elm Street- Did not locate copy of application. 6) Still did not have FINAL version of HO Repair policies. 7) No evidence of a duplication of benefits review and 8) Requested a copy of the overall environmental exemptions and/or clearance, which was not in the administrative folder. We will follow up with EBR staff about the missing files prior to the monitoring visit.   </t>
  </si>
  <si>
    <t>17RHPP1203; 17RHPP1501; 17RHPP1502; 17RHPP1503; 17RHPP1504; 17RHPP1505</t>
  </si>
  <si>
    <t>Grant Implementation: Provided technical assiatcne to the Grantee on what documentation would be needed to submit a project amendment in order to de-obligate some of their CDBG-DR project funds for utilization towards grant admin costs associated with their executed Task Orders.</t>
  </si>
  <si>
    <t>Eligible CDBG Activities;#Low-Moderate Income - National Objective;#Slum and Blight - National Objective;#Urgent Need - National Objective</t>
  </si>
  <si>
    <t xml:space="preserve">Jared Lee and I met with St. Bernard Parish Government officials for a pre-monitoring meeting. Two of their 17 projects will be monitored during the first quarter of 2016. The purpose of the meeting was to review the progress of their infrastructure project.  At the conclusion of the status update on their recovery projects, we conducted the pre-monitoring portion of the meeting. We reviewed files for the $29 M (ILTR-00099) Water Treatment Plan and (44PCPL 1017) – Comp Resiliency project. </t>
  </si>
  <si>
    <t>ILTR-00099; 44PCPL 1017; ILT2-00279; 44FSCC3501; IFIS-00019; IFIS-00020; ILTR-00286; ILTR-00289; 44PARA9101; ILT2-00278; ILTR-00173; I44P-00001; 44PARA9101; 44VPRP3201; ILTR-00115</t>
  </si>
  <si>
    <t xml:space="preserve">I visited with St. Bernard Parish School Board Finance Director David Fernandez to discuss and review the close-out process for the school board’s five completed K/R projects. All five close-out reports were received that day (Dec. 9) and the school board’s projects are in the initial stage of the close-out phase. In school board was monitored in March 20, 2013. As a result, two concerns were identified for corrective action. On Feb. 20, 2014, OCD compliance sent a corrective action complete letter. </t>
  </si>
  <si>
    <t>IEDU–00020; IEDU–00047; IEDU–00055; IEDU–00061; IEDU-00099</t>
  </si>
  <si>
    <t xml:space="preserve">Kay Schulz, Kristen Hebert and I met with Union Parish Officials to discuss the lack of progress with their G/I disaster recovery grant. There has been little to no activity with the recovery grant in more than a year. The projects have been plagued by problems and issues with the Gully St. drainage project. The biggest issue now centers on the lack of funding associated with the project. Parish officials are now requesting more money to complete the project. During the meeting, it was suggested that the parish break the project into two phases. Parish officials say they have enough funding to complete phase one based on current revenues. The next step is to talk with the parish’s contractor and determine if they can complete phase one with the current budget.  Then request additional dollars for phase two.  If they can’t meet the objective in phase one, the parish will likely request generators.  </t>
  </si>
  <si>
    <t>Financial Management;#Low-Moderate Income - National Objective;#Urgent Need - National Objective</t>
  </si>
  <si>
    <t xml:space="preserve">Grant Implementation (Project/Program Budget): Provided technical assistance to the Grantee on completing an amendment to their program's proposal budget so that project amendments can be completed. This would enable them to de-obligate funding from completed projects and redirect these CDBG-DR funds towards a project under construction. </t>
  </si>
  <si>
    <t>63PARA3401, 63PARA3402, 63PARA3403, 63PARA3404</t>
  </si>
  <si>
    <t>West Feliciana Parish Police Jury</t>
  </si>
  <si>
    <t xml:space="preserve">Provided guidance on support documentation needed to support use of funds and national objective for program.  EBR will relay information to subrecipient for compliance.  </t>
  </si>
  <si>
    <t xml:space="preserve">Provided TA concerning CEA and financial management.  Discussed steps needed to add funding and complete project. </t>
  </si>
  <si>
    <t>12FSCC3501</t>
  </si>
  <si>
    <t>Cameron Square Waterfront (fisheries)</t>
  </si>
  <si>
    <t xml:space="preserve">Provided TA on close-out, financial management and construction issues.  Also, discussed amendments and draws needing to be submitted. </t>
  </si>
  <si>
    <t>Financial Management;#Slum and Blight - National Objective</t>
  </si>
  <si>
    <t>Provided TA on funding issues and financial management.</t>
  </si>
  <si>
    <t xml:space="preserve">12FSCC3501, IFIS-00001 </t>
  </si>
  <si>
    <t>Eligible CDBG Activities;#Environmental - Environmental Reviews;#Fair Housing Equal Opportunity</t>
  </si>
  <si>
    <t xml:space="preserve">Technical Assistance was provided to Subrecipients (SR)participating in the Katrina/Rita Initiative relative to comments and questions submitted by SR on the NRPP "DRAFT Program Guidelines", updated October, 2015.  The updated guidelines set forth policy and administrative changes to the program initiative.  Subsequently, a Technical Assistance Workshop was conducted to give further instruction on the Program Guidelines and other matters.  This TA session was a joint effort between the Office of Community Development/DRU staff and the LHC.  The session was handled remotely via a conference call. </t>
  </si>
  <si>
    <t>Calcasieu Parish Police Jury; New Orleans Area Habitat for Humanity; St. Bernard Project, Inc.; St. James Parish Government; St. Tammany Parish Government; Rebuilding Together New Orleans; Project Homecoming</t>
  </si>
  <si>
    <t>Eligible CDBG Activities;#Environmental - Environmental Reviews</t>
  </si>
  <si>
    <t>The purpose of the Technical Assistance was to discuss with parish governments, participating in the Katina/Rita Initiative, the requirements for Environmental Clearance as they relate to their role as Responsible Entity.  Each governmental unit is considered a Responsible Entity.   The LHC will facilitate the clearance  process through its contractor, Terracon.  This TA was conducted via a conference call.</t>
  </si>
  <si>
    <t>Calcasieu Parish Police Jury; St. James Parish Government; St. Tammany Parish Government</t>
  </si>
  <si>
    <t>Technical Assistance  (TA) Workshop to provide instruction to the 7 Subrecipients participating in the Katrina Rita NRPP Homeowner Rehabilitation Program Initiative.  Workshop designed to provide guidance relative to the Program Guidelines and other administrative aspects of the initiative, including but not limited to: Eligibility, Environmental Clearance, Construction, Reporting, Timelines, Payments/Requisitions, Procurement.  This training was provided in person at the LHC Industriplex location.</t>
  </si>
  <si>
    <t>Email communication concerning draw requests and Cert of Exemption</t>
  </si>
  <si>
    <t>Email communication about DOB for the HMGP Cost Share Program</t>
  </si>
  <si>
    <t>38UPLQ1701</t>
  </si>
  <si>
    <t>Consultant on behalf of Plaquemines Parish</t>
  </si>
  <si>
    <t>Email and phone call concerning the environmental clearance of properties.</t>
  </si>
  <si>
    <t>Eligible CDBG Activities;#Low-Moderate Income - National Objective;#Urgent Need - National Objective</t>
  </si>
  <si>
    <t>Email sending the parish new draw request forms.</t>
  </si>
  <si>
    <t>57PARA1301-02</t>
  </si>
  <si>
    <t>Email concerning budget amendment</t>
  </si>
  <si>
    <t>38UPLQ11001-03</t>
  </si>
  <si>
    <t>Email with consultant concerning funds returned previously</t>
  </si>
  <si>
    <t>57PARA1302</t>
  </si>
  <si>
    <t>Consultant of behalf of Vermilion Parish</t>
  </si>
  <si>
    <t>Email sending the parish new draw request forms for LMI applicants.</t>
  </si>
  <si>
    <t>Email concerning draw request # 2 and the supporting documents</t>
  </si>
  <si>
    <t>Email concerning program close out.</t>
  </si>
  <si>
    <t>69PARA13011-04</t>
  </si>
  <si>
    <t>Email communication concerning FEMA IA data</t>
  </si>
  <si>
    <t>38UPLQ1101-03</t>
  </si>
  <si>
    <t>Provided TA via phone call by answering questions on how to fill out their project completion report for close-out</t>
  </si>
  <si>
    <t>10DRLG7201</t>
  </si>
  <si>
    <t>Farmers Rice Mill</t>
  </si>
  <si>
    <t>Sitevisit conducted to verify occupancy, tour facility, assess progress and try to establish timelines for the varies phases of renovations prior to the official operations of the seafood packaging plant.   Inquire whether there were any additional challenges that the PM or Outreach could assist with resolving.</t>
  </si>
  <si>
    <t>provided t/a regarding acquisition</t>
  </si>
  <si>
    <t>55CPFI3302</t>
  </si>
  <si>
    <t>provided t/a on rehab project acquisiton</t>
  </si>
  <si>
    <t>provided t/a on budget amendments</t>
  </si>
  <si>
    <t>04PARA2305</t>
  </si>
  <si>
    <t>Assumption Parish</t>
  </si>
  <si>
    <t>provided t/a on LMI eligibility requirements for LMI hookups to sewer system</t>
  </si>
  <si>
    <t>03PARA2301</t>
  </si>
  <si>
    <t>Provided T/A for proper file management, records retention of grant. Grantees documents were not located on site per their grant agreement.</t>
  </si>
  <si>
    <t>ILOC-00001</t>
  </si>
  <si>
    <t>Lower Cameron Hospital Service</t>
  </si>
  <si>
    <t>Financial Management;#Low-Moderate Income - National Objective</t>
  </si>
  <si>
    <t>Reviewed files and provided TA on records management.  Also discussed financial management and issues with movement of the project.  Have acquistion issues that are holding up moving to construction.</t>
  </si>
  <si>
    <t>Reviewed files and provided TA on records management.  Also discussed financial management of remaining funds and issues they are having completing close-out packages.</t>
  </si>
  <si>
    <t>23PARA2101, 23PARA3201, 23PARA3401, ILTR-00038, ILTR-00158</t>
  </si>
  <si>
    <t>Eligible CDBG Activities;#Labor - Davis/Bacon</t>
  </si>
  <si>
    <t xml:space="preserve">Reviewed files on site and provided TA on records management and labor issues.  </t>
  </si>
  <si>
    <t>Lower Cameron Hospital Service District (LCHSD)</t>
  </si>
  <si>
    <t>email and phone call discussing supporting documentation for project delivery costs.</t>
  </si>
  <si>
    <t>Path</t>
  </si>
  <si>
    <t>Item Type</t>
  </si>
  <si>
    <t>TA Classification</t>
  </si>
  <si>
    <t>Responsible Organization List</t>
  </si>
  <si>
    <t>Modified By</t>
  </si>
  <si>
    <t>Modified</t>
  </si>
  <si>
    <t>Item Child Count</t>
  </si>
  <si>
    <t>ID</t>
  </si>
  <si>
    <t>Folder Child Count</t>
  </si>
  <si>
    <t>DRGR Loaded</t>
  </si>
  <si>
    <t>Content Type</t>
  </si>
  <si>
    <t>App Modified By</t>
  </si>
  <si>
    <t>App Created By</t>
  </si>
  <si>
    <t>Created</t>
  </si>
  <si>
    <t>Created By</t>
  </si>
  <si>
    <t>Location</t>
  </si>
  <si>
    <t>Subject</t>
  </si>
  <si>
    <t>Description</t>
  </si>
  <si>
    <t>Disaster</t>
  </si>
  <si>
    <t>Project Number</t>
  </si>
  <si>
    <t>Date</t>
  </si>
  <si>
    <t>Organization</t>
  </si>
  <si>
    <t>Grand Total</t>
  </si>
  <si>
    <t>Subject_Primary</t>
  </si>
  <si>
    <t>Fair Housing Equal Opportunity</t>
  </si>
  <si>
    <t>Slum and Blight - National Objective</t>
  </si>
  <si>
    <t>Years</t>
  </si>
  <si>
    <t>Quarters</t>
  </si>
  <si>
    <t>Qtr3</t>
  </si>
  <si>
    <t>Qtr1</t>
  </si>
  <si>
    <t>Qtr2</t>
  </si>
  <si>
    <t>Jul</t>
  </si>
  <si>
    <t>Aug</t>
  </si>
  <si>
    <t>Sep</t>
  </si>
  <si>
    <t>Jan</t>
  </si>
  <si>
    <t>Feb</t>
  </si>
  <si>
    <t>Mar</t>
  </si>
  <si>
    <t>Apr</t>
  </si>
  <si>
    <t>May</t>
  </si>
  <si>
    <t>Jun</t>
  </si>
  <si>
    <t>Count of ID</t>
  </si>
  <si>
    <t>Last12mo</t>
  </si>
  <si>
    <t>Y</t>
  </si>
  <si>
    <t>Qtr4</t>
  </si>
  <si>
    <t xml:space="preserve">LSU </t>
  </si>
  <si>
    <t>65FITA1000 - LSU Market Maker</t>
  </si>
  <si>
    <t>Narconon Louisiana New Life Retreat</t>
  </si>
  <si>
    <t>PW 464,635,692,774,775,824,859,862</t>
  </si>
  <si>
    <t xml:space="preserve">Start Date: 09/06/18  End Date: 09/06/18   Time: 1-2pm
On-Site Visit
Attendees: Eugenia Williams-DRU, Jonathan Dotch-GOHSEP and Kelley Keeney-Narconon
Notice sent: 09/03/18
Reviewed 7 PW's , 6 of which were completed prior to 4/4/17 and in the Close out phase with GOHSEP.  PW 464-Double Wide Mobile Home is going to be an improved project once it's has been written and approved. </t>
  </si>
  <si>
    <t>PW 1256</t>
  </si>
  <si>
    <t>Reviewed Advertisement for Bids, Bids Specs &amp; contract prior to publishing to ensure inclusion of CDBG requirements which includes the effective wage determination.  Provided feedback to grantee for items that will need to be added.
Conducted by OCD Staff: Eva Strausbaugh
TA event: 9/19/18 at 2PM
Notice of event was sent my grantee on 9/19/18 at 1 PM</t>
  </si>
  <si>
    <t xml:space="preserve">A monthly conference call was held today with Facility Planning and Control senior manager Tom Rish, project managers Mark Bradley and Jean Kelly, Jessica Guillory (Pan American Engineers), and Jimmy Dunphy to discuss the status of the grantee's two active projects. 
Nunez Community College (I2OC-00022) project manager Jean Kelly mentioned that she recently received the final invoice from the subrecipient's contractor for the elevator modifications work, and that she would submit the next payment request for the project within a week or two. Ms. Kelly mentioned that in addition to the construction invoices, there are still costs to request for additional services the designer performed for the project. 
The DRU advised the Ms. Kelly to include only the construction services invoices in the next payment request, and to include the designer's invoices and reconciliation items in the final draw for the project. Ms. Kelly previously informed the DRU that the she will need to submit some designer invoices that were overpaid from FEMA funds and underpaid from CDBG funds to reconcile the project costs to the approved budget and to zero out the CDBG budget. 
For the Delgado Community College (ILOC-00020) project, the DRU informed project manager Mark Bradley that submitting the next payment request to increase the expenditures for the project is the most important priority. Mr. Bradley mentioned that a change order to the One Construction contract to add approximately $12,000.00 to the total amount needs to be submitted to Pan American Engineers for the original work the contractor completed. 
Mr. Bradley mentioned that as soon as that change order is approved, he would submit the next payment request for the project, which would include pay applications One Construction has previously submitted to the grantee, but which have not been paid due to the labor compliance issues with the electrical subcontractor that performed services for the project. According to Mr. Bradley, the labor compliance issues are now close to 100 percent resolved.  </t>
  </si>
  <si>
    <t>WISE</t>
  </si>
  <si>
    <t xml:space="preserve">Provided Technical Assistance regarding the support documentation needed for invoice processing and amendment. </t>
  </si>
  <si>
    <t xml:space="preserve">Conference call with LSU Sea Grant regarding project updates.  Provided technical assistance regarding the support documentation needed for invoice processing.  </t>
  </si>
  <si>
    <t xml:space="preserve">A monthly conference call was held today with Parish officials Rowdy Gaudet, Anita Lockett and Mark Stephens, DRU representatives Adrienne Celestine, Darin Mann, Andrea Fleischbein, Tomorr LeBeouf, Jared Lee and Jimmy Dunphy, and LHC officials Liza Bergeron and Ray Rodriguez to discuss the status of the Parish's active infrastructure and housing projects.
Regarding the project amendments that are needed for the Parish's 17PARA2105, -2107, -3204 and -3601 projects, Ms. Lockett informed the DRU that there are funds available in the Parish's task order with Pan American Engineers to allow the grant administrators to complete the project amendments, and that she would instruct the Parish's grant administrators to complete the project amendments shortly.  
For the Smiley Heights Rental Rehab (17PARA3601) project, Mr. Gaudet informed the DRU that the Parish Metro Council is scheduled to vote next week on approval of the $260,882.13 in CDBG funds the DRU has requested be returned for the Parish's non-compliance on the charter high school and BRCC Automotive Training Center parts of the project. Mr. Gaudet stated that he was optimistic that the funds could be returned to the DRU by the 10/8/18 deadline issued in the letter that was mailed August 24.  
Regarding submission of the 17PARA3601 project amendment in GIOS, the DRU informed the Parish that in addition to a project amendment, the Parish will have to submit an amendment to its G/I Recovery Proposal to reduce the -3601 budget by $260,882.13. Mr. Gaudet mentioned that grant administrator Pan American Engineers has already prepared the proposal amendment to move funds from the -3601 project and has submitted it to the Parish for signature.   
The DRU informed the Parish that the deadline for submission of the plans and specifications for the Renovate 1701 Main St. (17PARA3202) project is 11/18/18 and asked whether the project is moving forward. Ms. Lockett indicated that she recently spoke with the engineer and that the plans and specs could be finalized within the next three weeks and sent to Pan American Engineers for review shortly thereafter. 
The DRU also informed the Parish that the deadline to request an extension to the plans and specs submission deadline is 10/18/18. Ms. Lockett responded that if an extension is later determined to be needed, the Parish will submit the request for the time extension by the deadline date, which is four weeks from today.    </t>
  </si>
  <si>
    <t>Saint Joseph Abbey and Seminary College</t>
  </si>
  <si>
    <t>43 PW's-Several</t>
  </si>
  <si>
    <t xml:space="preserve"> 
Start Date: 9/11/18  End Date: 9/11/18   
On site visit
Eugenia Williams, Lisa Samuels, Brenda Wu-OCD
Glenda Bocking, Chad Hargon-GOHSEP
Jennifer Whitehouse, Katie Plude, Abbot Justin Brown, Jim Rubeau- St. Joseph Abbey Staff
Mike catalfama, Rick Besselman-Sulzer Group
Notice sent: Aug. 21, 2018
___________________________________________________________________
St. Abbey has 48PW's.  26 CAT B, 21 CAT E and 1 CAT C. It was stated none of the CAT B &amp; CAT E  projects are ready for close out only the CAT C is ready for close out. Information was sent to the consultant in reference to them doing a private bid. They were informed about Davis Bacon, Section 504 and Section 3.
 </t>
  </si>
  <si>
    <t>Arranged and participated in a conference call with monitoring and CNO on PI and duplication of benefit questions and concerns. Issue seems resolved.</t>
  </si>
  <si>
    <t>PWs 392, 478, 479, 480 and 560</t>
  </si>
  <si>
    <t>OCD-DRU Staff Helena Janssen provided technical assistance to Cameron Parish Police Jury to discuss the details and current status of their PWs listed in LouisianaPA.com and on the OCD-DRU Participation Form. We also discussed an Overview of the Match Program, Construction Status and HUD CDBG-DR Requirements, including Davis Bacon &amp; Related Acts.  Additionally, we discussed the Closeout Process. Notice was sent to Cameron Parish Police Jury on September 19, 2018. Event was held on September 25, 2018 at 10:00am - 11:00am.</t>
  </si>
  <si>
    <t>Cameron Parish Sheriff's Department</t>
  </si>
  <si>
    <t>PW# 467</t>
  </si>
  <si>
    <t>OCD-DRU Staff Helena Janssen provided technical assistance to Cameron Parish Sheriff's Department to discuss the details and current status of their PWs listed in LouisianaPA.com and on the OCD-DRU Participation Form. We also discussed an Overview of the Match Program, Construction Status and HUD CDBG-DR Requirements, including Davis Bacon &amp; Related Acts.  Additionally, we discussed the Closeout Process. Notice was sent to Cameron Parish Sheriff's Department on September 19, 2018. Event was held on September 25, 2018 at 11:00am - 11:35am.</t>
  </si>
  <si>
    <t xml:space="preserve">A monthly conference call was held today with Parish engineer Nia Picou, Outreach representative Darin Mann and Jimmy Dunphy to discuss the status of the Parish's active projects, as well as Ms. Picou's forthcoming maternity leave status. 
For the Parish's Levee - Ward 7 (55PARA3306) project, Ms. Picou mentioned that the Parish is currently considering its options regarding how to proceed after receipt of the soil report from engineer Aptim. The Parish is considering whether to proceed with the approximate $1 million fix to the project that the engineer has recommended, or whether to include the fix in the Parish's Levee - Cedar Grove (55PARA3308) project. Note the Parish currently does not have enough funds to pay for construction costs associated with 55PARA3308, but does have enough funds remaining in 55PARA3306 to complete the scope of the project. 
Ms. Picou mentioned that the Parish council is scheduled to meet October 8, at which time it should grant approval of substantial completion of the Parish's Juvenile Facility (55PARA3201) project. The Parish rejected substantial completion of the project during the first inspection that was performed. A subsequent inspection led to the Parish's recently approving substantial completion, however. 
During the council meeting next month, the Parish should also approve moving $20,000.00 in CDBG funds to the DPW Admin Building (55PARA3203) project. The DRU previously approved the Parish's G/I Recovery Proposal amendment to move $20,000.00 from the Suzie Canal Levee (55PARA3303) project to the 55PARA3203 project. Ms. Picou mentioned that after the council approves the budget change, she will be able to submit the project amendments in GIOS. 
Regarding the maternity leave Ms. Picou will begin taking next month, she mentioned that she may still be available to participate during conference calls in October and November, but also provided the contact information of her supervisor, who may be able to call in her place. The project analyst mentioned that he would consult with Recovery Programs Deputy Director Kay LeSage regarding whether it is necessary to continue the monthly call while Ms. Picou is on maternity leave, since Ms. Picou offered to continue participating on the call while she is on leave. Ms. Picou mentioned that her leave would end toward the end of November or beginning of December, meaning that she may only miss one (or at most two) monthly calls. </t>
  </si>
  <si>
    <t>PW 625</t>
  </si>
  <si>
    <t>Start Date: 9/27/18   End Date: 9/27/18   Time: 10-11am
On-site Visit
Organizer: Eugenia Williams-OCD
Attendees: Eugenia Williams-OCD, Tara Lear-SJB, Myra Valentine-SJB, LaVerne Toombs-SJB, Scott Reddech-Royal Engineering, Anita Adams- GOHSEP
Notice sent: Sept. 18, 2018
___________________________________________________________
St. John has 1 PW 625 EPM- It's a large project. All expenses has been submitted and reviewed by GOHSEP. They have received 22% of their 90% eligible amount. They are currently in step 6 with GOHSEP. OCD is awaiting closeout notificcation from GOHSEP so the Match can be met.</t>
  </si>
  <si>
    <t>OCD-DRU monitoring team entrance conference to obtain, followup, review and clarify information to complete a monitoring report.</t>
  </si>
  <si>
    <t xml:space="preserve">Monitoring CNO Governmental Affairs Committee on today primary issues on mimunium wage,: whether CNO can require and enforce contractors for CNO paying a specifice amount; removing the "check the box" question asking whether an applicant has served time in jail, prison etc.
</t>
  </si>
  <si>
    <t xml:space="preserve">A monthly conference call was held today with Capital Grants Manager Nathan Schwam, grant administrator Julie Bordelon, Recovery Programs Director Adrienne Celestine and Jimmy Dunphy to discuss the status of the grantee's active and not ready to close projects, the FEMA project worksheet that includes the Centralized Career and Technical Education Facility (IEDU-00117) project, and the grantee's projects that are ready for closeout. 
Mr. Schwam mentioned that GOHSEP approval of the amended project worksheet (PW 19166) that includes the IEDU-00117 project should now be provided by the middle of this month. The grantee previously indicated that GOHSEP approval would be provided by September 2018. Note the DRU needs a copy of the approved project worksheet to add to the files, since the amended worksheet constitutes part of the approved project application. Mr. Schwam mentioned that although approval should be provided by this month, a new version of the worksheet may not be able to be provided until 2019, since newer versions of amended worksheets are only usually produced about once per year. 
For the two Not Ready to Close projects -- Charles Drew Elementary (IEDU-00007) and MLK Jr. Elementary (IEDU-00013) -- where there is a discrepancy in the approved budget amounts and the amount of project costs approved on the Louisiana PA website, Mr. Schwam mentioned that he would consult with Louisiana Dept. of Education (DOE) official Chris Norton regarding the discrepancies and report to the DRU during the November conference call Mr. Norton's analysis, including whether project amendments may be needed to reconcile the final budgets to match actual expenditures.   
In terms of the ready to close projects, Ms. Bordelon mentioned that she is working on completing reports for the Village de L'est Elementary (IEDU-00017) and Live Oak Elementary (IEDU-00065) projects and that those reports would be submitted to the DRU in the near future. The DRU informed the grantee that four closeout reports that the grantee recently submitted are in various stages of the DRU's closeout review process and that final approval letters for those projects should be issued within the next couple of months. </t>
  </si>
  <si>
    <t>PW 51</t>
  </si>
  <si>
    <t>Event site date: 9/20/18  Event start time:  1-2 pm
On-Site visit
Notice sent: 9/18/18
Attendees: Eugenia Williams-DRU, John Boudreaux, Anne Blanchard-Aussmption Parish, Cher Moore-DRU
Assumption Parish has one PW 51-Emergency Protective Measure. It's currently in close out. DRU is awaiting approval from GOHSEP so we can proceed to remiburse the 10% match.</t>
  </si>
  <si>
    <t>A monthly conference call was held today with Town of Baldwin Mayor Donna Lanceslin, the Town's next mayor - Abel Prejean, St. Mary Parish Levee District Executive Director Tim Matte, project engineer Reid Miller, and Jared Lee and Jimmy Dunphy to discuss the status of the acquisition of the five properties the Levee District is attempting to acquire for the Flood Protection Levee System project, as well as a possible construction start date.
Mr. Matte mentioned that the Levee District made a decision at its September 13 meeting to appropriate all five properties the Levee District needs to acquire for the project. According to Mr. Matte, the Levee District's attorney believed that this was the best option for the Levee District to pursue, given the difficulty the district has faced in attempting to acquire these properties from the owners through amicable agreements. The appropriation process should be completed (i.e., checks sent to property owners) by October 18 -- 30 days from the date the process was filed in the Clerk of Court's office, according to Mr. Matte. 
The DRU informed Mr. Matte that the acquisition files he compiles for each of the five properties should include the appropriation proceedings, as well as the records that would normally be included in an acquisition file for a property that was not acquired through appropriation (e.g., sale documents, statements of just compensation, appraisals, review appraisals, etc.). Mr. Matte stated that he would begin sending the acquisition records to consultant Angela Kraemer after appropriation is complete, but that it could possibly take a couple of weeks to compile all records. 
Mr. Matte also mentioned that each of the five property owners would be provided statements of just compensation, and that written agreements would be executed with all property owners. Recovery Programs Manager Jared Lee mentioned that since CDBG funds are not paying for acquisition costs on this project, the engineer should not have to wait for the checks to clear, prior to advertising for bids. Project engineer Reid Miller mentioned that the Town is ready to proceed with advertising for bids, and only needs confirmation that all acquisition is completed prior to publishing the first advertisement.
According to Mr. Miller, the first advertisement could be published by the end of October or beginning of November, with construction possibly starting in early 2019. Mr. Miller mentioned that there are generally no issues with advertising around the holidays in terms of receiving a sufficient number of bids. Mayor Lanceslin asked whether the Town has to receive three bids for construction in order to award a contract. The project analyst informed her that the DRU usually wants a grantee to have received three bids, but that it has approved Sealed Bid procurements where only one or two bids was received. The project analyst mentioned that if fewer than three bids were received, the DRU would want to review the Town's procurement to ensure that it was conducted properly.</t>
  </si>
  <si>
    <t>City of Youngsville</t>
  </si>
  <si>
    <t>PWs 264, 320, 346, 414, 471 and 642</t>
  </si>
  <si>
    <t>OCD-DRU Staff Helena Janssen provided technical assistance to City of Youngsville to discuss the details and current status of their PWs listed in LouisianaPA.com and on the OCD-DRU Participation Form. We also discussed an Overview of the Match Program, Construction Status and HUD CDBG-DR Requirements, including Davis Bacon &amp; Related Acts, Section 3, 504 Assurance and Fair Housing.  Additionally, we confirmed the start and end dates for each project and we discussed procurment requirements and the Closeout Process. Notice was sent to City of Youngsville on September 19, 2018. Event was held on October 3, 2018 at 10:00am - 11:25am.</t>
  </si>
  <si>
    <t>Damage related to disaster;#Eligible CDBG Activities;#Fair Housing Equal Opportunity;#Labor - Davis/Bacon;#Low-Moderate Income - National Objective;#Urgent Need - National Objective</t>
  </si>
  <si>
    <t>Youngsville Volunteer Fire Department</t>
  </si>
  <si>
    <t>PWs 352, 365, and 584</t>
  </si>
  <si>
    <t>OCD-DRU Staff Helena Janssen provided technical assistance to Youngsville Volunteer Fire Department to discuss the details and current status of their PWs listed in LouisianaPA.com and on the OCD-DRU Participation Form. We also discussed an Overview of the Match Program and Construction Status and HUD CDBG-DR Requirements.  Additionally, we confirmed the start and end dates for each project, the Closeout Process, Donated Resources and Duplication of Benefits. Notice was sent to Youngsville Volunteer Fire Department on September 24, 2018. Event was held on October 3, 2018 at 1:00pm - 1:55pm.</t>
  </si>
  <si>
    <t>Scott Volunteer Fire Department</t>
  </si>
  <si>
    <t>PWs 14 and 15</t>
  </si>
  <si>
    <t>OCD-DRU Staff Helena Janssen provided technical assistance to Scott Volunteer Fire Department to discuss the details and current status of their PWs listed in LouisianaPA.com and on the OCD-DRU Participation Form. We also discussed an Overview of the Match Program and Construction Status and HUD CDBG-DR Requirements.  Additionally, we confirmed the start and end dates for each project, and discussed procurement and the Closeout Process. Notice was sent to Scott Volunteer Fire Department on October 1, 2018. Event was held on October 3, 2018 at 2:30pm - 3:45pm.</t>
  </si>
  <si>
    <t>St. James Parish Sheriff's Office</t>
  </si>
  <si>
    <t>PW 257</t>
  </si>
  <si>
    <t>Event Start Date: 9/20/18   Event End Date: 9/20/18  
Time: 10-11am
Onsite Visit
Attendees: Eugenia Williams-DRU, Missy Folse-St. James Parish Sheriff's Office
Date noticed send: 9/18/18
___________________________________________________________________
Close out is in progres for the PW 257/EPM- Davis Bacon does not apply. This is a non constuction project. I reviewed Section 3, 504, procurement and the DRU remibursement process with the Grantee.</t>
  </si>
  <si>
    <t>City of Bogalusa</t>
  </si>
  <si>
    <t>PW 38,37,63,33,142,256,342,518,629,803</t>
  </si>
  <si>
    <t xml:space="preserve">Event start date: 10/2/18   Event end date: 10/2/18  Time: 10-11am
On-site visit
Attendees: Eugenia Williams-DRU, Glenda Bocking-GOHSEP, Rene Blackweu, Stacy Smith-City of Bogalusa
Date Notice sent: 9/20/18
____________________________________________________________________
​All payments has been placed on HOLD-They owe funds from previous disaster. They are almost finished paying off the balance. 
PW 142 Debris/CAT. A is on hold until  tipping fees are paid. All projects were completed prior to 4/4/17, waiting for the start and end dates so this can be confirmed. All small projects will be closed at the same time (netting)
</t>
  </si>
  <si>
    <t>PW 46,72,433,602</t>
  </si>
  <si>
    <t>Town of Sorrento</t>
  </si>
  <si>
    <t>PWs 78, 128, 527, 1076</t>
  </si>
  <si>
    <t>Event start &amp; end date: 10/3/2018
Onsite TA Visit
Event Organizer: OCD-DRU
Date Invite Sent: 9/17/2018
OCD-DRU Staff present:  Eva Strausbaugh
Onsite TA Metting with the Town's Mayor and Clerk, Town's Consultant, GOHSEP SAL, and OCD-DRU to discuss Match Program and CDBG Requirements (Procurement, Davis-Bacon, Fair Housing, and Section 3) and status of projects.</t>
  </si>
  <si>
    <t>Damage related to disaster;#Fair Housing Equal Opportunity;#Labor - Davis/Bacon;#Grants Management</t>
  </si>
  <si>
    <t>City of Gonzales</t>
  </si>
  <si>
    <t>PWs 227, 156, 366, 419, 755, 780, 791</t>
  </si>
  <si>
    <t>Event start and end date: 10/3/2018
Onsite TA Visit
Event Organizer: OCD-DRU
Date Notice Sent to Invitees: 9/20/2018
OCD-DRU Staff Present:  Eva Strausbaugh
Onsite TA visit between City, City's Consultants, GOHSEP SAL, and OCD-DRU to discuss Match Program, requirements (Davis-Bacon, Procurement, Section 3, Fair Housing, etc.), and obtain status of projects identified in "Project Number" field list above..</t>
  </si>
  <si>
    <t>PWs 87, 129, 168, 194, 488, 1140</t>
  </si>
  <si>
    <t xml:space="preserve">Event start &amp; end date: 10/4/2018
Onsite TA Visit
Organizer:  OCD-DRU Staff
Date Notice sent to Invitees: 9/25/2018
OCD-DRU Staff Present: Eva Strausbaugh
Onsite TA visit with Town's Mayor, GOHSEP SAL, and OCD-DRU Staff to discuss Match Program, requirements (Davis-Bacon, Procurement, Fair Housing, etc.) and obtain status of projects listed in the "Project Number" field above.  Also, discussed Duplication of Benefits at length since the Town will receive funding for Donated Resources.  </t>
  </si>
  <si>
    <t>Damage related to disaster;#Duplication of Benefits;#Fair Housing Equal Opportunity;#Labor - Davis/Bacon;#Grants Management</t>
  </si>
  <si>
    <t>St. Tammany</t>
  </si>
  <si>
    <t>PW 61,437,439,440,650,746,583</t>
  </si>
  <si>
    <t xml:space="preserve">Event start &amp; end date: 10/02/18  Time: 2:30-3:30 PM
On-site visit
Organizer: Eugenia Williams
Attendees: Eugenia Williams-DRU, Glenda Bocking-GOHSEP, Angela Bitner, Bridget Saladino, Jeanne Marino-St. Tammany Parish
Date notice sent: 9/20/18
​OCD-DRU discussed the 7 PW's- listed on the Grantee Participation Form. PW 61 &amp; 746- Debris Removal-Already in the close out process with GOHSEP,PW 440 Roads- Will opt-out this project, PW 650 Roads- Used force account labor. Davis Bacon do not apply. All projects are ready for close out. Glenda will close out their products on 10/3/18. Notification to the 
Grantee that Davis Bacon would apply to construction projects. All projects were completed prior to 4/4/17. The Match program reimbursement process. Information on Davis Bacon, Section 3, Section 504 and discussed the procurement process. Spreadsheet requesting the start and end dates of the project.
</t>
  </si>
  <si>
    <t>Carter Plantation Community Development District</t>
  </si>
  <si>
    <t>PW 827,1167,1131,1052</t>
  </si>
  <si>
    <t>OCD-DRU discussed the 3 PW's- listed on the Grantee 
Event start and end date: 10/03/2018/ Event time: 10:30-11:30AM
On-site visit
Eugenia Williams-OCD
Michael Simoneaux-Carter Plantation
Date notice sent: 9.27.18
____________________________________________________________________
Participation Form. PW 1052, 1131, 1167 is already in the close out process with GOHSEP. I notified Carter Plantation that PW 1167 Utilities CAT. F that Davis Bacon would apply. He also had questions about the Agreement that was forwarded to Bonita Brown and Tisha London. The questions were answered and sent back on 10.11.18</t>
  </si>
  <si>
    <t xml:space="preserve">A monthly conference call was held today with Facility Planning and Control senior managers Lisa Smeltzer and Tom Rish, project managers Mark Bradley and Jean Kelly, Jessica Guillory (Pan American Engineers), and Jimmy Dunphy to discuss the status of the grantee's last two active projects -- Delgado Community College (ILOC-00020) and Nunez Community College (I2OC-00022). 
Regarding the ILOC-00020 project, Mr. Bradley mentioned that he should receive the next pay application from prime contractor One Construction (for the final change order that was recently approved) within the next two weeks, and that he should be able to submit a payment request to the DRU that includes that pay application shortly thereafter. Ms. Smeltzer mentioned that there will be a 45-day lien period following completion of the contract, and that the contractor's final pay application that includes a request for all retainage that has been withheld will likely not be submitted to the grantee until December 2018. 
In terms of the additional construction items that were added to the scope of the project earlier this year, Mr. Bradley mentioned that following Pan American Engineers' approval of Change Order (10) to the One Construction contract, there should be approximately $60,000.00 unobligated in the project budget that the grantee will have available to pay for IT work. The grantee confirmed that the scope of the additional items that were added to the project has essentially been reduced to IT work, since most of the remaining unutilized funds will pay for construction costs prime contractor One Construction incurred. 
Regarding the I2OC-0002 project, the DRU informed the grantee that the project can not be moved to Ready to Close status until all FEMA funds in the project have been paid, and the exact of amounts of project costs paid from FEMA funds and insurance proceeds are known. The DRU also informed the grantee that after the final payment request for this project is submitted, future conference calls will mostly consist of obtaining updates on the status of the FEMA funds, as confirmation of payment of those funds by GOHSEP should be all that is needed in order to move the project to closeout status. </t>
  </si>
  <si>
    <t>Red River Waterway Commission</t>
  </si>
  <si>
    <t>PW numbers 558, 607 and 819</t>
  </si>
  <si>
    <t xml:space="preserve">OCD-DRU Staff Helena Janssen provided technical assistance to Red River Waterway Commission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7, 2018. Event was held on October 15, 2018 at 1:00pm - 2:00pm.
</t>
  </si>
  <si>
    <t>Natchitoches Parish Port Commission</t>
  </si>
  <si>
    <t>PW numbers 5 and 554</t>
  </si>
  <si>
    <t>OCD-DRU Staff Helena Janssen provided technical assistance to Natchitoches Parish Port Commission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5, 2018. Event was held on October 15, 2018 at 3:00pm - 3:45pm.</t>
  </si>
  <si>
    <t>City of Natchitoches</t>
  </si>
  <si>
    <t>PW numbers 149, 398 and 617</t>
  </si>
  <si>
    <t>OCD-DRU Staff Helena Janssen provided technical assistance to City of Natchitoches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5, 2018. Event was held on October 16, 2018 at 8:30am – 9:30am.</t>
  </si>
  <si>
    <t>Natchitoches Levee &amp; Drainage District</t>
  </si>
  <si>
    <t>PW numbers 352, 553 and 706</t>
  </si>
  <si>
    <t xml:space="preserve">OCD-DRU Staff Helena Janssen provided technical assistance to Natchitoches Levee &amp; Drainage District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5, 2018. Event was held on October 16, 2018 at 10:00am – 11:00am.
</t>
  </si>
  <si>
    <t>Natchitoches Parish</t>
  </si>
  <si>
    <t>PW numbers 129, 146, 260, 331, 350, 362, 382, 394, 395, 404, 427, 435, 445, 448, 451, 458, 484, 514 and 673</t>
  </si>
  <si>
    <t>OCD-DRU Staff Helena Janssen provided technical assistance to Natchitoches Parish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5, 2018. Event was held on October 16, 2018 at 1:00pm – 3:30pm.</t>
  </si>
  <si>
    <t>Village of Clarence</t>
  </si>
  <si>
    <t>PW number 262</t>
  </si>
  <si>
    <t>OCD-DRU Staff Helena Janssen provided technical assistance to Village of Clarence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discussed the Closeout / Payment Process. Notice was sent to this organization on September 7, 2018. Event was held on October 17, 2018 at 8:30am – 9:30am.</t>
  </si>
  <si>
    <t>Natchitoches Parish School Board</t>
  </si>
  <si>
    <t>PW numbers 90, 138, 200 and 380</t>
  </si>
  <si>
    <t>OCD-DRU Staff Helena Janssen provided technical assistance to Natchitoches Parish School Board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5, 2018. Event was held on October 17, 2018 at 10:00am – 11:00am.</t>
  </si>
  <si>
    <t>Village of Natchez</t>
  </si>
  <si>
    <t>PW numbers 675 and 682</t>
  </si>
  <si>
    <t>OCD-DRU Staff Helena Janssen provided technical assistance to Village of Natchez to discuss the details and current status of their PWs listed in LouisianaPA.com and on the OCD-DRU Participation Form. We also discussed an Overview of the Match Program, Procurement, Construction Status and HUD CDBG-DR Requirements.  Additionally, we discussed the Closeout / Payment Process. Notice was sent to this organization on September 5, 2018. Event was held on October 17, 2018 at 11:30am – 12:45pm.</t>
  </si>
  <si>
    <t>PW numbers 3, 160 and 161</t>
  </si>
  <si>
    <t>OCD-DRU Staff Helena Janssen provided technical assistance to Allen Parish Police Jury to discuss the details and current status of their PWs listed in LouisianaPA.com and on the OCD-DRU Participation Form. We also discussed an Overview of the Match Program, Procurement, Construction Status and HUD CDBG-DR Requirements.  Additionally, we confirmed the start and end dates for each project and we discussed the Closeout / Payment Process. Notice was sent to this organization on October 4, 2018. Event was held on October 11, 2018 at 10:00am – 11:00am.</t>
  </si>
  <si>
    <t>Beauregard Parish Police Jury and Beauregard Parish Sheriff's Office</t>
  </si>
  <si>
    <t>PW numbers 36, 258, 478, 504, 612, 676, 764, 83 and 109</t>
  </si>
  <si>
    <t>OCD-DRU Staff Helena Janssen provided technical assistance to Beauregard Parish Police Jury and Beauregard Parish Sheriff’s Office to discuss the details and current status of their PWs listed in LouisianaPA.com and on the OCD-DRU Participation Form. We also discussed an Overview of the Match Program, Procurement, Construction Status and HUD CDBG-DR Requirements.  Additionally, we confirmed the start and end dates for each project and we discussed the Closeout / Payment Process. Notice was sent to this organization on October 4, 2018. Event was held on October 11, 2018 at 1:30pm – 2:45pm.</t>
  </si>
  <si>
    <t xml:space="preserve">A monthly conference call was held today with East Baton Rouge Redevelopment Authority Vice President Tara Titone, grant administrator Julie Bordelon (HGA), LHC employees Liza Bergeron and Ray Rodriguez, and DRU representatives Andrea Fleischbein, Darin Mann, John Sparks and Jimmy Dunphy to discuss the statuses of the Parish's housing and non-bridge replacement infrastructure projects. An earlier call was held today between Parish Engineer Mark Stephens and infrastructure project analyst Jimmy Dunphy to discuss the Parish's bridge replacement projects. 
Ms. Bordelon mentioned that she had begun working on the requests for project amendments for the Parish's Bridge Repair-UN Group (17PARA2105) and Bridge Repair-LMI Group III (-2107) projects, but that she was still waiting to receive verification from Parish subrecipient the Salvation Army regarding the amount of Other funds that paid for construction costs on the Parish's Salvation Army (-3204) project. Project amendments for -2105 and -2107 are needed to reconcile the approved budgets to the approved amounts in the Parish's G/I Parish Recovery Proposal. A final project amendment is needed for -3204 to reconcile the budget to match actual expenditures, before the project can be moved to Ready to Close status. 
For the -2106 project, Mr. Stephens mentioned that although the final plans and specifications that will be submitted to Pan American Engineers for the Fraternity project will likely also include plans for the Bay and Chestnut projects, only the Fraternity project is likely to be bid by the Parish at this point. Mr. Stephens mentioned that he would write "Not in Contract" on the sections of the final plans and specs that include the Bay and Chestnut projects. The Parish will likely not have sufficient CDBG funds to complete the Bay and Chestnut projects, which will likely result in the projects being moved to alternate status. The Parish's last remaining bridge projects to be completed likely include the following: Bob Pettit and Fraternity (both -2106), Woodland Ridge (-2105), and Claycut over Dawson Creek (-2107).   
Regarding the Woodland Ridge (-2105) bridge project, Mr. Stephens mentioned that the Parish is anticipating that the construction start date identified in the Notice to Proceed the engineer will issue will coincide with the first day the local school in the area (Episcopal School) will be closed for the summer. The Parish anticipates that the Woodland Ridge project will be publicly bid in the first two months of 2019, with construction beginning in May 2019. </t>
  </si>
  <si>
    <t>All active projects</t>
  </si>
  <si>
    <t xml:space="preserve">A monthly call was held with St. James Parish with Hope Borne with St. James Parish, Consultants SCP Martha Cazoubon, Providence Mark Tazano, and Fay Part, Nechelle Polk, Adrienne Celestine, Kay Lesage, Jared Lee with OCD.  
The discussion was trying to get the Grantee to process the final draw request for projects 47PARA3201 and 47PARA3402 so that we can process a Tier 1 to move remaining funds to unallocated and start closeout on the completed projects. </t>
  </si>
  <si>
    <t>Part, Fay</t>
  </si>
  <si>
    <t>DEMCO</t>
  </si>
  <si>
    <t>DR-4277: PWs 316, 624, 628, 678, 679, 716, 812, 850, 858, 881, 912, 937, 941, 958, 968, 969, 1031, 1039, 1085, 1087</t>
  </si>
  <si>
    <t>Event Start &amp; End Date: 10/23/18
Onsite TA Event
Event Organizer/Presenter- OCD-DRU
Meeting Invite Sent to attendees: 10/19/18 
OCD-DRU Employees Present: Eva Strausbaugh &amp; Lisa Samuels
Meet with DEMCO staff, consultant John McCracken, and GOHSEP SAL Cher Moore to discuss the Match Program, DEMCO's 20 PWs, all CDBG Requirements including but not limited to Procurement, DBRA, Section 3, and Section 504.</t>
  </si>
  <si>
    <t>N/A - New Project (Ben Thomas Sewage Improvements)</t>
  </si>
  <si>
    <t>Conference Call (via Teleconference): In this Call, technical assistance was provided to the Grantee, St. Tammany Parish Government, on certain Grants Management aspects, i.e., obligation of ILTR allocation via CEA creation, updating the G/I Parish Proposal and Long Term Community Recovery Plan with new projects and completing applicable citizen participation, ensuring the new projects were eligible activities, and how to submit applications on multiple funding sources under one project to ensure no DOB exists. Fay Part conducted the call, but I also provided technical assistance and guidance to the Grantee on these aspects as Recovery Programs Manager.</t>
  </si>
  <si>
    <t>Livingston Council on Aging</t>
  </si>
  <si>
    <t>PW 279,706,752,794,813,1246</t>
  </si>
  <si>
    <t xml:space="preserve">Event start date: 10/10/18  Event end date: 10/10/18  
On-site visit
EVent organizer: Eugenia Williams-DRU
Date notice sent: 10/04/2018
_________________________________________________________________
During the site visit, all PW's was discussed. Notified the staff that Davis Bacon would apply to the following: PW 752 &amp; 1246 (if approved).  There agreement was sent on Aug.28th, it hasn't been returned.  Livingston Council on Agiing is currently having issue with getting PW 813 expensese approved by GOHSEP for their freezer unit that has to be installed on the van. PW 1246 is still pending. They are trying to decide if the the repairs are the responsiblity of the city or Council on Aging.
</t>
  </si>
  <si>
    <t>Greater Baton Rouge Food Bank</t>
  </si>
  <si>
    <t>PW 102 &amp; 733</t>
  </si>
  <si>
    <t xml:space="preserve">Event start date: 10/04/18   Event end date: 10/04/18
On-site visit
Event organizer: Eugenia Williams OCD-DRU
Notice was sent: 09/27/18
_________________________________________________________________
PW 102 EMP is currently in closeout with GOHSEP. PW 733 Distribution Center and Facility has been granted an extention til 03/2019. This project maybe re-versioned. Had only one response to the bid. They are doing an independent cost analysis. They did a seal bid and not sure if Davis Bacon was followed by the contractor. The Grantee was given information on soft cost as well.
</t>
  </si>
  <si>
    <t xml:space="preserve">A monthly conference call was held today with Capital Project Administrator Jeanne Bray, Recovery Assistance and Mitigation Planner Jennifer Gerbasi and Jimmy Dunphy to discuss the status of the Parish's active projects, as well as a few grant management items. 
Ms. Gerbasi mentioned that the Parish council recently approved the Parish's request to move $20,000.00 in CDBG funds from the Suzie Canal (55PARA3306) project to the DPW Admin Bldg. (-3203) project. The project analyst informed the grantee that since the Parish's G/I proposal amendment that contained the budget revisions has already been approved, project amendments to revise the individual budgets can be submitted to the DRU whenever they are ready. 
Regarding the Cedar Grove (55PARA3308) project, Ms. Gerbasi mentioned that the Parish is in the process of obtaining a permit from the Corp of Engineers for the construction that may later be added to the scope of the project. Ms. Gerbasi also mentioned that the Parish may have excess funds available to move to the project from the Levee - Ward 7 (-3306) project. The -3308 project is the only remaining Parish project that has yet to begin construction. However, the currently approved scope of the project does not include construction.   
The Parish council is scheduled to vote on approval of substantial completion of the Parish's Juvenile Facility (-3201) project on November 12. Since Pan American Engineers did not approve Change Order (1) to the Scott Fence USA contract until 10/17/18, the council was not able to vote on approval of substantial completion at its October meeting.  
The project analyst also informed the grantee that its contract with the OCD for the Operation Boat Launches (IFIS-00008) project could be closed out after the DRU's Compliance section finalizes its review of the project, which the DRU monitored in May 2018. Two of the Parish's K/R Fisheries contracts (#s 696454 and 696513) are currently in the DRU's closeout review process.  </t>
  </si>
  <si>
    <t>Sorrento</t>
  </si>
  <si>
    <t>4277-1076 (Sorrento Oxidation Pond)</t>
  </si>
  <si>
    <t>Reviewed advertisement for bids, Bid Specs, and contract prior to publishing to ensure inclusion of CDBG requirements which includes effective wage determination,  Provided feedback for items that needed to be edited which mainly consisted of the Sction 3 documents.
Conducted by: Eva Strausbaugh
TA Event: 10/24/18 @ 4PM
Rec'd Request from Town on 10/24/18 @ 9AM</t>
  </si>
  <si>
    <t>PW 157,347,322</t>
  </si>
  <si>
    <t xml:space="preserve">Event start date: 10/17/18  Event end date: 10/17/18   Time: 2-3pm
On-site visit
Event organizer: Eugenia Williams
Date notcie was sent: 10/10/18
____________________________________________________________________OCD-DRU provided an overview of the Non-Federal Share Match Program. The GOHSEP closeout process for small and large projects  and the Match program reimbursement process was explain.  Provided the spreadsheet requesting the start and end dates of the project. The following is a summary of discussions of the Grantee’s PW(s): PW 157-Emergency Protective Measures-There is an unsettled expense that GOHSEP is currently reviewing. Anitra Adams stated this may be an error. After this issue is resolved this PW will be ready for closeout. PW 347- Emergency Protective Measures-Ready for closeout by GOHSEP. PW 322- Donated Resources-Notified Grantee that the Non-Federal Share Match Program does not provide a match on Donated Resources.  Also stated that if the Donated Resources amount is more than the 10% match the grant amount will be zero.
</t>
  </si>
  <si>
    <t>Town of Lutcher</t>
  </si>
  <si>
    <t>PW 122, 132, 295</t>
  </si>
  <si>
    <t xml:space="preserve">Event start date: 10/17/18   Event end date: 10/17/18  Time: 11-12p
On-site Visit
Event Organzier: Eugenia Williams-OCD
Attendees: Kevin Criddle, Patrick St. Pierre, Vanessa Roussel-Town of Lutcher
Anitra Adams-GOHSEP
Date Notice Sent: 10/10/18
____________________________________________________________________ The Grantee recieved an overview of the Non-Federal Share Match Program. The GOHSEP closeout process for small projects and the Match program reimbursement process. The spreadsheet requesting the start and end dates of the project was presented. The following is a summary of discussions of the Grantee’s PW(s):
o	PW 122-Building Content/Equipment- Ready for closeout by GOHSEP.
o	PW 132- Emergency Protective Measures-Ready for closeout by GOHSEP
o	PW 295- Public Utilities- Ready for closeout by GOHSEP.
Grantee will review the contract for PW 295 to make sure Davis Bacon was followed by the contractor. Grantee will also check to make sure they followed GOHSEP procurement process.
</t>
  </si>
  <si>
    <t>The Hand Up Program</t>
  </si>
  <si>
    <t>PW 311,310 and 367</t>
  </si>
  <si>
    <t xml:space="preserve">Event start date: 10/23/18 10am Event end date: 10/23/18 11AM
On-site visit
Event organizer: Eugenia Williams OCD
Attendees: Eugenia Williams-OCD., Anitra Adams-GOHSEP and Barbara Rogers-The Hand Up Program/Pastor
Date notice sent" 10/19/18
____________________________________________________________________
PW 311- Dickens Trans Home Repairs; PW 310 Lanier Transition Home Repairs and PW 367 Building Content are all currently in step 6 (Document Review) of the GOHSEP closeout process. All projects were completed prior to 4/4/17. Davis Bacon, Section 3, Fair Housing nor Section 504 would apply. The Agreement was signed and returned on 8/30/2018.
</t>
  </si>
  <si>
    <t>City of Broussard</t>
  </si>
  <si>
    <t>PW numbers 55, 63, 92, 145, 183 and 220</t>
  </si>
  <si>
    <t>OCD-DRU Staff Helena Janssen provided technical assistance to City of Broussard to discuss the details and current status of their PWs listed in LouisianaPA.com and on the OCD-DRU Participation Form. We also discussed an Overview of the Match Program, Construction Status and HUD CDBG-DR Requirements, including Davis Bacon &amp; Related Acts, Section 3, 504 Assurance, Fair Housing and Procurement.  Additionally, we confirmed the start and end dates for each project and we discussed the Closeout Process. Notice was sent to City of Broussard on October 9, 2018. Event was held on October 30, 2018 at 10:00am – 10:50am.</t>
  </si>
  <si>
    <t>FOLLOW UP with COUNCIL MEMBER NUGENT regarding a visit to the VAFU</t>
  </si>
  <si>
    <t xml:space="preserve">A monthly conference call was held today with the Town of Baldwin Mayor Donna Lanceslin, incoming mayor Phil Prejean, St. Mary Parish Executive Director Tim Matte, project engineer Reid Miller, and Jared Lee and Jimmy Dunphy to discuss the status of the Town's Flood Protection Levee System (51MIPC3401) project, including the appropriation of the five properties the Levee District has undertaken, as well as the next phase of the project, which includes advertising for bids. 
Mr. Matte mentioned that the appropriation of all five properties has now been completed, but that written agreements are not yet in place with all property owners, as there are ongoing discussions with at least one property owner (Cleggco, LLC) regarding wording in the agreement. Additionally, not all property owners have collected their check from the Levee District; although, there is a written agreement in place with the Hebert property owner, and the owner of that property has collected his check. 
Mr. Matte also mentioned that the Levee District has a meeting scheduled for next week, at which time it will begin the process of executing an Intergovernmental Agreement with the Town of Baldwin to allow the Town to use the land the Levee District has appropriated for the project. The project analyst mentioned that it is unclear whether the project could proceed without the written agreements, despite the properties having been appropriated. 
The DRU informed Mr. Matte and the grantee that prior to providing an informal go-ahead to advertise for bids, it preferred that its legal counsel review the acquisition records the Levee District has compiled for the Hebert property, including the appropriation proceedings, so that it can determine whether the actions the Levee District has undertaken comply with federal regulations, and whether the project can proceed to construction. 
The project analyst requested that Mr. Matte compile an acquisition file for the Hebert property and send that to the DRU as soon as possible so that the DRU legal counsel could review it and subsequently provide an informal authorization to proceed with bid advertisement before the end of this month. The project analyst mentioned that in order to keep the project on the timeline discussed at the 6/27/18 meeting at the Town's offices, that bids would have to be publicly advertised in the near future. A copy of the executed Intergovernmental Agreement was also requested to be sent to the project analyst -- after it has been executed. 
Mr. Miller mentioned that the Town is ready to proceed with advertising for bids and is only waiting on the informal approval from the DRU to proceed with advertising. Pan American Engineers has already issued (on 5/10/18) the Authorization to Proceed with Bid Advertisement letter. </t>
  </si>
  <si>
    <t>PARA, ILTR, IFIS, FSCC, ILT2, ILOC, State and Parish Held Program Income</t>
  </si>
  <si>
    <t>Monthly conference call to discuss projects</t>
  </si>
  <si>
    <t>Damage related to disaster;#Duplication of Benefits;#Eligible CDBG Activities;#Environmental - Environmental Reviews;#Financial Management;#Low-Moderate Income - National Objective;#Slum and Blight - National Objective;#Urgent Need - National Objective</t>
  </si>
  <si>
    <t>City of Carencro</t>
  </si>
  <si>
    <t>PW numbers 62 and 120</t>
  </si>
  <si>
    <t>OCD-DRU Staff Helena Janssen provided technical assistance to City of Carencro to discuss the details and current status of their PWs listed in LouisianaPA.com and on the OCD-DRU Participation Form. We also discussed an Overview of the Match Program, Construction Status and HUD CDBG-DR Requirements, including Davis Bacon &amp; Related Acts, Section 3, 504 Assurance, Fair Housing and Procurement.  Additionally, we confirmed the start and end dates for each project and we discussed the Closeout Process. Notice was sent to City of Carencro on October 10, 2018. Event was held on November 1, 2018 at 10:00am – 11:00am.</t>
  </si>
  <si>
    <t>Town of Duson</t>
  </si>
  <si>
    <t>PW numbers 82, 117, 266, 267 and 470</t>
  </si>
  <si>
    <t>OCD-DRU Staff Helena Janssen provided technical assistance to Town of Duson to discuss the details and current status of their PWs listed in LouisianaPA.com and on the OCD-DRU Participation Form. We also discussed an Overview of the Match Program, Construction Status and HUD CDBG-DR Requirements, including Davis Bacon &amp; Related Acts, Section 3, 504 Assurance, Fair Housing and Procurement.  Additionally, we confirmed the start and end dates for each project and we discussed the Closeout Process. Notice was sent to Town of Duson on October 26, 2018. Event was held on November 1, 2018 at 1:30pm – 2:45pm.</t>
  </si>
  <si>
    <t>PW 76</t>
  </si>
  <si>
    <t xml:space="preserve">Event start date: 11-2-18  Event end  date: 11-2-18  Time:9-9:30am
Remote visit-Conference Call
Event organizer: Eugenia Williams
Attendees: Anna Roberts, Glenda Bocking
Grantee notified on 11-1-18
​Spoke w. Anna Robert and explained to FEMA PA Match Program. Glenda Bocking pushed PW 76- Emergency Protective Measure to closeout.
</t>
  </si>
  <si>
    <t xml:space="preserve">A monthly conference call was held today with Capital Grants Manager Nathan Schwam, grant administrator Julie Bordelon, and Adrienne Celestine and Jimmy Dunphy to discuss the status of the grantee's three active projects, as well as the status of a number of completed projects that are not yet ready for closeout. 
The project analyst informed the grantee that approximately half-a-dozen of the closeout reports it has recently submitted are being routed through the approval process and that some of those projects could be granted final closeout approval by the time of the next monthly call, which is scheduled for December 3. An additional five closeout reports have been received by the closeout section, but are still in Report Due status in the Activity Tracker.
Closeout reports for two projects -- Charles Drew Elementary (IEDU-00007) and Martin Luther King Jr. Elementary (-00013) -- that are currently in NOT Ready to Close status could be ready for submission to the DRU by next month, according to Mr. Schwam. There is a discrepancy in the approved amounts of FEMA funds in the project budgets and the approved amounts of FEMA funds shown on the Louisiana PA website. Mr. Schwam mentioned that the grantee believes that there may have been errors in the reimbursement requests it submitted to GOHSEP.   
Also, Mr. Schwam mentioned that the reason GOHSEP recently returned the final reimbursement requests for five projects to Stage 4 of the review process is because of rounding errors related to A/E costs incurred on the projects. The five projects currently in the Report Due stage (IEDU-00008, -00015, -00018, -00019, and -00040) will not be ready for submission of the closeout reports until those re-evaluations are complete. The grantee anticipates that GOHSEP will complete this process by the end of this month.  </t>
  </si>
  <si>
    <t>Terrebonne HMA Cost Share</t>
  </si>
  <si>
    <t>55VHCS1102</t>
  </si>
  <si>
    <t>We went over income documents needed to complete the review for LMI eligibility and the need to submit the release of funds form to OCD/DRU for approval for the new Applicants.  The income documents submitted were incomplete.</t>
  </si>
  <si>
    <t>Washington HMA Cost Share</t>
  </si>
  <si>
    <t>59VHCS1102</t>
  </si>
  <si>
    <t>HUD turned down the home located in the floodway.  We went over the income of a possible replacement of this homeowner.  Advised the Parish of the documents that will be needed to support the income of the new Applicant who is now under doctor's care.</t>
  </si>
  <si>
    <t>Environmental - Environmental Reviews;#Low-Moderate Income - National Objective</t>
  </si>
  <si>
    <t>Lafourche HMA Cost Share</t>
  </si>
  <si>
    <t>29VHCS1101</t>
  </si>
  <si>
    <t>We went over the proper placement of funds on the Draw Request.  The last Draw had Project Delivery funds in Direct Cost.  Advised the Parish, once supporting documents is received from their Project Management Team, then they can submit this Draw Request.</t>
  </si>
  <si>
    <t>St John the Baptist Housing Programs</t>
  </si>
  <si>
    <t>A Draw submitted included an amount that did not belong to Homeowner Rehab.  Advised the Parish that the amount for Homebuyer Assistance had to removed from Homeowner Rehab and sent to Mary Antoon, then reubmit the Draw.  We went over the documents and the necessary changes.</t>
  </si>
  <si>
    <t>St John the Baptist Isaac Housing Programs</t>
  </si>
  <si>
    <t>48USJB1109, 48USJB1111</t>
  </si>
  <si>
    <t>Email to the Parish what is and is not considered DOB concerning the Small Business Administration.  Gave direction and input on files sent to LHC for review for potential DOB.</t>
  </si>
  <si>
    <t>The Arc Baton Rouge</t>
  </si>
  <si>
    <t>PW 450,611,378,979,1088,1152,1050.1219</t>
  </si>
  <si>
    <t>Event start date: 10/23/18  Event end date: 10/23/18 2-3pm
On-site event
Organizer: Eugenia Williams
Attendees: Susanne Roming, Karen Monroe-The Arc Baton Rouge, Anita Adams and Brittany Humphries-GOHSEP
___________________________________________________________________
Provided an overview of the Non-Federal Share Match Program. Explained the GOHSEP closeout process for small and large project and  the Match program reimbursement process. Explained the grant agreement date of 4/4/17 and the HUD CDBG-DR requirements. Reequested the start and end dates of the projects listed. The following is a summary of discussions of the Grantee's PW(s): PW 450,611,978,979, 1088,1152- Ready for closeout by GOHSEP, PW 1050-Metro Prescott Rd. Bldg. &amp; PW 1219 Children Center Repairs- Grantee has requested for an alternate project. The buildings are currently up for sale. The Agreement was return on 08/30/18.  Grantee stated there is no official procument process in place.</t>
  </si>
  <si>
    <t>St, Tammany Parish Sheriff's Office</t>
  </si>
  <si>
    <t>PW 373,515,801</t>
  </si>
  <si>
    <t>Event start date: 11/8/18  Event end date: 11/8/18  Time: 11-11:45am
Remote-conference call
Event organizer: Eugenia Williams -DRU Attendees: Glenda Bocking (GOHSEP), Kathryn Moore &amp; Andrea Cosse (St. Tammany Sheriff's Office)
Date noticed was send: 10/31/18
___________________________________________________________________
Spoke with Kathryn Moore, Andrea Cosse (St. Tammany Sheriff's Office and Glenda Bocking (GOHSEP). They are currently on hold due to overpayments from previous disasters. Requested the start and end dates of the projects. All projects has been called by Glenda Bocking.  PW 515 amonut has been adjusted to $280,083.41. Tisha has to send out a new agreement. They previously used Stuart Consultanting but has since terminated there contract. They used their previous procurement process from previous disasters.
PW 373, 801 &amp; 515 has been closed by Glenda Bocking. The  overpayment issue is being sent to Courtney Hunt for clarification.</t>
  </si>
  <si>
    <t>Livingston Parish Library</t>
  </si>
  <si>
    <t>PW 731 &amp; 778</t>
  </si>
  <si>
    <t xml:space="preserve">Event start date: 10/30/18  Event end date: 10/30/18  Time: 10-11 am
On-Site visit
Event organizier: Eugenia Williams-DRU
Attendees: Giovanni Tairov-Director &amp; Charburn Richardson (GOHSEP-SAL)
Date notice was sent: 10/15/2018
__________________________________________________________________
The following PW's was discuss concerning Livingston Parish Library:
PW 731- Denham Springs Library- This project has been completed and is ready for closeout by GOHSEP. He was notified that Davis Bacon would apply depending on the start/end of the project.
PW 778 Livingston Parish Library Books-Content is ready for closeout by GOHSEP. 
He stated that he would request closeout for the 2 project today. (10/30/18) The Agreement has been recieved and they followed GOHSEP procurement process.
</t>
  </si>
  <si>
    <t>Hertiage Ranch</t>
  </si>
  <si>
    <t>PW 395,658,776</t>
  </si>
  <si>
    <t>Event start date: 10/30/18   Event end date: 10/30/18  Time: 2-3pm
On-site visit
Event Organizer: Eugenia Williams-DRU
Attendees: Eugenia Williams-DRU, Tara King-Officer Manager-Hertiage Ranch, Vicki Ellis- Director 
Notice sent on : 10/18/18
____________________________________________________________________
During the site visit there was 3 PW's that was discussed:
PW 395 Emergency Protective Services-Ready for closeout by GOHSEP
PW 658 Content- Ready for closeout by GOHSEP
PW 776 Facility Repairs-Ready for closeout by GOHSEP
All projects were completed prior to 4/4/17. Grantee will submit there start/end spreadsheet as soon as possible.</t>
  </si>
  <si>
    <t>PW numbers 299, 312, 377, 537, 1051, 1206 and 1251</t>
  </si>
  <si>
    <t>OCD-DRU Staff Helena Janssen, Lisa Samuels and Eva Strausbaugh provided technical assistance via conference call to Apostolic Christian School and their consultant, Rostan Solutions LLC, to provide general guidance regarding the designation of a Labor Compliance Officer. Notice was sent to attendees on November 9, 2018. Conference call was held on November 13, 2018 at 10:00am – 10:20am.</t>
  </si>
  <si>
    <t>This project is still in litigation.  The parish is eager to get this resolved but are at the mercy of the legal system.  In order to close out the project clear lien is needed to pay final retainage.  The subcontractor is seeking damages fromt eh contractor, and therefore a clear lien has not been obtained.  Julie Bordelon who is the consultant spoke with the attorney who is reprersenting the prime and he advised that negotiations are ongoing.  However, he was not able to provide a timeline for when a resolution would be obtained.  Julie will continue to check with him for additional information.</t>
  </si>
  <si>
    <t>Village of French Settlement</t>
  </si>
  <si>
    <t>DR-4263: PWs 238, 244.  DR-4277:  PWs 31, 45, 760, 748, 790, 1043, 1155</t>
  </si>
  <si>
    <t>Start &amp; End Date: 11/14/18
On-site Event
Organizer: Eva Strausbaugh (DRU)
Date Invite sent to attendees:  11/9/18
Onsite TA meeting with Village of French Settlement to discuss Non-Federal Match Program, their projects, and CDBG requirements including but not limited to DBRA, Sec. 3, Sec. 504, Annual Fair Housing Activity, Procurement.  Also discussed DOBs extensively since grantee rec'd FEMA funding for Donated Resources.  
GOHSEP SAL was also in attendance.</t>
  </si>
  <si>
    <t>City of Jeanerette</t>
  </si>
  <si>
    <t>PW numbers 556, 591, 680, 697</t>
  </si>
  <si>
    <t>OCD-DRU Staff Helena Janssen provided technical assistance to City of Jeanerette to discuss the details and current status of their PWs listed in LouisianaPA.com and on the OCD-DRU Participation Form. We also discussed an Overview of the Match Program, Construction Status and HUD CDBG-DR Requirements, including DBRA, Section 3, 504 Assurance and Fair Housing. Also, DOB was discussed since this applicant has a Donated Resources PW (680) and received the Federal funding for this PW.  Additionally, we confirmed the start and end dates for each project and we discussed the Closeout Process. Notice was sent to City of Jeanerette on November 8, 2018. Event was held on November 14, 2018 at 10:00am - 11:45am. GOHSEP SAL and Applicant’s Consultant were also in attendance.</t>
  </si>
  <si>
    <t>St. Martin Parish Police Jury</t>
  </si>
  <si>
    <t>PW numbers 196, 289, 566, 567, and 691</t>
  </si>
  <si>
    <t>OCD-DRU Staff Helena Janssen provided technical assistance to St. Martin Parish Police Jury to discuss the details and current status of their PWs listed in LouisianaPA.com and on the OCD-DRU Participation Form. We also discussed an Overview of the Match Program, Construction Status and HUD CDBG-DR Requirements, including DBRA, Section 3, 504 Assurance and Fair Housing.  Additionally, we confirmed the start and end dates for each project and we discussed the Closeout Process. Notice was sent to this Applicant on November 9, 2018. Event was held on November 14, 2018 at 1:30pm – 2:20pm. GOHSEP SAL and Applicant’s Consultant were also in attendance.</t>
  </si>
  <si>
    <t>St. Charles Parish</t>
  </si>
  <si>
    <t>PW 57,70,131,155,206</t>
  </si>
  <si>
    <t xml:space="preserve">Event Start Time: 10am Event End Time: 11am  11/07/18
On-site visit
Organizer: Eugenia Williams Attendees: Eugenia Williams, Anitra Adams-GOHSEP, Carla Chiasson, Jessica Baudoin, Nicole Barraco-St. Charles Parish
Date Notice Sent: 11/01/2018
____________________________________________________________________
During the site visit to St. Charles Parish the following PW's were discussued:
PW 131 Debris Removal- Need to request closeout from GOHSEP
PW 155 EPS-Need to request closeout from GOHSEP
PW 70 Roads- Need to request closeout from GOHSEP
PW 57 Public Utiltites- Need to request closeout from GOHSEP
PW 206 Donated Resources-Informed the Grantee that we do not pay a match on donated resources as this would create a duplication of benefits.
Grantee stated that all projects were finished prior to 4/4/17. At this time all payment are on hold due to an overpayment from Katrina/Rita. They are in the process of getting this use resolved. There Agreement has been recieved and executed.
</t>
  </si>
  <si>
    <t>65E17S00001</t>
  </si>
  <si>
    <t xml:space="preserve">A monthly conference call was held today with LSU officials Thomas Hymel, Ann Dugas, Matt Coldiron, Larry March and Leslie Davis, and DRU representatives Chenoa Richmond and Jimmy Dunphy to discuss the status of the grantee's LA Seafood Industry Sustainability Initiative (E17S-00001) project, including the DRU transition from project analyst Chenoa Richmond to Jimmy Dunphy. 
Each of the LSU officials on the phone described their role in implementing the E17S-00001 project, as well as the information they generally provide during the monthly conference calls. Mr. Hymel indicated that he is the principal investigator for the grant; Ms. Dugas stated that she is the primary point of contact for general project-related questions. Mr. Coldiron and Mr. March compile the payment requests the grantee submits every quarter; and, Ms. Davis is the technical writer and web coordinator for the grant. 
In terms of the next payment request the grantee will submit for the project, Ms. Richmond stated that the grantee could copy her on any emails to the new project analyst until the transition is fully completed. 
Ms. Dugas stated during the call that the grantee's CEA with OCD is set to expire at the end of December 2019, but that the university may need to extend the end date by a few months to allow for all funds to be expended, and for the completion of all project activities. </t>
  </si>
  <si>
    <t>Followup with Dr Gene Amour regarding inforamation needed for BioInovation District closeout.</t>
  </si>
  <si>
    <t xml:space="preserve">ILOC- 0028                   </t>
  </si>
  <si>
    <t xml:space="preserve">Tracking down Lorie Conkerton, and facilitate a conference call with the project manager to discuss project status and infora tion needed for close out. </t>
  </si>
  <si>
    <t>PARA, ILTR, IFIS, FSCC, ILT2, ILOC, State and Parish Held</t>
  </si>
  <si>
    <t>PW numbers 477, 503, 649, 749, 864, and 741</t>
  </si>
  <si>
    <t>OCD-DRU Staff Helena Janssen provided technical assistance to Calcasieu Parish Police Jury to discuss the current status of their PWs listed in LouisianaPA.com and on the OCD-DRU Participation Form. We discussed an Overview of the Match Program, including the HUD CDBG-DR Requirements (DBRA, Section 3, 504 Assurance and Fair Housing).  CPPJ confirmed the opted-in projects were completed prior to 4/4/2017. DOB was discussed since this applicant has a Donated Resources PW.  Additionally, we confirmed the start and end dates for each project and we discussed the Closeout Process. Notice was sent to this Applicant on November 19, 2018. Event was held on November 28, 2018 at 10:00am – 11:30am. The GOHSEP SAL was also in attendance.</t>
  </si>
  <si>
    <t>Calcasieu Fire District 1 of Ward 7</t>
  </si>
  <si>
    <t>PW #82</t>
  </si>
  <si>
    <t>OCD-DRU Staff Helena Janssen provided technical assistance to Calcasieu Fire District 1 of Ward 7 to discuss the current status of their PW listed in LouisianaPA.com and on the OCD-DRU Participation Form. We discussed an Overview of the Match Program, including the HUD CDBG-DR Requirements (DBRA, Section 3, 504 Assurance and Fair Housing).  The Applicant confirmed the opted-in project was completed prior to 4/4/2017.   Additionally, we discussed the Closeout Process. Notice was sent to this Applicant on November 26, 2018. Event was held on November 28, 2018 at 1:30pm – 3:00pm. The GOHSEP SAL was also in attendance.</t>
  </si>
  <si>
    <t>On-site TA visit to review TruFund files and assist them with their understanding of our compliance requirements</t>
  </si>
  <si>
    <t>Town of Independence</t>
  </si>
  <si>
    <t>PW 386,520,595,166</t>
  </si>
  <si>
    <t xml:space="preserve">Event Start: 11/28/18  Event End: 11/28/18   9:30-10:30 AM
On-Site Visit
Event Organizer: Eugenia Williams
Attendees: Robin Dagro (Asst. Town Clerk), Julie Peterson (Town Clerk), Casey Spencer (Maintenance Superivsor), Angelo Mannino (Mayor)
Met with the Town of Independence and discussed the following: EW provided an overview of the Non-Federal Share Match Program, Match program reimbursement process, the grant agreement date of 4/4/17 and the HUD CDBG-DR requirement, provided the spreadsheet requesting the start and end dates of the project. The following is a summary of discussions of the Grantee's PW(s): The following PW's has been closed by GOHSEP: PW 166- Emergency Protective Services (4263); PW 386-Independence-Emergency Protective Services (4277); PW 520- Independence-Sewer Treatment (4277); PW 595- Independence Sewer Treatment Plant (4277)- This project hasn't started yet. They were informed of all the provisions that need to be included in order to qualify for the Match Program. EW also explained the Agreement forms to the Town Clerks.
</t>
  </si>
  <si>
    <t>Town of Greensburg</t>
  </si>
  <si>
    <t>PW 66,538</t>
  </si>
  <si>
    <t xml:space="preserve">Event Start: 11/28/18  Event End: 11/28/18  11:30-12:30 PM
On-site visit
Event Organizer: Eugenia Williams
Attendee: Tonya Bamber, Glenda Bocking
Notice sent: 11/26/2018
EW provided an overview of the Non-Federal Share Match Program. I explained the Match program reimbursement process,the grant agreement date of 4/4/17 and the HUD CDBG-DR requirements, the spreadsheet requesting the start and end dates of the project. The following PW's has been closed by GOHSEP: PW 66 Waste Water Treatment Facility and PW 538 Greensburg-Park Fence. Grantee isn't sure if the contractor followed all of the HUD CDBG-DR requirements for construction project. They are in the process of reviewing their contract for this information. I explained that Grantee can potentially qualify for up to 10% soft cost reimbursement, if Davis Bacon wasn't followed. Tonya asked me to send the Agreement to her. (New Staff )
</t>
  </si>
  <si>
    <t xml:space="preserve">Calcasieu Parish Sheriff's Office </t>
  </si>
  <si>
    <t>PW numbers 28 and 533</t>
  </si>
  <si>
    <t>OCD-DRU Staff Helena Janssen provided technical assistance to Calcasieu Parish Sheriff's Office to discuss the current status of their PWs listed in LouisianaPA.com and on the OCD-DRU Participation Form. We discussed an Overview of the Match Program, including the HUD CDBG-DR Requirements (DBRA, Section 3, 504 Assurance and Fair Housing).  CPSO confirmed the opted-in projects were completed prior to 4/4/2017. Additionally, we confirmed the start and end dates for each project and we discussed the Closeout Process. Notice was sent to this Applicant on November 26, 2018. Event was held on November 30, 2018 at 10:00am – 11:00am. The GOHSEP SAL was also in attendance.</t>
  </si>
  <si>
    <t>City of Covington</t>
  </si>
  <si>
    <t>Event start &amp; end date: 10/2/18  
On-site visit
Attendees: Eugenia Williams-DRU, Gina Hayes, Denise Windom-City of Covington, Glenda Bocking-GOHSEP
Date noticed was sent: 9/22/18
OCD-DRU discussed the 4 PW's- listed on the Grantee Participation Form. PW 46- Debris Removal-Already in the close out process with GOHSEP. PW 72,433,602- Are all ready for close out. Glenda will complete for the Grantee.  Davis Bacon, Section 3, Section 504 and procurement was discussed. The will provide the start and end dates as soon as possible.</t>
  </si>
  <si>
    <t xml:space="preserve">A monthly conference call was held today with FP&amp;C senior managers Lisa Smeltzer and Tom Rish, project managers Mark Bradley and Jean Kelly, Jessica Guillory (Pan American Engineers) and Darin Mann, Jared Lee and Jimmy Dunphy to discuss the status of the grantee's last two active projects - Delgado Community College (ILOC-00020) and Nunez Community College (I2OC-00022).
Regarding the ILOC-00020 project, in response to a question about the wage decision to be used in the grantee's proposal requesting quotes, the DRU informed Mr. Bradley that it is possible that a wage decision that was published in January for a Building project could still be the most current one published on the DOL website. The DRU advised the grantee not to submit proposal requests to the potential contractors the project manager has identified, prior to receiving authorization from Pan American Engineers to proceed with requesting quotes. Mr. Bradley mentioned that he had proposal requests ready to send to 13 contractors that could potentially complete the remaining construction items.
In response to a question about the remaining project budget, Mr. Bradley mentioned that he was unsure of the amount that can still be utilized for the remaining construction items. The project analyst mentioned that it appears that a total of approximately $180,000.00 may still be due to prime contractor One Construction for the services it has performed, which would leave approximately $20,000.00 to pay for the services the grantee is currently in the process of procuring.  Senior Manager Lisa Smeltzer indicated that $20,000.00 would be enough to complete one of the items on the Delgado Community College "wishlist" it provided to FP&amp;C, but that the grantee would likely opt to de-obligate an amount approximately $5,000.00 or under. 
Regarding the I2OC-00022 project, manager Jean Kelly informed the DRU that she is working with an FP&amp;C analyst on the reconciliation of FEMA funds that needs to be submitted to GOHSEP before closeout of the project can occur. Ms. Kelly mentioned that her opinion is that the reconciliation can be submitted within the next couple of weeks. Ms. Smeltzer indicated that it could take a couple of months (at least) after the reconciliation has been submitted for GOHSEP to approve the Project Worksheet (PW).
The DRU advised the grantee to wait to submit the final project amendment to reconcile the budget to actual expenditures, as well as the closeout report, until FP&amp;C has obtained the approved PW, since it is possible that the amount GOHSEP eventually approves could be different from the amount FP&amp;C submits for reimbursement.
 </t>
  </si>
  <si>
    <t xml:space="preserve">A monthly conference call was held today with East Baton Rouge Parish official Anita Lockett, grant administrators Julie Bordelon and Michelle Smith (Pan American Engineers), and DRU representatives Andrea Fleischbein, Darin Mann, John Sparks and Jimmy Dunphy to discuss the statuses of the Parish's housing and non-bridge replacement infrastructure projects. An earlier call was held today between Parish Engineer Mark Stephens and infrastructure project analyst Jimmy Dunphy to discuss the Parish's active bridge replacement projects.  
Ms. Bordelon mentioned that she recently submitted Project Amendment (3) for the 17PARA2105 project to the grantee to obtain the mayor's signature. The DRU informed her that since CDBG funds are being moved to the -2107 project from the -2105 project, the amendment for -2105 will not be able to be approved until the DRU receives a companion project amendment for -2106 and -2107. Note the project amendment for -2107 is not yet ready to be submitted to the Parish because funds will also be exchanged between the Parish's -2106 and -2107 projects. 
The DRU informed the grantee that the best course of action regarding the project amendments is to wait to submit all three to the DRU until after the next Tier I proposal amendment -- which will revise the budgets for the -2106 and -2107 projects -- is approved, rather than submit a companion project amendment for -2107 now, before then having to complete another project amendment for -2107 after the Tier I proposal amendment is approved. 
Regarding the Parish's 17PARA3204 project, Ms. Bordelon mentioned that she had recently prepared the final project amendment and submitted it to the Parish to obtain the mayor's signature. She mentioned that she would wait to receive the DRU-approved project amendment prior to submitting the closeout report for the project. The project analyst informed her that both the project amendment and closeout report could be submitted at the same time, if the grantee prefers. Ms. Bordelon subsequently stated that she would begin working on the closeout report for 17PARA3204 so that it will be ready for submission upon approval of the final project amendment.   </t>
  </si>
  <si>
    <t xml:space="preserve">A monthly conference call was held today with Recovery School District grant administrator Julie Bordelon, Jared Lee, Darin Mann and Jimmy Dunphy to discuss the status of the grantee's two active projects, as well as a number of completed projects that are in Report Due or NOT Ready to Close status. Additionally, the DRU Compliance section's upcoming January 2019 monitoring visit was also discussed. 
Ms. Bordelon informed the DRU that since GOHSEP recently approved the re-evaluations of the project costs the grantee submitted for reimbursement for five projects currently in Report Due status -- IEDU-00008, -00015, -00018, -00019 and -00040 -- the closeout reports can now be finalized and submitted to the DRU within the next few weeks.
For two projects currently in NOT Ready to Close status -- IEDU-00112 and -00114, Ms. Bordelon mentioned that the grantee is not expecting to have obtained GOHSEP approval for the two projects' A/E costs until March 2019, which means that the projects will not be able to be closed until mid-2019 at the earliest. The DRU advised the grantee not to submit final project amendments to de-obligate the unutilized CDBG funds until the exact amount of A/E costs that will be paid from FEMA funds is known.   
Regarding the tentatively scheduled January 2019 monitoring visit, the project analyst informed Ms. Bordelon that Outreach Specialist Darin Mann and he would not be conducting a pre-monitoring visit to the grantee's office in New Orleans this month, since that task was recently removed from Recovery Programs staff duties. Ms. Bordelon mentioned that she was confident the files would be orderly and complete for the Laurel Elementary (IEDU-00110) project, but was less so for the completed Frederick Douglass (IEDU-00006) and MLK Jr. Elementary (IEDU-00013) projects, since those projects were completed more than a decade ago and were administered by Louisiana Solutions, rather than HGA. The project analyst informed Ms. Bordelon that if the grantee needed any assistance in preparing for the monitoring visit to contact him with any requests. </t>
  </si>
  <si>
    <t>Caldwell Parish Policy Jury</t>
  </si>
  <si>
    <t>4263</t>
  </si>
  <si>
    <t xml:space="preserve">From: Darin Mann 
Sent: Friday, November 09, 2018 2:37 PM
To: Wanda Stowe (wandaCPPJ@att.net) &lt;wandaCPPJ@att.net&gt;; Robert "Bob" Mears (bobmears37@msn.com) &lt;bobmears37@msn.com&gt;
Cc: DRU Match Program &lt;DRU.Match.Program@la.gov&gt;; Kay LeSage &lt;Kay.LeSage@la.gov&gt;; Lisa Samuels &lt;Lisa.Samuels@LA.GOV&gt;; Eva Strausbaugh &lt;Eva.Strausbaugh@LA.GOV&gt;; Helena Janssen &lt;Helena.Janssen@la.gov&gt;; Eugenia Williams &lt;Eugenia.Williams@LA.GOV&gt;
Subject: Caldwell Parish Police Jury - Recap on CEA status and PWs closed by FEMA
Mrs. Stowe,
Thanks for taking my call this afternoon. I'm glad we had a chance to catch up and happy to hear that you are on the road to recovery. I'll let my coworkers know that you are back and ready to move forward. 
As we discussed, there are a few items we need to address for the parish to be eligible for the 25 percent match fund as a result of the March 2016 flood event. The following is a recap of our discussion including tasks going forward. 
CEA Match Agreement
The CEA between the police jury and our office was sent to you on July 13 while you were on medical leave. It was also sent earlier this week by Helena Janssen. Per your request, I will re-forward that email. 
Please have President Clark sign the match agreement on pages 23 and 31 and return the signature pages to us.  Complete instructions will follow in my subsequent CEA email.  
PWs closed by FEMA
Please see the attached spreadsheet.  You will notice all nine (9) of the parish's PWs are 100 percent federal paid and closed by FEMA. All nine (9) PWs need to move to advance to GOHSEP closeout through LAPA. Your SAL, Jonathan Dotch, can assist you with this effort. He is copied on this email and his contact information is below. 
Jonathan Dotch
State Applicant Liaison
Governor's Office of Homeland Security and Emergency Preparedness
7667 Independence Blvd Baton Rouge, LA 70806
Office: (225) 339-6673
Cell: (910) 459-9407 (preferred)
jonathan.dotch@la.gov 
As discussed, your PWs need to be closed by GOHSEP in order to trigger the eligible cost share from our office.  Please note column L in green.  The CDBG eligible cost share for the parish's PWs is $144,300.88.  
Start and End Dates needed
On the excel spreadsheet, please see that we need the need to get start and end dates for PWs 318, 133 and 696 for columns M and N. We also need start dates on all six (6) Cat. C-PWs 665, 619, 683, 456, 634, and 562. The end dates were previously submitted.  You indicated Mr. Mears can assist us with those start and end dates. 
GOHSEP training seminar in Shreveport on Wednesday, Nov. 14
We also talked about next Wednesday's half-day seminar in Shreveport sponsored by GOHSEP. If you and/or Mr. Mears are available to attend, please contact Jonathan at the number above. He can forward the agenda and provide more details. GOHSEP closeout of PWs is one of the topics. 
The location for the training is Hilton Garden Inn Shreveport Bossier City, 2015 Old Minden Road Shreveport, LA 71111
In closing, I will resend the PA match agreement email and will follow up with you next Friday. Please let me know if you have any questions. 
Many thanks,
Darin Mann
Division of Administration
Office of Community Development-Disaster Recovery Unit
617 N. Third St., 6th floor
Baton Rouge, LA 70802
Office: 225-342-1781
Cell: 225-485-8033
Email: darin.mann@la.gov
</t>
  </si>
  <si>
    <t>City of Denham Springs</t>
  </si>
  <si>
    <t>4277</t>
  </si>
  <si>
    <t xml:space="preserve">Recap of Monday, October 15 TA site visit
Sent: Wednesday, October 17, 2018 9:24 AM
To: 'Michelle Hood' &lt;treasurer@cityofdenhamsprings.com&gt;; Jonathan Clark (jclark@thompsoncs.net) &lt;jclark@thompsoncs.net&gt;; Shimetra Bethley (sbethley@thompsoncs.net) &lt;sbethley@thompsoncs.net&gt;
Cc: Kay LeSage &lt;Kay.LeSage@la.gov&gt;; Lisa Samuels &lt;Lisa.Samuels@LA.GOV&gt;; Eva Strausbaugh &lt;Eva.Strausbaugh@LA.GOV&gt;; DRU Match Program &lt;DRU.Match.Program@la.gov&gt;; Gerard Landry (mayor@cityofdenhamsprings.com) &lt;mayor@cityofdenhamsprings.com&gt;; Keithan Williams &lt;Keithan.Williams@LA.GOV&gt;
Subject: Denham Springs - PW Match Meeting - Recap of PWs approved, in GOHSEP closeout and open
Michelle, Jonathan, Shimetra and Jeanette, 
Thanks again for meeting with me Monday afternoon to review and get updates on the city's PWs. Here is the recap of our discussion. I have updated the attached spreadsheet that includes the latest LAPA closeout status information for your large PWs in GOHSEP closeout. 
In addition, the pending obligations for PWs 1244, 1247, 1248, 1249, 1254 and 1255 were recently approved and federal obligated amounted were added as well. Last, PW-1259 Drainage (12 Sites) was also recently approved with a pending obligation of $87,551.58. 
CEA Contract to be Amended
As a result, we will need to amend the CEA at a later date once all your PWs are approved. When the CEA contract was approved in August, the contract amount of $1,229,710.99 was based on the approved PWs at that time. With the addition of the new PW approvals, the potential CDBG eligible match amount will increase to more than $1.7 million.  That figure will likely increase again with additional PWs pending approval.   
Small PWs Closed 
As previously discussed, the eight (8)-small PWs were closed by GOHSEP in June.  The CDBG eligible match is $36,254.44. However, our office is waiting on HUD to render a final decision on the small PWs.
Large Cat. A-PWs in GOHSEP Closeout 
PW# and Title                                  Eligible Amt.       % Paid   Closeout Status                                                                CDBG Eligible Match
•7-Debris Monitoring               $856,306.53       99.78%  Closeout in Progress (Step 7-FEMA Approval)       $85,442.27 
•8-Debris Removal                    $7,098,572.13   84.88%  Closeout in Progress (Step 4-Closeout Team Lead) $602,526.80 
*Based on the yesterday's LAPA database, PW-7 is nearing the end of the GOHSEP approval process. Although you mentioned that PW-8 is at Step 7, LAPA indicated it was at Step 4. Still, we will be keeping a watchful eye on each one. The combined CDBG eligible match for both PWs is $687,969.07. The eligible match amounts are based on percent paid figures of 99.78 percent and 84.88 percent.  
GOHSEP Closeout (netting)
•137-Emergency Protective Measures, Step 2-Closeout Request
•1170-Denham Springs Roads, Step 2-Closeout Request
PWs (Closed for FEMA) 100 percent paid, ready for GOHSEP closeout
•1235 Fire Station 1 Flood Repairs
•1241 Fire Station 3 &amp; Water Depart Flood Repairs
Open (Closed for FEMA) 
•604 Municipal Buildings Contents – Active, working through insurance issues.
•847 Wastewater Treatment Plant – Active, working through insurance issues.
Active PWs
•771 Rectifiers and Gas Meters – Working on identifying damages.
•855 City Owned Vehicles - Expected to be purchased in 2Q-2019.
•856 City Owned Fire Department Vehicles - Expected to be purchased in 2Q-2019.
•886 General Fund – EPM – Work completed, 93-percent federal paid.
•931 Wastewater Lift Stations (Second) - Work completed, need to draw down funds.
•1157 Animal Shelter - Expected to go to bid during 1Q-2019.
•907 Municipal Buildings Contents – Contents will not be purchased until city hall complex is complete.
Bid for Construction following Agreement in Principle with FEMA for the following PWs
•1172 City Hall and Storage Building – $4,201,452.84
•1191 Fire Chief Headquarters Facility – $43,910.51
•1195 Street Dept. Buildings - $69,572.75
Task: FEMA has to do a fix cost agreement on the three PWs listed above. The agreement is nearly complete.  The three PWs will be bid as one project. The combined funding for the new complex is approx. $4.3 million. Construction target start 3Q 2019. Four building to be demolished. Construction period is 18 months. 
PW Status Changes from Pending Obligation to Approved
Six (6) PWs have been recently approved.  The federal eligible amounts total $1,039,426.62.
•1244 Council on Aging Buildings – Expected to go to bid during 2Q 2019.
•1247 Water Well Rodeo Drive – The $517K project expected to go to bid after Rushing Road PW is approved and completed. 
•1248 Lift Stations (Group 4) - Work completed.
•1249 Lift Stations (Group 5) - Work completed.
•1254 Headworks Lift Station at WWTP – Work has not started.
•1255 Debris Removal Stormwater Drainage System - Work completed.
PW Pending Obligation
•1259 Drainage (12 Sites). Pending Eligible Amount: $87,551.58 according to LAPA. 
Start and End Dates needed for PWs
Jonathan, 
Prior to Jerralyn Hickman's departure, we made several requests to obtain the start and end dates for the city's completed PWs. Unfortunately, those dates were never received. Can you please review the spreadsheet and supply us with the start and end dates in columns M and N for all completed PWs listed? Also, please respond to the question in column O. Lastly, please supply a target start date in column P for PWs that haven't started. 
Bid Specs to be Reviewed for the following PWs in 2019:
As we discussed during our April 18 site visit, please contact Eva Strausbaugh when the following PWs are ready to go to bid. Eva will review the Advertisement, Bid Specs &amp; Contract to verify general inclusion of CDBG requirements.  
•1157 Animal Shelter
•1172 City Hall and Storage Building
•1191 Fire Chief Headquarters Facility
•1195 Street Dept. Buildings
•1244 Council on Aging Buildings
Jonathan and Shimetra, 
Here is Eva's contact information. She is also copied on this email. 
Eva Strausbaugh
Office of Community Development-Disaster Recovery Unit
(225) 219-0091
eva.strausbaugh@la.gov
Progress
As mentioned during the meeting, the city has made notable progress since June. I have updated the following to reflect the newly approved PWs.   
•Federal eligible amounts have jumped by $1,383,941.24 from $16,690,173.81 to $18,074,115.05.
•Federal obligated amounts are up by $1,245,547.12 from $15,017,228.94 to $16,262,776.06.
•Federal paid amounts are up by $338,201.77 from $6,509,773.82 to $6,847,975.59 
If you could provide the updates to the spreadsheet by the end of the week, we would appreciate it. Please let me know if you have questions or concerns.
Many thanks,
 Darin Mann
Division of Administration
Office of Community Development-Disaster Recovery Unit
617 N. Third St., 6th floor
Baton Rouge, LA 70802
Office: 225-342-1781
Cell: 225-485-8033
Email: darin.mann@la.gov
</t>
  </si>
  <si>
    <t>City of Tallulah</t>
  </si>
  <si>
    <t xml:space="preserve">From: Darin Mann 
Sent: Tuesday, October 30, 2018 12:16 PM
To: Yvonne Lewis (ylewis@tallulah-la.gov) &lt;ylewis@tallulah-la.gov&gt;; Gloria Hayden (mayorhayden@tallulah-la.gov) &lt;mayorhayden@tallulah-la.gov&gt;
Cc: DRU Match Program &lt;DRU.Match.Program@la.gov&gt;; Lisa Samuels &lt;Lisa.Samuels@LA.GOV&gt;; Eva Strausbaugh &lt;Eva.Strausbaugh@LA.GOV&gt;; Helena Janssen &lt;Helena.Janssen@la.gov&gt;; Eugenia Williams &lt;Eugenia.Williams@LA.GOV&gt;; Kay LeSage &lt;Kay.LeSage@la.gov&gt;
Subject: City Of Tallulah - Recap - CEA sent for signature needs to be signed and returned; PWs need to move to GOHSEP closeout
Ms. Lewis,
Thanks for taking my call this morning. As we discussed Friday and today, there are a number of items we need to address for the city to be eligible for the 25 percent cost share as a result of the March 2016 flood event. The following is a recap of our discussion including tasks going forward. 
CEA Match Agreement
The CEA between the city and our office was sent to Gerald Odom on March 27, 2018. According to our June 7 call log record, Mr. Odom received and opened the documents but did not get the mayor's signature. 
I'm aware of Mayor Branch's passing last month and Mr. Odom's recent departure from the city. Consequently, I'm going to resend the original CEA email to you for Mayor Hayden's signature. That email will also include a new authorized signatory form for Mayor Hayden.   
PWs closed by FEMA
Please reference the latest spreadsheet from LAPA. The city has five (5) small PWs that are 100 percent paid and closed by FEMA. These PWs need to move to GOHSEP closeout. Your SAL, Keithan Williams, can assist you with this effort. He is copied on this email and his contact information is below. 
Keithan Williams
State Applicant Liaison- Team Lead
Governor's Office of Homeland Security &amp; Emergency Preparedness
(225) 975-2811 Cell
keithan.williams@la.gov
Keithan and his GOHSEP team are also conducting a grants management training session on Tuesday, November 13 in West Monroe. According to the invitation list, Carlos Ford, from the city is listed as a participant.  This training might be beneficial to other members of the city staff.  Please contact Keithan for more details.  
One (1) large open PW
The city has one large Cat. A-PW that is open with zero percent federal paid. Since Mr. Odom is no longer with the city, you may need to get an update from Keithan Williams on the status of that PW. 
Start and End Dates
Do you know if someone else was assisting Mr. Odom with the city PWs?  We also need the start and end dates for all PWs listed in the spreadsheet. 
Updated contact and Authorized Signatory: I updated all the contact information for the city. 
Gloria Hayden
Interim Mayor
mayorhayden@tallulah-la.gov
204 N. Cedar Street  
Tallulah, LA 71282
318-574-0964 
Please let me know if you have questions. 
Thanks,
Darin Mann
Division of Administration
Office of Community Development-Disaster Recovery Unit
617 N. Third St., 6th floor
Baton Rouge, LA 70802
Office: 225-342-1781
Cell: 225-485-8033
Email: darin.mann@la.gov
</t>
  </si>
  <si>
    <t xml:space="preserve">Date Completed 
11/13/2018 2:00 PM   Comments 
Eugenia Williams and I met with Mayor Mitchell to provide an overview of the FEMA PA Match Program and discuss the current status of the city's PWs. 
Here is a recap of the issues we discussed and what needs to be addressed for the city to be eligible for the 25 percent cost share.  
CEA Match Agreement
The CEA between the city and our office was sent to the mayor's office on March 27 while Mayor Norris was still in office. According to our call records, we left messages with city staff on 5/25/18, 6/7/18, and 6/18/18 regarding this agreement. Unfortunately, the contract was never signed and returned. I suspect the pending change in administration had a lot to do with it. 
As a result, our legal team is drafting a revised CEA for your signature. Mrs. Tisha London will be sending these documents to Robbie, Selah Storm and you within a week.    
PWs in GOHSEP closeout
Please reference the latest spreadsheet from LAPA. The city has six (6) small PWs (highlighted in yellow) that are 100 percent paid and closed by FEMA. The PWs are currently in the GOHSEP closeout phase.  The combined CDBG eligible cost (green column) associated with these PWs is $63,200.59. No action is required.
One (1) large open PW with zero percent paid
Please see the large Cat. A-PW 402 (Debris) that is open with zero percent federal paid to the city. The paid status for that PW is unchanged since our regional meeting in Ouachita Parish in January.  As you can see in column L, the CDBG eligible cost associated with this PW is $63,158.69.
Your GOHSEP state applicant liaison (SAL), Keithan Williams, can assist city staff with resolving this issue. He is copied on this email and his contact information is below. 
Keithan Williams
State Applicant Liaison- Team Lead
Governor's Office of Homeland Security &amp; Emergency Preparedness
(225) 975-2811 Cell
keithan.williams@la.gov
Keithan and his GOHSEP team are also conducting a grants management training session on Tuesday, November 13 in West Monroe. I believe Robbie and Chris Hyde are  listed as a participant. This training might be beneficial to other members of the city staff.  Robbie can provide more details.  
Large PW added to program
PW 618 -Drainage Canals was recently approved. This large Cat. C-PW for $368,756.83 will be added to the revised CEA.  The CDBG eligible cost associated with this PWs is $92,189.21.  Robbie will provide the bid specs to Eva Strausbaugh in our office for review prior to advertisement.
Start and End Dates
Previously, we requested the start and end dates for the city's PWs but never received a response.  I've asked Robbie to supply the start and end dates for all PWs except for PW-618.
We will follow up with the city after the match agreement is sent to our office. 
</t>
  </si>
  <si>
    <t>Claiborne Parish</t>
  </si>
  <si>
    <t xml:space="preserve">Site visit-Region 7 regional meeting between GOHSEP and OCD-DRU. 
Date Completed 
 11/14/2018 11:30 AM  Comments 
TA session to discuss seven (7) small Cat. A, C &amp; G-PWs 100 percent fed paid, Closed by FEMA. Review start and end dates for PWs. Discuss open large Cat. C-PW that is 60 percent expended with GOHSEP.  Need to move FEMA closed PWs to GOHSEP closeout. Singleton advised that signatures pages sent on 11/13/18. 
</t>
  </si>
  <si>
    <t xml:space="preserve">From: Darin Mann 
Sent: Tuesday, October 30, 2018 10:21 AM
To: Cindy Singleton (claiborne.oep@claiborneparish.org) &lt;claiborne.oep@claiborneparish.org&gt;; Dennis Butcher (claiborne.oep1@claiborneparish.org) &lt;claiborne.oep1@claiborneparish.org&gt;
Cc: DRU Match Program &lt;DRU.Match.Program@la.gov&gt;; Lisa Samuels &lt;Lisa.Samuels@LA.GOV&gt;; Kay LeSage &lt;Kay.LeSage@la.gov&gt;; Eva Strausbaugh &lt;Eva.Strausbaugh@LA.GOV&gt;; Helena Janssen &lt;Helena.Janssen@la.gov&gt;; Eugenia Williams &lt;Eugenia.Williams@LA.GOV&gt;
Subject: Claiborne Parish - update on FEMA closed PWs, open PW and CEA sent for signature
Ms. Singleton, 
Thanks for taking my call this morning. As we discussed, there are a number of items we need to address so the parish is eligible for the CDBG 25-percent cost share as a result of the March 2016 flood event. The following is a recap of our discussion including tasks going forward. 
CEA Match Agreement
The FEMA PA Match Agreement between the parish and our office was sent to President Davidson on 07/13/18. Unfortunately, it may have been inadvertently overlooked. For your convenience, I will resend the entire 7/13/18 PA Match Agreement email to you and Mr. Butcher. Can you please have President Davidson sign it then return the originals to our office.   
PWs closed by FEMA
Please reference the attached spreadsheet.  The seven (7) small Cat. A, C and G-PWs that are 100 percent paid and closed by FEMA need to move to GOHSEP closeout. Your SAL, Jonathan Dotch, can assist you with this effort. He is copied on this email and his contact information is below. Your PWs need to be closed by GOHSEP in order to trigger the eligible cost share from our office. 
Jonathan Dotch
State Applicant Liaison
Governor's Office of Homeland Security and Emergency Preparedness
7667 Independence Blvd Baton Rouge, LA 70806
Office: (225) 339-6673
Cell: (910) 459-9407 (preferred)
jonathan.dotch@la.gov 
 Large open PW to be bid
Can you please provide an update on your large Cat. C-PW-288 Road Repairs ($127,703.52)? According to LaPA, this project is nearly 60 percent federal paid. 
Start and End Dates needed
Back in February, you supplied the completion dates for seven (7) of the nine (9) PWs. However, we need the start dates in column M for all PWs. In addition, we need the completion dates for PW 232 Debris Removal.
Please let me know if you have any questions. 
Many thanks,
Darin Mann
Division of Administration
Office of Community Development-Disaster Recovery Unit
617 N. Third St., 6th floor
Baton Rouge, LA 70802
Office: 225-342-1781
Cell: 225-485-8033
Email: darin.mann@la.gov
Person Contacted 
 Cindy Singleton, 318-927-9118, claiborne.oep@claiborneparish.org  
</t>
  </si>
  <si>
    <t>DeSoto Parish</t>
  </si>
  <si>
    <t xml:space="preserve">Conference call to discuss CEA, PWs closed by FEMA that need to move to GOHSEP closeout, and upcoming bid of large Cat. C-PW-550 Multiple Parish Roads ($467,198.40) in 1Q-2019.
Parish participants: Steven Brown, parish engineer, Brittany Mayhall and Philip Clark. OCD participants: Darin Mann and Eva Strausbaugh. 
Here is a reacap it items discussed.
CEA Match Agreement
The CEA between the parish and our office was sent to you on July 5, 2018.  Can you please sign it and return it to our office?  For your convenience, I will resend the entire 7/5/18 PA Match Agreement email.  
PWs closed by FEMA
The 16 small PWs that are 100 percent paid and closed by FEMA need to move to GOHSEP closeout. Your SAL, Jonathan Dotch, can assist you with this effort and he is copied on this email. 
Large PW to be bid
You expect to bid your large Cat. C-PW-550 Multiple Parish Roads ($467,198.40) in 1Q-2019.  When the project is ready for bid, please send the bid advertisement to Eva Strausbaugh in our office. Eva will review and access the advertisement, bid specs &amp; contract to verify general inclusion of CDBG requirements. You will need to follow this step to be eligible for the CDBG matching funds. Eva is copied on this email and her contact information is below. 
Eva Strausbaugh
Office of Community Development-Disaster Recovery Unit
(225) 219-0091
eva.strausbaugh@la.gov
Start and End Dates needed
Back in February, you supplied the completion dates for 14-PWs closed by FEMA. However, we need the start dates in column M as well. I also need the start and end dates for PWs 424-Debris Removal and 462-Rip-rap Wash-out at Bridges.   
(5) Cat. C and D-PWs with zero expenditures
According to LAPA, the scope and costs for PWs 529, 566, 585, and 543 will be captured in the large PW-550. 
•529-Mounce Road
•566-Nash Road 
•585-Mounce Road 
•543-Daw Road
•663-Mundy Landfill – canceled on 12/26/2016  
Person Contacted 
Steven W. Brown (sbrown@desotoppj.com); parish engineer; 318-918-8713  
</t>
  </si>
  <si>
    <t xml:space="preserve">TA 11/14/18 site visit training follow up with DeSoto Parish regarding required CEA documents. Plus, providing guidance on advancing PWs closed by FEMA to GOHSEP closeout. Review PW start and end dates.  </t>
  </si>
  <si>
    <t>Farmerville (Union Parish)</t>
  </si>
  <si>
    <t xml:space="preserve">Darin and Helena spoke with Gaynell and discussed the following: status of PWs; PWs ready for closeout; PWs with construction and compliance with DBRA; contacting SAL Joe Costello to assist with closeout process.  
Grantee:  Farmerville  
Communication Type: Conference Call  </t>
  </si>
  <si>
    <t>Franklin Parish</t>
  </si>
  <si>
    <t xml:space="preserve">Email recap of conference call.
From: Darin Mann 
Sent: Monday, October 29, 2018 3:18 PM
To: Sam Wiggins Boyd (samwiggins@franklinparish.org) &lt;samwiggins@franklinparish.org&gt;; 'samwiggins@fppj.org' &lt;samwiggins@fppj.org&gt;
Cc: DRU Match Program &lt;DRU.Match.Program@la.gov&gt;; Keithan Williams &lt;Keithan.Williams@LA.GOV&gt;; Lisa Samuels &lt;Lisa.Samuels@LA.GOV&gt;; Kay LeSage &lt;Kay.LeSage@la.gov&gt;; Eva Strausbaugh &lt;Eva.Strausbaugh@LA.GOV&gt;
Subject: Franklin Parish - Please sign and return PA Match agreement
Sam,
I enjoyed catching up with you this afternoon. As we discussed, the parish's three (3) Cat. B and C-PWs were closed by FEMA on July 25, 2016. See attached spreadsheet.
As a result, our legal staff sent the FEMA PA match agreement regarding the CDBG 25-percent match ($57,593.72) to President Campbell on August 1. Unfortunately, you were not copied on the original email. For your convenience, I will forward that email to you. 
In addition, the three (3) PWs closed by FEMA need to move to GOHSEP closeout through the LaPA system. Your SAL, Keithan Williams, can assist you with this  effort. His contact information is below. 
Keithan Williams
State Applicant Liaison- Team Lead
Governor's Office of Homeland Security &amp; Emergency Preparedness
(225) 975-2811 Cell
keithan.williams@la.gov
Last, can you please send us the start and end dates in column M and N in the spreadsheet.  Please let me know if you have any questions.
Thanks,
Darin Mann
Division of Administration
Office of Community Development-Disaster Recovery Unit
617 N. Third St., 6th floor
Baton Rouge, LA 70802
Office: 225-342-1781
Cell: 225-485-8033
Email: darin.mann@la.gov
</t>
  </si>
  <si>
    <t xml:space="preserve">Darin Mann and Helena Janssen performed On Site Technical Assistance with Spencer Lormand (Chief Accountant), Melinda Felps (Controller), Tammie Andrus (Accounting Manager), and Danielle Barnes (GOHSEP SAL).  We discussed the items as per the following Agenda:
AGENDA-Lafayette Parish Consolidated Government
August 2016 Disaster #4277
NON-FEDERAL COST SHARE MATCH – CDBG TECHNICAL ASSISTANCE MEETING   
August 21, 2018
PURPOSE                                                                                
•Introductions &amp; Handouts
•Overview of Match Program
•Construction Status and HUD CDBG-DR Requirements           
STATUS OF PROJECT WORKSHEETS (PWs)                  
•Discussion of status of each PW 
•Review of OCD-DRU Spreadsheet with list of PWs and dates
GOHSEP CLOSEOUT / OCD-DRU CLOSEOUT PROCESSES  
IDENTIFY ADDITIONAL TA NEEDED                            
•Technical Assistance – GOHSEP – SAL Danielle Barnes
•Technical Assistance – OCD-DRU – Analyst Helena Janssen
Person Contacted:  Spencer Lormand  
Contact Person: Shane Rougeau, Grants Coordinator  
Contact Email: Rougeau@LafayetteLA.gov  
Contact Phone: 337-291-8437  </t>
  </si>
  <si>
    <t xml:space="preserve">Email recap of TA site visit
From: Darin Mann &lt;Darin.Mann@LA.GOV&gt; 
Sent: Tuesday, October 16, 2018 1:20 PM
To: LOHSEP2 &lt;LOHSEP2@lpgov.com&gt;; LOHSEP1 &lt;LOHSEP1@lpgov.com&gt;
Cc: Lisa Samuels &lt;Lisa.Samuels@LA.GOV&gt;; Eva Strausbaugh &lt;Eva.Strausbaugh@LA.GOV&gt;; DRU Match Program &lt;DRU.Match.Program@la.gov&gt;; Kay LeSage &lt;Kay.LeSage@la.gov&gt;
Subject: Livingston Parish - PWs recap - UPDATED
Brandi and Mark,
Thanks for meeting with me yesterday afternoon. After reviewing your PWs, here is the recap of our discussion. I have also updated the attached spreadsheet including the latest LAPA closeout status information for your large PWs in GOHSEP closeout.      
Small PWs Closed 
13-small PWs closed by GOHSEP in June.  The CDBG eligible match is $27,187.85.
Large PWs in GOHSEP Closeout 
PW#   Title       Type      Fed Eligible Amt.   Closeout Status  CDBG Eligible Match
19-Debris Removal A $19,899,806.28 Closeout in Progress(Step 5)  $1,959,732.92 
95-Detention Ctr  B $272,500.00 Closeout in Progress (Step 7)    $27,250.00 
648-LPDC - EPM  B   $440,820.45 Closeout in Progress (Step 7) $43,116.65 
Based on the today's LAPA database, each large PW is nearing the end of the GOHSEP approval process. We will be keeping a watchful eye on each one. The CDBG eligible match is $2,030,099.57
PWs Closed for FEMA
Can move PWs to GOHSEP closeout.  Both PWs are 100 percent paid.  
276-Emergency Protective Measures
1202-DPW Shop Building, Contents and Equipment
•Please provide start and end dates for PW 1202.
Closeout phase
650-LPDC - Building damage
1113-Detention Center Security System
•Please provide end date for PW 1113.
Please provide project completion dates for the following PWs.
409-EOC Storage Container Contents
618-DPW Lift Station Repairs
736-Livingston Parish Lift Station Repairs
1083-Livingston Parish Roads
PW Status Changes
222-Roads, Small Cat. C was changed from Ineligible (Closed for FEMA Sep 12, 2018) to Pending Obligation. 
967-Subsurface Road Damage Cat. C. Change from Ineligible (Closed for FEMA) to Under Appeal
251-DSNAP Security Services, Cat. B. Change from Open (Closed for FEMA Sep 12, 2018) to CANCELED
I also attached a copy of the parish's CEA agreement for your records. It was mailed to President Ricks back in June. 
I know you are working on Gustav PW paperwork this week. If you could provide the updates to the spreadsheet next week, we would appreciate it. 
Many thanks,
Darin Mann
Division of Administration
Office of Community Development-Disaster Recovery Unit
617 N. Third St., 6th floor
Baton Rouge, LA 70802
Office: 225-342-1781
Cell: 225-485-8033
Email: darin.mann@la.gov
</t>
  </si>
  <si>
    <t>Sabine Parish</t>
  </si>
  <si>
    <t xml:space="preserve">Email recap of remote TA: 
From: Darin Mann &lt;Darin.Mann@LA.GOV&gt; 
Sent: Tuesday, November 20, 2018 4:03 PM
To: 'Bill Weatherford' &lt;Bill.Weatherford@outlook.com&gt;
Cc: DRU Match Program &lt;DRU.Match.Program@la.gov&gt;; Helena Janssen &lt;Helena.Janssen@la.gov&gt;; Kay LeSage &lt;Kay.LeSage@la.gov&gt;; Lisa Samuels &lt;Lisa.Samuels@LA.GOV&gt;
Subject: Sabine Parish - Update on 27 small PWs closed by GOHSEP and three large open PWs - need start and end dates 
Mr. Weatherford,
As we discussed this afternoon, I've attached the latest spreadsheet from LAPA for Sabine Parish. The good news is, GOHSEP closed on the parish's 27 small PWs. You will notice in green column that the combined CDBG eligible cost share for these PWs is $327,128.37. 
Thanks for the update on the three (3) large Cat. C-PWs. Please follow up with me once construction is able to resume on PW-430 and when construction will start on PWs 431 and 436.    
In the meantime, please review the spreadsheet and provide the start and end dates for the 27-PWs closed by GOHSEP.  
Lastly, the FEMA PA Match CEA between the parish and our office is active. Unfortunately, the HUD determination is still pending. I will follow up with you when a decision is rendered.  
Hope you have a nice Thanksgiving. 
Thanks,
Darin Mann
Division of Administration
Office of Community Development-Disaster Recovery Unit
617 N. Third St., 6th floor
Baton Rouge, LA 70802
Office: 225-342-1781
Cell: 225-485-8033
Email: darin.mann@la.gov
</t>
  </si>
  <si>
    <t>49PAAD1001</t>
  </si>
  <si>
    <t xml:space="preserve">Follow up email recap of TA regarding PAAD closeout 
From: Darin Mann 
Sent: Thursday, November 29, 2018 3:30 PM
To: 'richard@minvielleandassociates.com' &lt;richard@minvielleandassociates.com&gt;
Cc: Kristi Baumgardner &lt;kristi@minvielleandassociates.com&gt;; 'Norma R. Johnson' &lt;jacknorma12@bellsouth.net&gt;; 'Norma Johnson' &lt;norma.johnson@stlandryparish.org&gt;; Kay LeSage &lt;Kay.LeSage@la.gov&gt;
Subject: RE: St. Landry - Overall Admin of Grant - 49PARA100101 - New activity closeout form
Richard, 
I reviewed your recently submitted PAAD closeout. Sorry for the delay in responding. At the request of our closeout manager, I went ahead and transferred your information and figures along with the edits on to the new project completion report form version 3.8.   Below is the latest PAAD budget for your review. 
Activity Number	Activity Title	Activity Type	National Objective	Total Budget	Total Obligation	Grant Fund Disbursed	Total Expended	Percent Expended 	Funds Available
49PAAD1001 - St. Landry	Admin Allocation to St. Landry 	Administration	N/A	$35,500.00	$35,500.00	$31,513.25	$31,513.25	89%	$3,986.75 
Please note the following edits and updates. 
•	Under PROGRESS REPORT FINAL STATUS REPORT, the figure in No. 10 will change based on final request for payment.
•	Sections 13-1c(ii); 13-1c (iii); 13-1c(iv), and 13-1d are N/A.
•	Under SECTION 3 SUMMARY REPORT,
	No. 6 and No. 7, there are no end dates on the CEA, so you add the date when the final request for payment is submitted
	No. 8, please revise the date when the PAAD closeout is submitted.  
•	Under Section 13-1g No. 9 Computation of CDBG Activity Funds Balance, those figures are subject to change based on your final request for payment.
•	Under Section 13-1g No. 10, will RFP No. 11 include all unpaid/available funds?  
Feel free to send it back for one final review prior to getting President Fontenot’s signature. 
Looking ahead to CEA Closeout
The following project completion reports are currently moving through the closeout process. Both Opelousas housing closeout are in the final stages of the approval process.  Parish drainage is currently in desk review. 
Activity number and title             Closeout status
49PARA1101-House Rehab LMI  Reporting Review
49PARA1102-House Rehab UN   Reporting Review
49PARA3401-Parish Drainage      Desk Review
As we previously discussed, the parish received final closeout approval for the following 21 projects. That is great news. 
Activity number and title
1)	49PARA2101-Park Ave. Bridge
2)	49PARA2302-Arnaudville Sewer
3)	49PARA2501-Sheriff's Office Equipment
4)	49PARA2601-Parish Fire District 
5)	49PARA2602-Parish Fire Dist. No.1 
6)	49PARA2604-Krotz Springs Fire Hydrant
7)	49PARA2605-Opelousas Fire Equipment 
8)	49PARA2606-Multi Agency Training Center
9)	49PARA3203-Opel Muni Plaza Adm Building
10)	49PARA3204-Hazard Mitigation Match
11)	49PARA3205-V/Palmetto Complex 
12)	49PARA3206-Opelousas Bldg Improvement
13)	49PARA3402-C/Eunice Drainage Improvement
14)	49PARA3403-Krotz Springs Drainage
15)	49PARA3404-Leonville Drainage 
16)	49PARA3405-T/Grand Coteau Drainage
17)	49PARA3406-Sunset Drainage
18)	49PARA3407-T/Port Barre Drainage Improvement
19)	49PARA3408-T/Washington Drainage
20)	49PARA3409-Melville Drainage
21)	49PARA3410-Cankton Drainage
After your PAAD closeout is submitted, I will send the 13-4 CEA Final Performance Report and CEA termination letter for President Fontenot’s signature. We should be able to close-out the parish’s CEA during the 1Q of 2019.  
Please let me know if you have any questions. 
Many thanks,
Darin
Darin Mann
Division of Administration
Office of Community Development-Disaster Recovery Unit
617 N. Third St., 6th floor
Baton Rouge, LA 70802
Office: 225-342-1781
Cell: 225-485-8033
Email: darin.mann@la.gov
From: richard@minvielleandassociates.com &lt;richard@minvielleandassociates.com&gt; 
Sent: Wednesday, October 17, 2018 8:36 AM
To: Darin Mann &lt;Darin.Mann@LA.GOV&gt;
Cc: Kristi Baumgardner &lt;kristi@minvielleandassociates.com&gt;; 'Norma R. Johnson' &lt;jacknorma12@bellsouth.net&gt;; 'Norma Johnson' &lt;norma.johnson@stlandryparish.org&gt;
Subject: St. Landry - Overall Admin of Grant - 49PARA100101 
Darin
As you had previously let us know, St. Landry Parish is required to submit a close out package for the ‘Overall Admin of Grant’, Project Number 49PARA100101.
Our firm has never prepared or submitted close out documents for an administration activity, so we are requesting if you, or whoever could please review the attached ‘draft’ close out package prior to us loading in GIOS.
In addition you had requested that we prepare the Housing Opportunities Form relating to the Grantee/CEA Final Performance Report (close-out  of this CEA) and attached, please see that completed form.
After you review of the close out documents, we will make the revisions and then upload in GIOS.
Thanks for your help with this. 
Richard Minvielle
Minvielle &amp; Associates, Inc.
206 South State Street
Abbeville, Louisiana 70510-5918
Office:  337-898-8786
Fax:      337-898-8788
</t>
  </si>
  <si>
    <t xml:space="preserve">West Monroe </t>
  </si>
  <si>
    <t xml:space="preserve">Review construction status of West Monroe Community Center Drainage (37MIPL3401) with the Mayor Mitchell.  The cost for this project is being shared between OCD/DRU, LaDOTD, and The City of West Monroe.  DOTD is funding the sidewalk portion, and a small amount of associated drainage, through their Transportation Alternatives Program.  The cost-sharing commitments, based on the original estimate, are as follows:
OCD/DRU            $564,713.00
LaDOTD                $276,808.00
City of WM         $155,500.00
Total                      $997,021.00
</t>
  </si>
  <si>
    <t xml:space="preserve">50PARA3401; 50PARA3402 </t>
  </si>
  <si>
    <t xml:space="preserve">On site TA visit to get status updates for the Bayou Estates (50PARA3401) and Bayou De Portage (50PARA3402) projects. 
At the request of St. Martin Parish President Chester Cedars, we reviewed and discussed the current status of both disaster recovery projects for the parish. 
Kay,
The meeting was with St. Martin Parish President Chester Cedars, Richard Minvielle and the two project engineers for the stalled Bayou Estates and Bayou De Portage projects.  The meeting was positive in terms of getting answers to the never-endings delays that have plagued both projects from progressing. Moreover, President Cedars was fully engaged in both meetings and we provided TA on a forward. 
During the meeting, we got a lot of answers but there is no quick fix with both projects. We will develop the deadline letter similar to the one that was sent to Lafayette for the Coulee IIe des Cannes drainage project.  
Activity Number and Title	National Objective	Total Budget	Total Expended	Percent Expended	Funds Available
50PARA3401-Bayou Estates	Urgent Need	$2,286,000.00	$187,850.00	8%	$2,098,150.00 
50PARA3402-Bayou De Portage	Urgent Need	$3,000,000.00	$1,247,202.78	42%	$1,752,797.22 
Thanks,
Darin Mann
Division of Administration
Office of Community Development-Disaster Recovery Unit
617 N. Third St., 6th floor
Baton Rouge, LA 70802
Office: 225-342-1781
Cell: 225-485-8033
Email: darin.mann@la.gov
</t>
  </si>
  <si>
    <t xml:space="preserve">Site visit to discuss and review parish's PWs, GOHSEP closeout and status of FEMA PA Match Program. Here is the recap from the 3/20/18 meeting. The latest parish PWs spreadsheet is attached. You will notice PWs 915 and 936 now reflect 
100 percent paid and PW 1163 was recently added as an approved PW.  
As we discussed, please reach out to your state applicant liaison, Cher Moore, and request GOHSEP closeout for your five (5) Cat. A, B C and E-PWs that are 100 percent paid and closed by FEMA. Cher is copied on this email and her phone numbers are (desk) 225-267-2593 and (cell) 225-603-8798. She can assist you with GOHSEP closeout.  This step in essential. Our office can’t review your PWs for the eligible cost share until GOHSEP certifies the PW closeout.    
We determined that the parish can request GOHSEP closeout for Cat. A &amp; B-PWs 597, 686 and 911. The CDBG eligible cost share is $5,849.76.
The parish can also request GOHSEP closeout for Cat. C and E-PWs 703 and 915 that are 100 percent paid and closed by FEMA. Can you please provide our office with the work start and end dates in columns M and N of the attached spreadsheet.  Also, if the project was completed after April 4, 2017, please indicate if the CDBG provisions were included. The combined CDBG eligible cost share for is $8,880.38.
PW 936 is now 100 percent paid but the open.  It’s my understanding that Cher can assist with changing the status from open to closed by FEMA.  
The following approved PW’s haven’t started yet. As discussed, Cat. C-PW 1000 will combine 12 road projects into one bid. Cat. C-PW 1163’s proposed budget was reduced dramatically from $1.3M to under $50K due to using timber pilings instead concrete. 
Last, we are waiting for FEMA to approve the Carruth Rd Bridge Replacement cost estimate. The proposed estimated cost is $1.19 M. A PW number has not been assigned yet. When FEMA approves the federal eligible amounts for PWs 1000 and 1163, the parish will send us the bid packages for review.  
After all this is done, you will need to submit an amended participation for to include all your approved PW.  Again, please contact Cher regarding GOHSEP closeout.  Please keep me posted on the status of PWs 1000, 1163 and the Carruth Rd Bridge Replacement project.   Please let me know if you have any questions or concerns.
Cher Moore
State Applicant Liaison 
Governor’s Office of Homeland Security &amp; Emergency Preparedness
Desk # - (225)267-2593
Mobile # - (225)603-8798
Email - cher.moore@la.gov
Many thanks, 
Darin Mann
Division of Administration
Office of Community Development-Disaster Recovery Unit
617 N. Third St., 6th floor
Baton Rouge, LA 70802
Office: 225-342-1781
Cell: 225-485-8033
Email: darin.mann@la.gov
</t>
  </si>
  <si>
    <t>Onsite Meeting w/ Parish Chief Operating Officer &amp; GOHSEP SAL (Johnathan Dotch).  Discussed GOHSEP closeout process, bottleneck issues, Section 3, labor compliance &amp; requirements for bid packages and contracts. OCD Staff present: Eva Strausbaugh, Eugenia Williams, &amp; Darin Mann.</t>
  </si>
  <si>
    <t>Webster Parish School Board</t>
  </si>
  <si>
    <t xml:space="preserve">TA Conference call followed by email recap. 
From: Darin Mann 
Sent: Wednesday, November 07, 2018 4:14 PM
To: Crevonne J. Odom, CLSBA (crevonne.odom@websterpsb.org) &lt;crevonne.odom@websterpsb.org&gt;
Cc: DRU Match Program &lt;DRU.Match.Program@la.gov&gt;; Kay LeSage &lt;Kay.LeSage@la.gov&gt;; Lisa Samuels &lt;Lisa.Samuels@LA.GOV&gt;; Helena Janssen &lt;Helena.Janssen@la.gov&gt;; Eva Strausbaugh &lt;Eva.Strausbaugh@LA.GOV&gt;; Eugenia Williams &lt;Eugenia.Williams@LA.GOV&gt;
Subject: Webster Parish School Board - recap of PWs in GOHSEP closeout, closed by FEMA, and open; new match agreement pending 
Mrs. Odom, 
As we discussed Monday, there are a number of items we need to address for the school board to be eligible for the 25 percent match fund as a result of the March 2016 flood event. The following is a recap of our discussion including tasks going forward. 
CEA Match Agreement
The CEA between the school board and our office was sent to Superintendent Johnny Rowland, Jr., on July 5, 2018. The agreement was drafted based on the two PWs (94 and 420) that were submitted on your 12/1/17 participation form.  
However, there are four additional PWs in the LAPA database that were not included on the form. Please reply and let me know if you would like to include the following PWs to the school board's FEMA PA Match participation form.
PW number and title           Federal Obligated Amount          Status
PW 524-Damage at two schools,  $117,078.60      Closed for FEMA Mar 03, 2017
PW 913-Minden High School Gym Contents, $0.00       Pending Obligation
PW 911-Minden High School Gym Natatorium, $382,122.00            Open
PW 912-Old Gym Temporary Storage Athletic gear,   $5,910. 00      Open
In addition, we will need start and end dates for each PW. We will send a revised PA Match agreement after the pending obligation amount is issued for PW 913.
PW in GOHSEP closeout
PW 420 Minden HS Stadium Bleacher is in the GOHSEP closeout phase. No further action is required.
PWs closed by FEMA
PWs 94 Stadium Demolition and 524 Damage at two schools are 100 percent paid and closed by FEMA. Both PWs need to move to GOHSEP closeout. Your SAL, Jonathan Dotch, can assist you with this effort. He is copied on this email and his contact information is below. 
Jonathan Dotch
State Applicant Liaison
Governor's Office of Homeland Security and Emergency Preparedness
7667 Independence Blvd Baton Rouge, LA 70806
Office: (225) 339-6673
Cell: (910) 459-9407 (preferred)
jonathan.dotch@la.gov 
Your PWs need to be closed by GOHSEP in order to trigger the eligible cost share from our office.
Large open PWs with zero percent federal paid
Can you please provide an update on your small Cat. B and large Cat. B-PWs?
PW 911 Minden High School Old Gymnasuim/Natatorium, ($382,122.00) 
PW 912 Old Gym Temporary Storage Athletic gear ($5,910.00)
Both PWs are zero percent federal paid. Has work started on these PWs? If so, can you please supply us with a date?
Approved PW with pending obligation
PW 913 Minden HS Old Gym-Contents – The small Cat. E-PW has a pending obligation. Can you provide any details on the pending dollar amount. 
Start and End Dates needed
Initially, we will need the start and end dates for the completed PWs 94, 420 and 524. 
Please review the attached spreadsheet with the school board's PWs. I will follow up with you Friday to review next steps.  Please let me know if you have any questions. 
Many thanks,
Darin Mann
Division of Administration
Office of Community Development-Disaster Recovery Unit
617 N. Third St., 6th floor
Baton Rouge, LA 70802
Office: 225-342-1781
Cell: 225-485-8033
Person Contacted: 
 Crevonne J. Odom, CLSBA (crevonne.odom@websterpsb.org)  
</t>
  </si>
  <si>
    <t>38FSCC3501; 38UPLQ1001; IFIS–00009; ILT2–00225</t>
  </si>
  <si>
    <t xml:space="preserve">In preparation for June 19 monitoring visit, I conducted a pre-monitoring visit on Tuesday, May 15 at 10 am. The following project files were reviewed 38FSCC3501-Buras Boat Harbor; 38UPLQ1001-Plaquemines-Admin; IFIS – 00009-Oyster Conveyors; and ILT2 – 00225-Braithwaite to White Ditch. TA was provided to make sure the parish’s project files were ready for the June visit. </t>
  </si>
  <si>
    <t>Town of Springfield</t>
  </si>
  <si>
    <t>32MIPS2302</t>
  </si>
  <si>
    <t>Approval letter for the Town of Springfield was sent out on Sept. 21, 2018.  This project has been in process since 2010.  At that time the Town procured for Engineering and Administrative Consultant for the project.  PEC who has been part of the correspondance sent over the procurement information showing they won both bids.  
I explained that this could be a conflict of interest and to plesae send the information to me.  Once looking over the contract information it was apparent that the RFP and RFQ was restrictive and PEC would have tied with another firm DDG.  
I sent an email to the town after reviewing all the procurement docs letting them know that the RFQ will have to be re-procured without the restrictive criteria.  I also explained that PEC could not be awarded for both services and can only be contracted for the Administrative Consultant.  
Also, a contract has not been executed so any work that was completed by PEC could not be reimbursed with DR-CDBG funds.
The Grantee also provided me with a sample contract for the Engineering services that appear to be based on persentage of construction cost method contract which is not allowed under DR-CDBG regulations.  I provided the cottect information to the Grantee based on the information in the admin manual.</t>
  </si>
  <si>
    <t>12PARA3301</t>
  </si>
  <si>
    <t xml:space="preserve">A conference call was held today with Parish Administrator Ryan Bourriaque, Secretary Darrell Williams, Treasurer Katie Armentor, grant administrator Richard Minvielle, and DRU officials Adrienne Celestine, Kay LeSage, Tomorr LeBeouf, Nechelle Polk, Jared Lee and Jimmy Dunphy to discuss the Parish's application for the proposed Rockefeller Refuge Shoreline Protection (12PARA3301) project, including the current project timeline.
Ms. Celestine asked if the Parish has identified any alternate projects that could utilize the balance of the Parish's G/I allocation, since the worst-case scenario for the 12PARA3301 project includes a possible completion date in the summer of 2021. Mr. Minvielle stated that unless a hurricane were to hit near Cameron Parish during the summer of 2020, he was confident that the project -- if approved by the DRU -- would be completed by the end of 2020, which is the deadline HUD expects the DRU to meet for the G/I PARA program. 
Possibilities to expedite completion of the project were also discussed, including Mr. Minvielle's reviewing the bid package that was completed for the contractor currently performing construction on the first phase of the project (CWPPRA segment) to determine whether it includes Davis-Bacon and Related Acts requirements. Mr. Minvielle stated that if a change order to the Parish's current construction contract could be developed, construction on the CDBG portion could be completed by the end of 2019. Executing a change order would potentially preclude the Parish from having to procure another construction contractor to complete the CDBG project. 
Additionally, if CWPPRA funds could be utilized for A&amp;E costs, the Parish may potentially not have to use CDBG funds to procure an engineer -- provided the Louisiana Office of Coastal Protection and Restoration Authority (CPRA) conducted the procurement in compliance with CDBG regulations. Ms. Celestine mentioned that it would be worth the time and effort for the Parish to look into the possibility of utilizing other funds to pay for A&amp;E costs in order to move up the project timeline. 
Mr. Minvielle and Mr. Bourriaque mentioned that the Parish's preference is for the DRU to approve the project application that was submitted in October, but that they would look into the possibilities discussed above as potential options to expedite DRU approval of the project. Later in the day, Ms. Celestine instructed the project analyst to proceed with prepping the application for approval, with the caveat that a follow-up conversation with Mr. Minvielle can be scheduled if it is determined that the other possibilities mentioned above are determined to be viable and effective ways to complete the scope of the project sooner than January 2021.  </t>
  </si>
  <si>
    <t xml:space="preserve">A monthly conference call was held today with the Town of Baldwin Mayor Donna Lanceslin, incoming Mayor Phil Prejean, St. Mary Parish Levee District Executive Director Tim Matte, engineer Reid Miller, consultant Angela Kraemer and DRU representatives Eric Miller and Jimmy Dunphy to discuss the status of the Town's Flood Protection Levee System (51MIPC3401) project, including the Levee District's appropriation of the five properties the Town needs to begin construction for the project. 
Mr. Matte mentioned that he has not yet been able to compile an acquisition file for the Hebert property owner due to other obligations, but did mention that he should be able to compile the file and have it sent to Ms. Kraemer by the end of next week. Note the DRU's legal counsel needs to review the completed Hebert file to ensure the Town complied with all URA requirements in how it appropriated the properties, prior to the Town's advertising for bids. 
Regarding the intergovernmental agreement between the Levee District and the Town of Baldwin that needs to be executed to authorize the Town to make improvements to the land, Mr. Matte mentioned that he would consult with the Levee District's attorney to find out if that agreement has been executed, and that he would send that agreement to the DRU -- assuming it has been executed -- along with the Hebert acquisition file, after he obtains it.    
Mr. Matte also mentioned that the wording in the agreement with the Cleggco property owner has tentatively been agreed to, which means that the owner could potentially receive his check from the Levee District in the near future. The owners of the Comb, Johnson and Leontine properties have not yet collected their checks from the Levee District, according to Mr. Matte, and the agreements with those property owners have not been finalized. 
Regarding a possible construction start date, Mr. Miller mentioned that the Town could potentially publish its first advertisement for bids sometime next month, provided the DRU has reviewed the Hebert acquisition file and issued an informal authorization to proceed with bid advertisement. Construction would subsequently start in the spring of 2019, and could potentially be completed in six to nine months, according to Mr. Reid. The approved project application indicates that the timeframe for completion of construction is 13 months. But, Mr. Miller indicated that the scope of the project could end up taking a substantially shorter time than 13 months to complete.   </t>
  </si>
  <si>
    <t xml:space="preserve">A monthly conference call was held today with LSU officials Thomas Hymel, Ann Dugas, Larry March and DRU representatives Jared Lee, Chenoa Richmond and Jimmy Dunphy to discuss the grantee's LA Seafood Industry Sustainability Initiative (E17S-00001) project, including payment request #6 (for Q2-2018), which the grantee submitted to the project analyst via email last week. 
Ms. Dugas clarified that the percentages LSU bills to the project's Program Delivery (i.e., the grantee's Urgent Need project) budget for employees' salaries and benefits are fairly standard (e.g., 25.0 percent) and were determined toward the beginning of the grant. Note all program delivery costs are drawn from the Urgent Need project, while all direct costs are drawn from the LMI project. 
Regarding LSU's design contract with eBell Design, Ms. Dugas mentioned that an amendment is in process to extend the end date from 8/31/18 to the end of the grant -12/31/19. The grantee is also working on an amendment to its CEA with OCD to revise the amounts of the five expense categories -- salaries and benefits, materials/supplies, travel, professional and operating services and Port of Delcambre subcontract -- to align with current expenditure projections. 
Ms. Dugas also mentioned that LSU would like to utilize some of its grant amount to purchase a piece of equipment for demonstration, but will only do so if -- after amending the CEA -- it determines it has sufficient funds available. 
In terms of grant management items, Ms. Dugas mentioned that LSU recently sent the DRU an official response to the Monitoring Report that was mailed to the grantee 11/26/18.  The DRU performed a monitoring review of the project in August 2018 and identified only two concerns -- one related to Section 504 compliance and one contractor clearance. Mr. March mentioned that Grants Account Analyst Matt Coldiron usually has payment requests ready for submission to the DRU within approximately six weeks after the end of a quarter. RFP #6 was submitted to the DRU more than 10 weeks after the third quarter of 2018 ended, however.   </t>
  </si>
  <si>
    <t xml:space="preserve">A monthly conference call was held today with East Baton Rouge Parish officials Rowdy Gaudet and Anita Lockett, grant administrator Julie Bordelon (Pan American Engineers), and DRU representatives Kay LeSage, Darin Mann, John Sparks, Keri Caillet, Eric Miller, and Jimmy Dunphy to discuss the statuses of the Parish's non-bridge replacement infrastructure projects, as well as the Parish's Small Business Recovery Loan Program (17PARA7002) project. An earlier call was held today between Parish Engineer Mark Stephens and infrastructure project analyst Jimmy Dunphy to discuss the Parish's active bridge replacement projects. 
Regarding the completed 17PARA7002 project, the project analyst informed the Parish that the best course of action for freeing up the approximate $2.1 million in unutilized funds from the project is to complete a project amendment now to de-obligate the funds, rather than wait for the Parish to return approximately $515,000.00 in funds the DRU Compliance section determined were misused on the project, and then reduce the budget further. Parish Administrator Rowdy Gaudet mentioned that the Parish is currently involved in litigation with TruFund and that it does not currently have funds available to return to the DRU. 
The project analyst mentioned to the Parish that it may still end up having to return the balance of approximately $215,000.00 in CDBG funds that were expended for Southern University's technical assistance -- if the Parish is ultimately unable to obtain support documentation from the university to prove that the activity met the LMI national objective. Ms. Lockett confirmed that she did receive a request from the DRU Compliance Manager Ed Sutherland regarding more information that is needed to justify a time extension to reply to the Corrective Actions Incomplete Letter that was mailed to the Parish on 10/18/18. The Parish requested via email an additional 60 days to reply to the letter.  
Regarding the litigation the Parish is involved in related to the TruFund loan issues, Mr. Gaudet mentioned that the Parish has been sued by the subrecipient for the $2.1 million balance of unutilized funds from the project. Mr. Gaudet stated that despite that litigation, the Parish wished to proceed with executing a project amendment for 17PARA7002 to de-obligate the unutilized funds so that the Parish will have them available for use on another project(s).  
Grant administrator Julie Bordelon confirmed that she has received signed project amendments from the Parish for its 17PARA2105, -2106, and -2107 bridge projects and that she should be able to submit them to the DRU via GIOS by tomorrow. The amendments will decrease the budgets for -2105 and -2106 and increase the budget for -2107.  
 </t>
  </si>
  <si>
    <t xml:space="preserve">A monthly conference call was held today with the Town of Baldwin Mayor Phil Prejean, St. Mary Parish Levee District Executive Director Tim Matte, engineer Reid Miller, and DRU representatives Jared Lee, Eric Miller and Jimmy Dunphy to discuss the status of the Town's Flood Protection Levee System (51MIPC3401) project, including the Levee District's appropriation of the five properties the Town needs to begin construction for the project. 
Mr. Matte mentioned that the Levee District was expecting to receive the signed servitude agreement from the Cleggco, LLC property owner in the near future, after having previously reached a tentative deal regarding the wording. The Cleggco property is one of two properties, along with the Hebert Management property, that the Levee District did not technically appropriate, according to Mr. Matte. The DRU informed the grantee that after the signed Cleggco agreement is obtained, and after Mr. Matte sends the remaining acquisition-related documents for the Hebert property, that the Town could potentially proceed to advertise for bids based on the DRU's review of the documents Mr. Matte previously sent via email 1/2/19. 
Mr. Matte's email to the project analyst contained the Levee District's preliminary acquisition notice, the signed servitude agreement, record of the payment made to Mr. Hebert, and record of the appropriation proceeding that was held 9/17/18. During the conference call this morning, the DRU requested that Mr. Matte send a copy of the appraisal that was performed for the Hebert property, as well as the Statement of Just Compensation and the written Offer to Purchase so that it compile a complete acquisition file for one of the properties and determine the records that need to be included in files for the other properties the Levee District has acquired/appropriated. 
Regarding the Intergovernmental Agreement that needs to be executed between the Levee District and the Town of Baldwin to permit the Town to make improvements to the land, Mayor Prejean mentioned that the Town is scheduled to have a meeting next Thursday, January 10, at which time a motion to draft an agreement with the Levee District could be brought before the Town council. The DRU informed the grantee that two items that need to be obtained before it advertises for bids are the executed agreement with the Cleggco property owner and the signed Intergovernmental Agreement with the Levee District.
Mr. Matte clarified during the call that the Comb, Johnson and Leontine properties were appropriated by the Levee District, as opposed to acquired, and therefore may not require executed servitude agreements -- unlike the Hebert and Cleggco properties. The DRU informed the grantee that it would send the Town and Levee District an email that contains a list of acquisition-related documents that should be provided for each of the five properties, based on a review of the documents that were previously sent and based on an understanding of the discussion in the conference call this morning.      </t>
  </si>
  <si>
    <t xml:space="preserve">A monthly conference call was held today with Recovery School District Director of Strategic Finance Annie Cambria, Capital Grants Manager Nathan Schwam, grant administrator Julie Bordelon, and DRU representatives Kay LeSage, Jared Lee, Darin Mann and Jimmy Dunphy to discuss the status of the grantee's Centralized Career and Technical Education Facility (IEDU-00117) project, as well as three grantee projects that are in NOT Ready to Close status. 
Regarding the IEDU-00117 project, Director of Strategic Finance Annie Cambria informed the DRU that the plans and specifications and ERR deadline of 1/31/19 will not be able to be met, since students from a nearby school in New Orleans have recently been moved to the Kerelec St. site, which has indefinitely delayed the IEDU-00117 project from moving forward.
Ms. Cambria mentioned that the reason the Orleans Parish School Board moved the children from a location on Lafayette St. to the Kerelec St. location is due to an asbestos issue that has afflicted the facility on Lafayette St. The children were moved from the Lafayette St. site to the Kerelec St. location specifically, according to Ms. Cambria, because that was the only facility that could accommodate the number of students that required moving. The move to the Kerelec St. location was likely dictated by the Orleans Parish School Board, since the Recovery School District has still proceeded to procure a Construction Manager at Risk (CMaR) contractor -- Broadmoor, LLC -- for renovations that the grantee intended to make to the Kerelec St. facility.  
Ms. Cambria asked the DRU about the possibility of obtaining approval of a six- or 12-month time extension for completion of the IEDU-00117 project, as well as the alternate possibility of having an application amendment approved to keep the majority of the approved scope in tact -- but moving the proposed project to another facility in Orleans Parish.
The DRU requested that Ms. Cambria send a letter to Recovery Programs Director Adrienne Celestine with two proposed timelines -- one for keeping the project at the Kerelec St. location and one for moving it to another location -- requesting a time extension to the deadlines issued in the September 2018 approval letter. Recovery Programs Manager Jared Lee informed the grantee that there exists the possibility that the DRU will not be able to approve the request, and that the project may have to be canceled, due to the late timeline that has already been approved for the project (i.e., a construction end date of 3/31/21). 
Ms. Cambria stated that the grantee had "no intention" of losing the approximately $14 million unutilized balance of its IEDU award and that she would work to provide what the DRU requested in terms of a letter with new proposed timelines for the project. The DRU requested that the letter be sent before the 1/31/19 deadline for submission of the plans and specs and the ERR. </t>
  </si>
  <si>
    <t>St. Helena Parish Site Visit</t>
  </si>
  <si>
    <t>PW 375,296,389,318,317,106,151,161,162,184,187,174,</t>
  </si>
  <si>
    <t xml:space="preserve">Event start:1/8/19 1:30PM  
Event end: 1/8/19 3:00 PM
On-site Visit
Event organizer: Eugenia Williams
Attendees: Eugenia Williams &amp; Christie Johnson-DRU
Jeanne Savoy-GOHSEP, Toni Melton, Susan Frazier, Major Coleman, Myrtle Womack-St. Helena Parish
Date Notice sent: 1/2/19
___________________________________________________________________
The following projects were finished prior to 4/4/17: PW 269 Parish Wide Road, PW 375 EPM, PW 106,151,161,162,184,187 St. Helena Parish Roads and PW 318 St. Helena Parish EPM. The parish was notified that we dont not pay on Donated Resources PW's as it would create a duplication of benefits.  The following PW's are still on going: PW 389 &amp; 174. The Federal Labor-Related Standards would apply to those to projects. There agreement has been recieved and processed as of 5/16/18.
</t>
  </si>
  <si>
    <t>Site Visit-St,  Helena Parish Hospital District Number 1</t>
  </si>
  <si>
    <t xml:space="preserve">PW 345 </t>
  </si>
  <si>
    <t xml:space="preserve">Event start date: 1/8/19 3PM
Event end date: 1/8/19 4PM
On-site visit
Event Organizer: Eugenia Williams
Attendees: Eugenia Williams &amp; Christie Johnson-DRU, Jeanne Savoy-GOHSEP,Joel Landry-CFO, Neweed Awan-CEO
Date notice sent: 1/2/19
____________________________________________________________________
During the site visit we discussed PW 345 Flooded /Nursing Home. They used force account labor to complete the majority of the work but did hire a contractor for some of the flooring job. It has to be determined how much of the work was completed by the contractor and if the Federal Labor Standards will apply. The start and end date has been requested. 
</t>
  </si>
  <si>
    <t>Julie Bordelon called today and stated that they finally reached an agreement.  She will be preparing the final draw for the retainage that is remaining.  Stated that should have this to me by next week once the parish signs the draw.  Project will be ready for closeout.</t>
  </si>
  <si>
    <t>Louisiana State University and Agricultural and Mechanical College</t>
  </si>
  <si>
    <t xml:space="preserve">PWs 844, 898, 957, 982, 989, 993 (all DR-4277) </t>
  </si>
  <si>
    <t>Event Start Date: 1/11/19
Event End Date:  1/11/19
Onsite Visit
Event Organizer: Eva Strausbaugh (OCD-DRU)
Attendees:  OCD-DRU- Eva Strausbaugh, Keri Caillet, Christie Johnson 
GOHSEP- Willetta Porter, LSU- Janet Parks &amp; Pamela Prince
Date Notice Sent: January 4, 2019
Onsite TA Visit to discuss Match Program, Davis-Bacon &amp; Related Acts, DOB (insurance proceeds), Match Agreement, and obtain status of each project.</t>
  </si>
  <si>
    <t>Damage related to disaster;#Duplication of Benefits;#Labor - Davis/Bacon;#Grants Management</t>
  </si>
  <si>
    <t>CNO/SWB</t>
  </si>
  <si>
    <t>Community Meeting to address public concerns regarding service delivery/FEMA repairs within neighborhoods,</t>
  </si>
  <si>
    <t>Washington Parish Council on Aging</t>
  </si>
  <si>
    <t>PW 417</t>
  </si>
  <si>
    <t xml:space="preserve">Event Date: 1/10/2019
Event End Date: 1/10/2019
On-Site visit
Notice was sent on 1/3/2019
Attendees: Eugenia Williams-DRU, Glenda Bocking-GOHSEP, Nancy McBeth-Executive Director
___________________________________________________________________
​I met with the Council on Aging about PW 417-Content. This project was completed on 11/15/16. DBRA doesn't apply. She also stated that the building flooded again on 12/28/18. They had insurance and was handling all loses accordingly. This was not a declared disaster. She agreeed to submit the Agreement as soon as possible.
</t>
  </si>
  <si>
    <t xml:space="preserve">A monthly conference call was held today with FP&amp;C senior managers Lisa Smeltzer and Tom Rish, project managers Mark Bradley and Jean Kelly, Shala Eldridge (Pan American Engineers) and Jimmy Dunphy to discuss the status of the grantee's Delgado Community College (ILOC-00020) and Nunez Community College (I2OC-00022) projects. 
Regarding the I2OC-00022 project, manager Jean Kelly informed the DRU that the grantee still needs to make a modification to a payment to the designer before its submits its closeout packet for the project to GOHSEP for review. Ms. Smeltzer clarified that all project costs eligible for reimbursement from FEMA have already been submitted to GOHSEP. However, FP&amp;C has to submit a closeout packet to GOHSEP -- similar to the process with the DRU -- so that the project costs that were submitted for reimbursement can be re-reviewed. As soon as this has been completed, a project amendment can be executed to reconcile the final budget to actual expenditures and the project closed out.  
For the ILOC-00020 project, manager Mark Bradley mentioned that the grantee will be receiving proposals from contractors January 24 for the additions to the maintenance buildings that were added to the scope of the project and that FP&amp;C expects to be able to award the contract to the low bidder by February 4. The construction timeline is two months, which means that the grantee expects construction to be completed by the beginning of April 2019.  
Mr. Smeltzer mentioned that if cost proposals FP&amp;C receive come in over the independent cost estimate the grantee produced that she preferred that a change order be executed to allow Delgado Community College to be able to complete a portion of the additions the grantee could not finance with its remaining available budget -- rather than have Mr. Bradley re-solicit proposals with a revised scope of work. 
The DRU informed the grantee that it was in all parties' best interest to have construction completed prior to the end of June, and preferably earlier, since FP&amp;C's CEA expires 6/30/19, and since it is not guaranteed that the DRU would grant approval of another six-month time extension.  </t>
  </si>
  <si>
    <t xml:space="preserve">A monthly conference call was held today with East Baton Rouge Parish official Anita Lockett, grant administrators Julie Bordelon and Michelle Smith (Pan American Engineers), and DRU representatives Ed Sutherland, Darin Mann and Jimmy Dunphy to discuss the statuses of the Parish's non-bridge replacement infrastructure projects, as well as the Parish's Small Business Recovery Loan Program (17PARA7002) project. An earlier call was held today between Parish Engineer Mark Stephens and infrastructure project analyst Jimmy Dunphy to discuss the Parish's active bridge replacement projects.  
Compliance Manager Ed Sutherland mentioned that the Compliance section granted a 30-day extension (to 2/18/19) to the Parish today to respond to the finding in the Corrective Actions Incomplete Letter that was mailed to the Parish in October 2018, which required the Parish to return approximately $515,000.00 in CDBG funds for non-compliance on the 17PARA7002 project. Ms. Lockett mentioned that with the identification of the finding in the letter, the Parish should be able to file a countersuit against TruFund to attempt to recoup the loan(s) it made to the organization. Note the Parish is currently involved in litigation with TruFund, after the organization filed suit against the Parish to attempt to obtain the entire amount of its contract with the grantee. 
The project analyst informed the Parish that it was in the process of reviewing the project amendment Ms. Bordelon submitted for the project Tuesday afternoon, and that he would notify the Parish that the amendment was approved as soon as he could. Note the DRU is still attempting to determine the correct amendment number (two or three) that was submitted this week to reconcile the budget to match final costs. Approval of the amendment will free up approximately $2.1 million for the Parish to utilize on other G/I projects. 
Regarding the 1701 Main St. (17PARA3202) project, the analyst mentioned to the grantee that the project could not move forward until the Parish submits the revised plans and specifications for the project to Pan American Engineers for review. Ms. Lockett was asked to follow up with the Parish engineer who has been out of the office to help move the project from the design stage to the construction stage.
Parish engineer Mark Stephens informed the DRU that the Parish recently determined that it has sufficient funds to pay for the individual Woodland Ridge (-2105), Bob Pettit (-2106) and Claycut over Dawson Creek (-2107) projects only, and that the Bay, Chestnut, and Fraternity (all -2106) projects had to be placed on an alternate list, which means that they will likely not be a part of the Parish's final 17PARA2106 project. Additionally, the Parish will likely have to spend at least $284,000.00 in local funds to pay for construction costs that will be incurred on the Woodland Ridge project.  
 </t>
  </si>
  <si>
    <t>Site Visit-Village of Angie</t>
  </si>
  <si>
    <t>PW 401 &amp; 374</t>
  </si>
  <si>
    <t>​Event Date: 1/10/2019
Event End Date: 1/10/2019
On-site visit
Grantee was notified on: 1/3/2019
Attendees: Eugenia Williams-OCD, Glenda Bocking GOHSEP, John Dawsey-Mayor/Village of Angie
During the site visit we discussed PW 374 &amp; PW 401. PW 374 Main St. Culvert isnt complete but they plan to use force account labor to complete. PW 401 Pine St. Culvert is complete and they used force account labor to complete this project. The Mayor requested that we resend the Agreement. It was sent on 1/16/19. Glenda Bocking stated that she would assist with the close out process once PW 374 is complete.</t>
  </si>
  <si>
    <t>Calcasieu Fire District Number 1 of Ward 5</t>
  </si>
  <si>
    <t>PW# 6</t>
  </si>
  <si>
    <t>OCD-DRU Staff Helena Janssen provided technical assistance to Calcasieu Fire District Number 1 of Ward 5 to discuss the current status of their PW listed in LouisianaPA.com and on the OCD-DRU Participation Form. We discussed an Overview of the Match Program, including the HUD CDBG-DR Requirements (DBRA, Section 3, 504 Assurance and Fair Housing).  The Calcasieu Fire District confirmed the opted-in project was completed prior to 4/4/2017 and confirmed start and completion dates.  I discussed OCD-DRU's Reimbursement Process and assisted with questions regarding the Match Program Agreement for signature. Notice was sent to this Applicant on January 11, 2019. Event was held on January 16, 2018 at 1:30pm – 2:30pm. The GOHSEP SAL was also in attendance.</t>
  </si>
  <si>
    <t>Jefferson Davis Parish Police Jury; Town of Lake Arthur and Town of Welsh</t>
  </si>
  <si>
    <t>PW#s 360, 362, 363, 387, 410, 439, 466, 524, 525, 619, 623, 164, 178, 179, 253, 197, 468, and 507</t>
  </si>
  <si>
    <t>OCD-DRU Staff Helena Janssen provided technical assistance to Jefferson Davis Parish Police Jury, Town of Lake Arthur and Town of Welsh to discuss the current status of their PWs listed in LouisianaPA.com and on their OCD-DRU Participation Forms. We discussed an Overview of the Match Program, including the HUD CDBG-DR Requirements (DBRA, Section 3, 504 Assurance and Fair Housing).  DOB was discussed since one of the applicants has a Donated Resources PW.  Additionally, I  discussed OCD-DRU's Reimbursement Process. Notice was sent to these Applicants on January 11, 2019. Event was held on January 16, 2018 at 10:00am – 11:00am. The new OCD-DRU Anaylst, Christie Johnson, and the GOHSEP SAL were also in attendance.</t>
  </si>
  <si>
    <t>Bowling Green School-Site Visit</t>
  </si>
  <si>
    <t>PW 601,190,110</t>
  </si>
  <si>
    <t xml:space="preserve">Event start date: 01/10/19
Event end date: 1/10/19
On-site visit
Event organizer: Eugenia Williams-DRU, Jan Garner, Beverly Young, Walter Reedy-Bowling Green School, Glenda Bocking-GOHSEP
During the site visit I met with the school officials and discussed thier 3 PW's.PW 601-Softball field, PW 190 Baseball field. PW 110- Elem &amp; Kindergarden Bldg. Waiting for the Ms. Jan to submit the start and end dates of the projects. She stated that if Davis Bacon and Related Act wasn't followed they will be ok with the soft cost remibursement on PW 190 On Dec.28, 2018, the baseball field flooded again. This flood was not declared as a disaster. The baseball field was flooded. They stated that they have maintained  flood insurance and was notified to maintain their records for 5 years after the close of the disaster.
</t>
  </si>
  <si>
    <t>Damage related to disaster;#Eligible CDBG Activities;#Fair Housing Equal Opportunity;#Labor - Davis/Bacon;#Grants Management</t>
  </si>
  <si>
    <t>GNOHA  community meeting regarding affordaable housing an redlining. Possible funding for developers</t>
  </si>
  <si>
    <t xml:space="preserve">A monthly conference call was held today with Parish Engineer Nia Picou and DRU officials Darin Mann and Jimmy Dunphy to discuss the status of the Parish's active infrastructure projects, as well as grant management items that need to be completed for a few of the projects.
The project analyst informed Ms. Picou that since the DRU will review the Parish's Recovery Proposal Tier I amendment request (#35) tomorrow, project amendments for the Parish's DPW Admin Bldg. (55PARA3203), Suzie Canal (-3303), and Levee - Ward 7 (-3306) projects could be submitted as soon as tomorrow. Note project amendments have not yet been submitted for any of the aforementioned projects despite the Parish's last two recovery proposal amendments having revised the CDBG budgets. 
Ms. Picou informed the DRU that she should be able to submit project amendments for each of the three projects within the next 30 days and that she should be able to submit Project Amendment (4) for the Parkwood Place (-3702) project by the end of the day today. The project analyst explained that cost estimates for each of the projects, as well as any additional environmental clearance that is needed, including a Categorical Exclusion form (-3203) or a re-evaluation of the environmental assessment (-3306), should be submitted with the amendment requests in GIOS.  
Since the Parish's Levee - Cedar Grove (55PARA3308) project is the Parish's only infrastructure project that has yet to begin construction, the project analyst informed Ms. Picou that the Parish administration should make a decision about the viability of the project with enough time to allow construction to be completed by the end of 2020, or the beginning of 2021. Currently, the Parish is in the process of obtaining a Corp permit it will later need in order to begin construction, as well as a cost estimate from the project engineer. Note the Parish may request additional CDBG funds for the project, which if awarded, would be used to pay for construction costs. 
The project analyst also informed Ms. Picou that the DRU Compliance section's Monitoring Report for the May 2018 monitoring review of three Parish infrastructure projects should be finalized soon, and that if the Parish needs any assistance in terms of how to respond to something in the report to contact him or Outreach Specialist Darin Mann. </t>
  </si>
  <si>
    <t>Discussed how to properly manage book stipends for LMI students.</t>
  </si>
  <si>
    <t>Sydney Pino</t>
  </si>
  <si>
    <t xml:space="preserve">Cyndi Nguyen and HousingNOLA to Host District "E" Housing Summit on Saturday </t>
  </si>
  <si>
    <t xml:space="preserve">The monthly conference call was held at St. James Parish office with Nechelle Polk, Jared Lee, and myself discussing the Tier 1 that I have prepared and closeouts that will need to come next.  All of the projects are complete and one is cancelled.  Will be moving all the funds into unallocated so that it can do towards one last project for the parish.
Discussed the Consultants with SCP and Providence (who did not attend the meeting, discussed this over the phone later that day) to provide the final cost statements for each project they manage.  Left the completed Tier 1 and Budget Summary to be reviewed by the parish and signed so that it could be on the next PRC call agenda. </t>
  </si>
  <si>
    <t>DR-4277 PWs- 36, 109, 110, 222, 925, 1023, 1174, 1177, 1201, 1209, 1210, 1220, 1236, 1252, 1256, 1260, 1267, &amp; 1266</t>
  </si>
  <si>
    <t>Start &amp; End Date: 1/29/19
DRU Staff present: Eva Strausbaugh &amp; Jimmy Dunphy
Date Invite was sent out: 1/18/2019
Onsite meeting to discuss Labor compliance and CDBG contract requirements.</t>
  </si>
  <si>
    <t>Tanigaphoa Parish Clerk of Court</t>
  </si>
  <si>
    <t>PW 452</t>
  </si>
  <si>
    <t>Event start date: 1/15/19
Event end date: 1/15/19
On-site visit
Event organizer: Eugenia Williams-DRU
Attendees: Stormy Norman-CFO, Eric Miller-DRU, Keri Caillet-DRU, Glenda Bocking-GOHSEP
Date notice was sent: 1/9/19
____________________________________________________________________
During this site visit we discussed CAT. E- PW 452-Clerk of Court-Records. This project was completed on 12/29/16. Ms. Norman requested that we resend the Agreement for some reason she can't locate it. She is having DUNS and SAMS issue. She is currently trying to get this matter cleared up. She also stated that she need access to LAPA (Glenda Bocking will handle this issue). She was also informed to keep her records 5 years after the close of the disaster. DBRA does not apply to this project.</t>
  </si>
  <si>
    <t>GNO INC</t>
  </si>
  <si>
    <t>Business and community leaders acknowledging progress of CNO to date.</t>
  </si>
  <si>
    <t>Town of Jonesville</t>
  </si>
  <si>
    <t>PW# 557</t>
  </si>
  <si>
    <t>OCD-DRU Staff Helena Janssen provided technical assistance to Town of Jonesville to discuss the current status of their PW listed in LouisianaPA.com and on the OCD-DRU Participation Form. We discussed an Overview of the Match Program, including the HUD CDBG-DR Requirements (DBRA, Section 3, 504 Assurance and Fair Housing).  The Town of Jonesville confirmed the opted-in project was completed prior to 4/4/2017.  I discussed OCD-DRU’s Reimbursement Process and assisted with general questions regarding the Match Program. Notice was sent to this Applicant on January 25, 2019. Event was held on January 28, 2019 at 11:00am – 12:00pm. The GOHSEP SAL was also in attendance via telephone conference.</t>
  </si>
  <si>
    <t>Catahoula Parish Sheriff's Office</t>
  </si>
  <si>
    <t>PW numbers 64 and 397</t>
  </si>
  <si>
    <t xml:space="preserve">OCD-DRU Staff Helena Janssen provided technical assistance to Catahoula Parish Sheriff's Office to discuss the current status of their PW listed in LouisianaPA.com and on the OCD-DRU Participation Form. We discussed an Overview of the Match Program.  Additionally, we discussed DOB since this applicant has a Donated Resources PW. Notice was sent to this Applicant on January 04, 2019. Event was held on January 28, 2019 at 1:30pm – 2:00pm. </t>
  </si>
  <si>
    <t>Catahoula Parish Police Jury</t>
  </si>
  <si>
    <t>PW numbers 7, 12, 218, 391, 459 and 624</t>
  </si>
  <si>
    <t>OCD-DRU Staff Helena Janssen provided technical assistance to Catahoula Parish Police Jury to discuss the current status of their PWs listed in LouisianaPA.com and on the OCD-DRU Participation Form. We discussed an Overview of the Match Program, including the HUD CDBG-DR Requirements (DBRA, Section 3, 504 Assurance and Fair Housing).  The CPPJ confirmed start and completion dates for all PWs.  DOB was discussed since this Applicant has a Donated Resources PW.  I discussed OCD-DRU’s Reimbursement Process and assisted with general questions regarding the Match Program. Notice was sent to this Applicant on January 4, 2019. Event was held on January 28, 2019 at 2:00pm – 3:00pm. The GOHSEP SAL was also in attendance via telephone conference.</t>
  </si>
  <si>
    <t>Town of Jena</t>
  </si>
  <si>
    <t>PW numbers 591, 658, 659, and 660</t>
  </si>
  <si>
    <t xml:space="preserve">OCD-DRU Staff Helena Janssen provided technical assistance to Town of Jena to discuss the current status of their PWs listed in LouisianaPA.com and on the OCD-DRU Participation Form. We discussed an Overview of the Match Program, including the HUD CDBG-DR Requirements (DBRA, Section 3, 504 Assurance and Fair Housing).  The Town of Jena confirmed the opted-in projects were completed prior to 4/4/2017 and confirmed start and completion dates for each PW.  I discussed OCD-DRU’s Reimbursement Process and assisted with general questions regarding the Match Program. Notice was sent to this Applicant on January 4, 2019. Event was held on January 29, 2019 at 8:00am – 9:15am. The GOHSEP SAL was also in attendance via telephone conference.
</t>
  </si>
  <si>
    <t>City of Winnfield</t>
  </si>
  <si>
    <t>PW numbers 306 and 388</t>
  </si>
  <si>
    <t>OCD-DRU Staff Helena Janssen provided technical assistance to City of Winnfield to discuss the current status of their PWs listed in LouisianaPA.com and on the OCD-DRU Participation Form. We discussed an Overview of the Match Program, including the HUD CDBG-DR Requirements (DBRA, Section 3, 504 Assurance and Fair Housing).  The City of Winnfield confirmed the start and completion dates for their PWs, including PW# 388 which completed after 4/4/2017.  I discussed OCD-DRU’s Reimbursement Process and assisted with general questions regarding the Match Program and the HUD/CDBG requirements. Notice was sent to this Applicant on January 4, 2019. Event was held on January 29, 2019 at 10:00am – 11:45am. The GOHSEP SAL was also in attendance via telephone conference.</t>
  </si>
  <si>
    <t>City of Ponchatoula-Site Visit</t>
  </si>
  <si>
    <t>PW 52 &amp; PW 422</t>
  </si>
  <si>
    <t>Event start date: 01/15/19
Event end date: 01/15/19
On-site visit
Event organizer: Eugenia Williams-DRU
Attendees: Eugenia Williams, Eric Miller, Keri Caillet-DRU
Charburn Richardson-GOHSEP
Rhonda Sheridean-City of Ponchatoula-Executive Assistant
Notice Sent on:  01/09/19
____________________________________________________________________
During the site visit meeting with the City of Ponchatoula, we discussed PW 52-Cat.F Texas Quarter Lift Station and PW 422 Cat.C- Ponderosa Drive Bridge. They were not sure if the contractor followed Davis Bacon &amp; Related Acts. They will provide the start and end date for each project. I explained soft cost. The Agreement should be received by the end of the month. Notified the Grantee to maintain their files 5 years after the federal grant close.</t>
  </si>
  <si>
    <t>Winn Parish Sheriff's Office</t>
  </si>
  <si>
    <t>PW numbers 140, 182 and 623</t>
  </si>
  <si>
    <t>OCD-DRU Staff Helena Janssen provided technical assistance to Winn Parish Sheriff's Office to discuss the current status of their PWs listed in LouisianaPA.com and on the OCD-DRU Participation Form.  I discussed an Overview of the Match Program, including the HUD CDBG-DR Requirements (DBRA, Section 3, 504 Assurance and Fair Housing).  The Sheriff's Office confirmed start and completion dates for all PWs.  PWs completed prior to 4/4/2017.  DOB was discussed since this Applicant has a Donated Resources PW.  I discussed OCD-DRU’s Reimbursement Process and assisted with general questions regarding the Match Program. Notice was sent to this Applicant on January 4, 2019. Event was held on January 29, 2019 at 1:00pm – 1:35pm. The GOHSEP SAL was also in attendance via telephone conference.</t>
  </si>
  <si>
    <t>Winn Parish Police Jury</t>
  </si>
  <si>
    <t>PW numbers 71, 443, 460, 510, 526, 575, 616, 652, 653 and 740</t>
  </si>
  <si>
    <t>OCD-DRU Staff Helena Janssen provided technical assistance to Winn Parish Police Jury to discuss the current status of their PWs listed in LouisianaPA.com and on the OCD-DRU Participation Form. I discussed an Overview of the Match Program, including the HUD CDBG-DR Requirements (DBRA, Section 3, 504 Assurance and Fair Housing).  The WPPJ confirmed start and completion dates for all PWs.  I discussed OCD-DRU’s Reimbursement Process and assisted with general questions regarding the Match Program. Notice was sent to this Applicant on January 4, 2019. Event was held on January 29, 2019 at 1:45pm – 3:00pm. The GOHSEP SAL was also in attendance via telephone conference.</t>
  </si>
  <si>
    <t>Red River, Atchafalaya &amp; Bayou Boeuf Levee District</t>
  </si>
  <si>
    <t>PW number 60</t>
  </si>
  <si>
    <t>OCD-DRU Staff Helena Janssen provided technical assistance to Red River, Atchafalaya &amp; Bayou Boeuf Levee District to discuss the current status of their PW listed in LouisianaPA.com and on the OCD-DRU Participation Form. I discussed an Overview of the Match Program, including the HUD CDBG-DR Requirements (DBRA, Section 3, 504 Assurance and Fair Housing).  The Applicant confirmed the opted-in project was completed prior to 4/4/2017 and confirmed start and completion dates.  I discussed OCD-DRU’s Reimbursement Process and assisted with general questions regarding the Match Program. Notice was sent to this Applicant on January 4, 2019. Event was held on January 30, 2019 at 8:00am – 8:45am. The GOHSEP SAL was also in attendance via telephone conference.</t>
  </si>
  <si>
    <t>Central Louisiana Regional Port</t>
  </si>
  <si>
    <t>PW number 19</t>
  </si>
  <si>
    <t>OCD-DRU Staff Helena Janssen provided technical assistance to Central Louisiana Regional Port to discuss the current status of their PW listed in LouisianaPA.com and on the OCD-DRU Participation Form. I discussed an Overview of the Match Program, including the HUD CDBG-DR Requirements (DBRA, Section 3, 504 Assurance and Fair Housing).  The Applicant confirmed the opted-in project was completed prior to 4/4/2017 and confirmed start and completion dates.  I discussed OCD-DRU’s Reimbursement Process and assisted with general questions regarding the Match Program. Notice was sent to this Applicant on January 4, 2019. Event was held on January 30, 2019 at 9:15am – 10:30am. The GOHSEP SAL was also in attendance via telephone conference.</t>
  </si>
  <si>
    <t>Rapides Parish Police Jury</t>
  </si>
  <si>
    <t>PW numbers 537, 538, and 588</t>
  </si>
  <si>
    <t xml:space="preserve">OCD-DRU Staff Helena Janssen provided technical assistance to Rapides Parish Police Jury to discuss the current status of their PWs listed in LouisianaPA.com and on the OCD-DRU Participation Form. I discussed an Overview of the Match Program, including the HUD CDBG-DR Requirements (DBRA, Section 3, 504 Assurance and Fair Housing).  The Applicant confirmed the opted-in projects were completed prior to 4/4/2017 and confirmed start and completion dates.  I discussed OCD-DRU’s Reimbursement Process and assisted with general questions regarding the Match Program. Notice was sent to this Applicant on January 4, 2019. Event was held on January 30, 2019 at 11:00am – 11:45am. 
</t>
  </si>
  <si>
    <t xml:space="preserve">A monthly conference call was held today with Capital Grants Manager Nathan Schwam, grant administrator Julie Bordelon, and DRU representatives Jared Lee and Jimmy Dunphy to discuss the status of the grantee's two active projects, as well as the status of the five projects that are in NOT Ready to Close status. 
Mr. Schwam informed the DRU that the grantee is still in the process of drafting a letter that contains a time extension request for completion of the Centralized Career and Technical Education Facility (IEDU-00117) project, and that it should be ready to send to the DRU within the next week or two. Mr. Schwam stated that the grantee is still determining which option would be the best one in terms of completing the project more quickly -- keeping the project at the Kerelec St. site, or moving the project to another location.
Additionally, Mr. Schwam stated that RSD Director of Strategic Finance Annie Cambria, as well as the Orleans Parish School Board, were aware that there exists the possibility that the DRU will not be able to approve the grantee's time extension request due to the need to close out its IEDU program with HUD before 2022. The grantee's letter will include proposed timelines for completion of the project at both the Kerelec St. site and an alternate location, including submission of the Environmental Review Record for the proposal that moves the project to another facility.  
In terms of grant management items, Ms. Bordelon stated that she would submit the closeout report for the Charles Drew Elementary (-00007) project after the DRU approves the most recent project amendment that was submitted to reconcile the budget to final costs. Also, Laurel Elementary School (-00110) prime contractor Tuna Construction is in the process of completing its final pay application for the project and should be able to submit it to RSD in the near future. The grantee's final payment request for the project will follow receipt of the pay application. </t>
  </si>
  <si>
    <t>Tangipahoa Parish Sheriff's Office-Site Visit</t>
  </si>
  <si>
    <t>PW 48,134,193,195,213,214,246</t>
  </si>
  <si>
    <t>Event start date: 1/15/19
Event end date: 1/15/19
On-site visit
Event organizer: Eugenia Williams-OCD-DRU
Attendees: Eugenia Williams, Keri Caillet, Eric Miller-OCD-DRU, Kathy Stafford-Finance Director-Parish Sheriff's Office
Charburn Richardson-GOHSEP
Notice sent on : 1/9/19
___________________________________________________________________
We met with Kathy Stafford, the Finance Director and discuss the Non-Federal Share Match Program. We discussed the following PW's in detail: PW 293,48,134,193,195,213,214,246. Davis Bacon and Related Acts would apply to PW 213-Narcotics Office. Force account labor was used to complete PSNeed the start and end date for each project. Need to re-sent the Agreement. They also need to update their authorized users in LAPA. They were instructed to keep their records for 5 years after the disaster close.</t>
  </si>
  <si>
    <t>Franklin Parish Police Jury</t>
  </si>
  <si>
    <t>21PARA3401</t>
  </si>
  <si>
    <t>THomas Magee called and stated that they made a mistake on the servitude and paid one owner, however there were 3 owners.  He said that the parish received a letter from the atty and a check with the money back from the owner.  The FPPJ will be returning the funds back to OCD, and will request after when they are nearing the next closing with all ownersHas a meeting with all 3 owners of the property tomorrow (2/6/2019).  Ask that he send in documentation with memo explaining why the funds are being returned so that we will have the documentation on file.</t>
  </si>
  <si>
    <t xml:space="preserve">A monthly conference call was held today with the Town of Baldwin Mayor Phil Prejean, Miller Engineers, Inc. representative Jules Dardenne and project analyst Jimmy Dunphy to discuss the status of the Town's Flood Protection Levee System (51MIPC3401) project, including the servitude agreement with the CLEGGCO property owner that still needs to be executed, as well as the bid opening, which is scheduled to be held March 12 at the Baldwin Town Hall.
Mr. Dardenne mentioned that the Town's first advertisement for bids was published in the Franklin Banner-Tribune yesterday and that two subsequent advertisements will be published February 13 and 20. Since the CLEGGCO property agreement has not yet been obtained by the St. Mary Parish Levee District, Mr. Dardenne mentioned that there would be no issues with delaying the bid opening until that agreement has been obtained. However, Mayor Prejean indicated that with more than another month until the bid opening, he is confident that the agreement can be executed before then and the bid opening held as scheduled. 
Mayor Prejean also mentioned that the intergovernmental agreement (IGA) between the Town and the Levee District for use of the land has been executed and that the agreement has been sent to Mr. Matte. The project analyst requested that the IGA be sent via email as soon as possible and that the IGA and agreement with the CLEGGCO property owner are the two most important acquisition-related documents the DRU would like to obtain at this time.  
Regarding the bid opening, Mr. Dardenne mentioned that he did not foresee any issues with the Town's receiving at least three bids for the project. The project analyst mentioned that if fewer than three bids are received, the DRU could approve the Town's awarding of the contract to the low bidder, but would first prefer to review the procurement to ensure that it was conducted properly. Additionally, the project analyst informed Mr. Dardenne of the grantee's Ten Day Responsibility (i.e., searching the DOL website no more than 10 days prior to the bid opening to ensure that the wage decision in the bid package is current). 
In terms of a possible construction start date, Mr. Dardenne offered a potential start date of June 2019, given a typical three-month turnaround from the bid opening to the start of construction. The project could then take anywhere from six to 12 months to complete, according to Mr. Dardenne. </t>
  </si>
  <si>
    <t>YWCA of Greater Baton Rouge- Site visit</t>
  </si>
  <si>
    <t>PW 383,463,510</t>
  </si>
  <si>
    <t xml:space="preserve">Event tart date: 1/29/19 10:30am
Event end date: 1/29/19 11:30am
On-site vist
Event organizer: Eugenia Williams OCD-DRU
Attendees: Eugenia Williams, Eric Miller, Sheka Hogan OCD-DRU, Anitra Adams GOHSEP, Donna Hayes, Melissa Hayes YWCA of Greater BR &amp; Diana Payton CEO-Absent
Notice sent on 1/23/19
______________________________________________
During the site visit we discussed the following PW's: PW 383,463 and 510.  PW 510- Bldg. Replacement- They are in the process of trying to purchases  Wyandotte Elementary from East Baton Rouge Schoolboard. They would like to renovate the property to become a headstart center. The project has went out for bid and they have selected a contractor.  I explained the Davis Bacon and Related Act, Section 3, Section 504 and Fair housing. They were instructed to retain their files for 5 years after the close of the disaster. They need to submit their start &amp; ends of their PW's. Lastly, they need to submit the Agreement as soon as possible.
</t>
  </si>
  <si>
    <t>Village of Maurice</t>
  </si>
  <si>
    <t>PW#s 398, 469, 487, and 704</t>
  </si>
  <si>
    <t>OCD-DRU Staff Helena Janssen and Sydney Pino provided technical assistance to Village of Maurice to discuss the current status of their PWs listed in LouisianaPA.com and on the OCD-DRU Participation Form. We discussed an Overview of the Match Program, including the HUD CDBG-DR Requirements (DBRA, Section 3, 504 Assurance and Fair Housing).  The Applicant confirmed two PWs completed prior to 4/4/17 and two PWs completed after 4/4/17.  We discussed OCD-DRU’s Reimbursement Process and assisted with general questions regarding the Match Program. Notice was sent to this Applicant on January 18, 2019. Event was held on February 8, 2019 at 10:00am – 11:00am. The GOHSEP SAL and the Applicant's Consultant were also in attendance.</t>
  </si>
  <si>
    <t>Vermilion Parish Sheriff's Office</t>
  </si>
  <si>
    <t>PW# 769</t>
  </si>
  <si>
    <t>OCD-DRU Staff Helena Janssen and Sydney Pino provided technical assistance to Vermilion Parish Sheriff's Office to discuss the current status of their PW listed in LouisianaPA.com and on the OCD-DRU Participation Form.  We discussed an Overview of the Match Program and the Reimbursement Process.  The Applicant confirmed the PW completed prior to 4/4/17.  During the meeting, the Applicant was able to create a request in LouisianaPA.com to close out the PW.  Notice was sent to this Applicant on January 25, 2019.  Event was held on February 8, 2019 at 1:15pm – 2:15pm. The GOHSEP SAL was also in attendance.</t>
  </si>
  <si>
    <t>Tangipahoa Parish Fire Department District 2- Site Visit</t>
  </si>
  <si>
    <t>PW 186,416,417,690</t>
  </si>
  <si>
    <t>Event start date: 01/29/19
Event end date: 01/29/19
On-site visit
Event organizer: Eugenia Williams OCD-DRU
Attendees: Martine Turner. OCD-DRU, Glenda Bocking, GOHSEP and Dennis James-Accountant
Date notice was sent: 01/23/19
____________________________________________________________________
During the site visit the following PW's were discussed: PW ​186,416,417,690. All projects has been completed and Davis Bacon and Related Acts does not appy. The contruction project was under $2000,00. They were instructed to keep their files 5 yrs after the close of the disaster. Glend Bocking has closed their open projects. Discuss the remibursement process with  the Grantee.</t>
  </si>
  <si>
    <t>Village of Folsom-Site Visit</t>
  </si>
  <si>
    <t>PW 87</t>
  </si>
  <si>
    <t>Event start date: 01/29/19
Event end date: 01/29/19
On-site visit
Event organizer: Eugenia Williams OCD-DRU
Attendees: Margra Steele-Municipal Clerk, Martine Turner, Eugenia Williams OCD-DRU, Glenda Bocking, GOHSEP-SAL
Date notice sent: 1/23/19
During this site visit the following PW was discussed: PW 87 Generator. This generator was temporarily repaired and later recieved permenant repairs are the electrical panel. They wer imformed that Davis Bacon and Related Acts would apply. They were instructed to maintain their files for 5 yrs after the disaster close. They need to sumbit their start and end date and return the agreement  as soon as possible.</t>
  </si>
  <si>
    <t>City of Eunice</t>
  </si>
  <si>
    <t>PWs 190 and 207</t>
  </si>
  <si>
    <t>OCD-DRU Staff Helena Janssen provided technical assistance to City of Eunice to discuss the current status of their PWs listed in LouisianaPA.com and on the OCD-DRU Participation Form. We discussed an Overview of the Match Program, including the HUD CDBG-DR Requirements (DBRA, Section 3, 504 Assurance and Fair Housing).  The City confirmed the opted-in projects were completed prior to 4/4/2017.  I discussed OCD-DRU’s Reimbursement Process and assisted with general questions regarding the Match Program. Notice was sent to this Applicant on January 11, 2019. Event was held on February 13, 2019 at 10:00am – 10:45am. The GOHSEP SAL was also in attendance.</t>
  </si>
  <si>
    <t>St. Landry Parish Sheriff's Department</t>
  </si>
  <si>
    <t>PW 245</t>
  </si>
  <si>
    <t>OCD-DRU Staff Helena Janssen provided technical assistance to St. Landry Parish Sheriff's Department to discuss the current status of their PW listed in LouisianaPA.com and on the OCD-DRU Participation Form. We discussed an Overview of the Match Program, including the HUD CDBG-DR Requirements (DBRA, Section 3, 504 Assurance and Fair Housing).  The Sheriff's Department confirmed the opted-in project was completed prior to 4/4/2017.  I discussed OCD-DRU’s Reimbursement Process and assisted with general questions regarding the Match Program. Notice was sent to this Applicant on February 11, 2019. Event was held on February 13, 2019 at 11:40am – 12:20pm. The GOHSEP SAL was also in attendance.</t>
  </si>
  <si>
    <t xml:space="preserve">A monthly conference call was held today with LSU officials Thomas Hymel, Ann Dugas, Matt Coldiron, Leslie Davis and project analyst Jimmy Dunphy to discuss the grantee's LA Seafood Industry Sustainability Initiative (E17S-00001) project, including the Seafood Processing Conference event that was held at the LSU Ag Center 1/30/19, as well as the grantee's CEA, which expires 12/31/19.  
Mr. Hymel stated that LSU considered the Seafood Processing Conference event a huge success and that twice as many people attended the event as the grantee expected. In terms of billable costs, Ms. Dugas indicated that payment request #8, which will be submitted sometime in the spring of 2019, will include costs related to the event, including rental expenses, as well as the cost of printing materials that were distributed to fishermen prior to the event. 
LSU Grants Analyst Matt Coldiron indicated that he would likely have RFP #7 (which will cover the Q4-2018 period) submitted to the DRU by Friday, February 22. Ms. Dugas mentioned that she was still gathering a few items to add to the draw request; Mr. Coldiron mentioned those were the last items he needed to add to the support documents.
In terms of the grantee's CEA with OCD, Mr. Hymel mentioned that it would be ideal if LSU could obtain a six-month time extension to extend the end date of the contract to 6/30/20. Ms. Dugas mentioned that the grantee has another major event scheduled for March 2020, and that the grantee could potentially have all of its CDBG-DR funds expended by June 2020. The project analyst informed the grantee that CEAs are usually extended in six- or 12-month increments, and that obtaining a six-month time extension is something that can potentially be accomplished. 
The project analyst also informed the grantee that revising the maximum amount of the five expense categories in the CEA can be done in the same amendment in which a time extension is potentially granted, and that the DRU usually prefers to begin the CEA amendment process around four to six months before the current contract end date. Note the current end date to the grantee's CEA is 12/31/19.   </t>
  </si>
  <si>
    <t xml:space="preserve">The project analyst traveled to the FEMA/GOHSEP Joint Field Office in Baton Rouge this morning to provide technical assistance to GOHSEP employee Cherie Walber regarding the unresolved issues related to project costs that have delayed closeout of this project, including possible duplications of benefits, as well as a lack of proof of federal funds that paid for a portion of re-construction costs. 
The project analyst explained how the final spreadsheet that lists all 66 properties the grantee rehabilitated indicates that two possible duplications of benefits occurred in RFP #21. Ms. Walber explained that the two homeowners likely did not pay the shares indicated on the previous payment requests, and that she would update the spreadsheet to reflect the total amount paid on each property. 
Regarding the lack of proof of federal funds paid, Ms. Walber indicated that she would complete new reimbursement forms for the properties for which proof of federal funds has not yet been provided, and have an authorized GOHSEP official sign them. The project analyst requested that Ms. Walber provide those completed forms by next Friday, March 1.  
In terms of the discrepancies in the amounts identified on the spreadsheet and on the reimbursement forms, Ms. Walber indicated that she would look into those and attempt to reconcile the spreadsheet to the reimbursement forms so that the total cost paid on each structure is known and accurately reflected on the final spreadsheet that will be included in the final project amendment that is executed.  
Ms. Walber indicated that she could potentially resolve each of these issues by next Friday, March 1, in which case the February 27 meeting with GOHSEP that is currently scheduled at the LaSalle Bldg. could be canceled. The project analyst informed Ms. Walber of the need to move this project forward and advised that prior to discussing the project amendment that will need to be executed, the unresolved issues related to project costs should first be addressed and resolved.    
The project analyst informed Ms. Walber that the individual issues related to the final project cost should be resolved before the grantee attempts to complete a final project amendment and the project and CEA closeout reports. </t>
  </si>
  <si>
    <t>DR-4263 PW 137; DR-4277 35 additional PWs</t>
  </si>
  <si>
    <t xml:space="preserve">Onsite TA meeting: 2/19/2019 @ 10AM
Organizer/Presenter- DRU Eva Strausbaugh
Date Invite Sent: 2/13/19
Participants: Eva Strausbaugh (DRU), Michelle Hood (City), Glenda Bocking (GOHSEP SAL), Shimetra Bethley (Consultant), Jonathan Clark (Consultant)
Provided TA on Section 3, Fair Housing Activities, Section 504, DBRA, HUD Elevation requirements, DOBs. etc.
</t>
  </si>
  <si>
    <t>Damage related to disaster;#Duplication of Benefits;#Eligible CDBG Activities;#Fair Housing Equal Opportunity;#Labor - Davis/Bacon;#Grants Management</t>
  </si>
  <si>
    <t>4277-258, 4277-38, 4277-1036</t>
  </si>
  <si>
    <t xml:space="preserve">Conference Call
Event Date: 2/12/19 
Organizer/Presenter: DRU
Date of Invite: 2/8/19
Call Participants: 
DRU: Eva Strausbaugh, Lisa Samuels, LaKesha Hart, Ed Sutherland, Adrienne Celestine,
City of Central: Terri Parnell
Team members for CSRS Consultants
Conference call to discuss Section 3. </t>
  </si>
  <si>
    <t>Ascension Parish School Board</t>
  </si>
  <si>
    <t>44 separate PWs under DR-4277</t>
  </si>
  <si>
    <t>Conference Call
Event Date: 2/12/19 
Organizer/Presenter: DRU
Date of Invite: 2/8/19
Call Participants: 
DRU: Eva Strausbaugh, Lisa Samuels, LaKesha Hart, Ed Sutherland, Adrienne Celestine,
School Board: Chad Lynch &amp; Ingrid Norah
Multiple Team members for CSRS Consultants
Conference call to discuss Section 3 compliance.</t>
  </si>
  <si>
    <t>East Baton Rouge Parish School Board</t>
  </si>
  <si>
    <t>40 separate PWs under DR-4277</t>
  </si>
  <si>
    <t>Conference Call
Event Date: 2/12/19 
Organizer/Presenter: DRU
Date of Invite: 2/8/19
Call Participants: 
DRU: Eva Strausbaugh, Lisa Samuels, LaKesha Hart, Ed Sutherland, Adrienne Celestine,
EBR Schools: Nicki Simpson
Multiple Team members for CSRS Consultants
Conference call to discuss Section 3 compliance</t>
  </si>
  <si>
    <t>PW 186416417690</t>
  </si>
  <si>
    <t xml:space="preserve">Event start date: 01/29/19
Event end date: 01/29/19
On-site visit
Event organizer: Eugenia Williams OCD-DRU
Attendees: Martine Turner. OCD-DRU, Glenda Bocking, GOHSEP and Dennis James-Accountant
Date notice was sent: 01/23/19
____________________________________________________________________
During the site visit the following PW's were discussed: PW 186,416,417,690. All projects has been completed and Davis Bacon and Related Acts does not apply. The construction project was under $2000, 00. They were instructed to keep their files 5 yrs. after the close of the disaster. Glend Bocking has closed their open projects. Discuss the reimbursement process with the Grantee.
</t>
  </si>
  <si>
    <t xml:space="preserve">Village of Folsom-Site Visit </t>
  </si>
  <si>
    <t xml:space="preserve">Event start date: 01/29/19
Event end date: 01/29/19
On-site visit
Event organizer: Eugenia Williams OCD-DRU
Attendees: Margra Steele-Municipal Clerk, Martine Turner OCD-DRU, Eugenia Williams OCD-DRU, Glenda Bocking, GOHSEP-SAL
Date notice sent: 1/23/19
During this site visit the following PW was discussed: PW 87 Generator. This generator was temporarily repaired and later received permanent repairs are the electrical panel. They were informed that Davis Bacon and Related Acts would apply. They were instructed to maintain their files for 5 yrs. after the disaster close. They need to submit their start and end date and return the agreement as soon as possible.
</t>
  </si>
  <si>
    <t>YWCA of Greater Baton Rouge</t>
  </si>
  <si>
    <t>383. 463, 510</t>
  </si>
  <si>
    <t xml:space="preserve">Event tart date: 1/29/19 10:30am
Event end date: 1/29/19 11:30am
On-site visit
Event organizer: Eugenia Williams OCD-DRU
Attendees: Eugenia Williams, Eric Miller, Skeka Hogan OCD-DRU, Anitra Adams GOHSEP, Donna Hayes, Melissa Hayes YWCA of Greater BR &amp; Diana Payton CEO-Absent
Notice sent on 1/23/19
______________________________________________
During the site visit we discussed the following PW's: PW 383,463 and 510.  PW 510- Bldg. Replacement- They are in the process of trying to purchases Wyandotte Elementary from East Baton Rouge Schoolboard. They would like to renovate the property to become a head start center. The project has went out for bid and they have selected a contractor.  I explained the Davis Bacon and Related Act, Section 3, Section 504 and Fair housing. They were instructed to retain their files for 5 years after the close of the disaster. They need to submit their start &amp; ends of their PW's. Lastly, they need to submit the Agreement as soon as possible.
</t>
  </si>
  <si>
    <t xml:space="preserve">A monthly conference call was held today with FP&amp;C senior managers Lisa Smeltzer and Tom Rish, project managers Mark Bradley and Jean Kelly, Jessica Guillory (Pan American Engineers), Jared Lee and Jimmy Dunphy to discuss the status of the grantee's Delgado Community College (ILOC-00020) and Nunez Community College (I2OC-00022) projects. 
Ms. Kelly mentioned that the closeout packet that the grantee needs to submit to GOHSEP to request reimbursement for the remaining project costs to be paid from FEMA funds is ready to be submitted, and may have already been submitted. Ms. Smeltzer mentioned that it could take anywhere from three to four months to obtain GOHSEP approval, which means that the grantee will not be able to prepare a final project amendment and the closeout report for the project until this summer. 
For the ILOC-00020 project, Mr. Bradley mentioned that the grantee received three proposals for the maintenance building additions following its solicitation of proposals last month, and that low bidder Stallings Construction was awarded the contract. Stallings' bid came in approximately $2,000.00 over budget, however. Delgado Community College subsequently wired to FP&amp;C the difference between the current remaining amount available and the amount that will be needed to pay for all construction costs. 
Mr. Bradley also mentioned that the Stallings contract, which has not yet been executed, will allow for a period of three months to complete construction, but that the contractor could potentially have it completed in two months -- by the end of April approximately. Ms. Smeltzer informed the DRU that the Notice to Proceed date will be two weeks from the date the contract is executed, but that the contractor may begin work before then. 
In terms of prime contractor One Construction's final pay application, Mr. Bradley mentioned that the grantee is not expecting to receive the clear lien until around March 22, which means that the contractor's request for the retainage that has been withheld will not be able to be submitted to the DRU until April at the earliest. 
The project analyst requested that the grantee attempt to zero out its CDBG budget for the project before the CEA end date of 6/30/19, and before the grantee utilizes the balance of its local funds to pay for the construction costs that will be incurred on the maintenance building additions. Additionally, the project analyst requested that Mr. Bradley email him the executed Stallings contract, as well as the three proposals the grantee received following its solicitation. </t>
  </si>
  <si>
    <t xml:space="preserve">St. Helena Parish Site Visit </t>
  </si>
  <si>
    <t>PW 375,296,389,318,317,106,151,161,162,184,187,174</t>
  </si>
  <si>
    <t xml:space="preserve">
Event start:1/8/19 1:30PM  
Event end: 1/8/19 3:00 PM
On-site Visit
Event organizer: Eugenia Williams
Attendees: Eugenia Williams &amp; Christie Johnson-DRU
Jeanne Savoy-GOHSEP, Toni Melton, Susan Frazier, Major Coleman, Myrtle Womack-St. Helena Parish
Date Notice sent: 1/2/19
___________________________________________________________________
The following projects were finished prior to 4/4/17: PW 269 Parish Wide Road, PW 375 EPM, PW 106,151,161,162,184,187 St. Helena Parish Roads and PW 318 St. Helena Parish EPM. The parish was notified that we dont not pay on Donated Resources PW's as it would create a duplication of benefits.  The following PW's are still on going: PW 389 &amp; 174. The Federal Labor-Related Standards would apply to those to projects. There agreement has been recieved and processed as of 5/16/18.
</t>
  </si>
  <si>
    <t>Christie Johnson</t>
  </si>
  <si>
    <t xml:space="preserve">Louisiana State Board of Regents </t>
  </si>
  <si>
    <t xml:space="preserve">Scheduled Monthly conference call was held today (2/20/19) at 3:30 p.m. with Chris Mestayer (LSBR) and project managers Chenoa Richmond and Keri Caillet to discuss 65WISE9201. The CEA expires July 31, 2019. Total project budget is $12,500.00 with $6,955,890.84 remaining. Mr. Mestayer feels that only about another 4 million will be expended. 
ULM: current draw request is in desk review with finance. Needing fringe benefit rate, Mr. Mestayer will obtain from ULM and send in this week. 
BRR: Budget amendment needed. Mr. Mestayer will send in Friday. BRCC has not purchased the equipment yet. 
ULL: Mr. Mestayer stated that he will be sending in about 3 invoices for ULL. All are tuition assistance only. One more invoice for tuition assistance will be coming in the spring. 
UNO: Next on the list for an LMI review. Will be submitting invoices in - salaries and benefits only. 
Northshore: May be submitting invoices in also before CEA expires. 
Mr. Mestayer will follow up with Anita Jackson in Compliance. A DOB procedure will be submitted.
</t>
  </si>
  <si>
    <t>Duplication of Benefits;#Financial Management;#Low-Moderate Income - National Objective;#Grants Management</t>
  </si>
  <si>
    <t>St.  James Parish</t>
  </si>
  <si>
    <t xml:space="preserve">The monthly conference call was held at St. James Parish office with Nechelle Polk, Jared Lee, and myself discussing the Tier 1 that I have prepared and closeouts that will need to come next.  All of the projects are complete and one is cancelled.  Will be moving all the funds into unallocated so that it can do towards one last project for the parish.
Discussed the Consultants with SCP and Providence (who did not attend the meeting, discussed this over the phone later that day) to provide the final cost statements for each project they manage.  Left the completed Tier 1 and Budget Summary to be reviewed by the parish and signed so that it could be on the next PRC call agenda.
</t>
  </si>
  <si>
    <t xml:space="preserve">Louisiana State University and Agricultural and Mechanical College  </t>
  </si>
  <si>
    <t xml:space="preserve"> 844, 898, 957, 982, 989, 993 (all DR-4277)  </t>
  </si>
  <si>
    <t xml:space="preserve">Louisiana State University and Agricultural and Mechanical College  
Date 
 1/11/2019   
Project Number 
 PWs 844, 898, 957, 982, 989, 993 (all DR-4277)  
Disaster 
 Flood  
Description 
Event Start Date: 1/11/19
Event End Date:  1/11/19
Onsite Visit
Event Organizer: Eva Strausbaugh (OCD-DRU)
Attendees:  OCD-DRU- Eva Strausbaugh, Keri Caillet, Christie Johnson 
GOHSEP- Willetta Porter, LSU- Janet Parks &amp; Pamela Prince
Date Notice Sent: January 4, 2019
Attended Onsite TA Visit with EVA to discuss Match Program, Davis-Bacon &amp; Related Acts, DOB (insurance proceeds), Match Agreement, and obtain status of each project.
Subject 
 Damage related to disaster; Duplication of Benefits; Labor - Davis/Bacon; Grants Management  
DRGR Loaded 
 No  
Location 
 On-Site  
TA Classification 
 Grants Management  
</t>
  </si>
  <si>
    <t>17BED17101</t>
  </si>
  <si>
    <t xml:space="preserve">Jefferson Davis Parish Police Jury; Town of Lake Arthur and Town of Welsh  </t>
  </si>
  <si>
    <t xml:space="preserve">PW#s 360, 362, 363, 387, 410, 439, 466, 524, 525, 619, 623, 164, 178, 179, 253, 197, 468, and 507  </t>
  </si>
  <si>
    <t xml:space="preserve">Jefferson Davis Parish Police Jury; Town of Lake Arthur and Town of Welsh  
Date 
 1/16/2019   
Project Number 
 PW#s 360, 362, 363, 387, 410, 439, 466, 524, 525, 619, 623, 164, 178, 179, 253, 197, 468, and 507  
Disaster 
 Flood  
Description 
OCD-DRU Staff attended with Helena Janssen provided technical assistance to Jefferson Davis Parish Police Jury, Town of Lake Arthur and Town of Welsh to discuss the current status of their PWs listed in LouisianaPA.com and on their OCD-DRU Participation Forms. We discussed an Overview of the Match Program, including the HUD CDBG-DR Requirements (DBRA, Section 3, 504 Assurance and Fair Housing).  DOB was discussed since one of the applicants has a Donated Resources PW.  Additionally, I  discussed OCD-DRU's Reimbursement Process. Notice was sent to these Applicants on January 11, 2019. Event was held on January 16, 2018 at 10:00am – 11:00am. The new OCD-DRU Anaylst, Christie Johnson, and the GOHSEP SAL were also in attendance.
Subject 
 Damage related to disaster; Duplication of Benefits; Eligible CDBG Activities; Environmental - Environmental Reviews; Fair Housing Equal Opportunity; Labor - Davis/Bacon  
DRGR Loaded 
 No  
Location 
 On-Site  
TA Classification 
 Grants Management  
</t>
  </si>
  <si>
    <t>Town of Many</t>
  </si>
  <si>
    <t>PWs 8, 216, 307, 329, 381 and 393</t>
  </si>
  <si>
    <t xml:space="preserve">OCD-DRU Staff Helena Janssen provided technical assistance to Town of Many to discuss the current status of their PWs listed in LouisianaPA.com and on the Non-Federal Share Match Program's Participation Form. We discussed an Overview of the Match Program, including the HUD CDBG-DR Requirements (DBRA, Section 3, 504 Assurance and Fair Housing).  The Town confirmed the start and completion dates for 5 of their 6 PWs and is in the process of obtaining the completion date for the 6th PW (#307).  We discussed OCD-DRU’s Reimbursement Process and I assisted with general questions regarding the Match Program.  Also, the Town provided signed original Match Agreement documents during the visit. Notice was sent to this Applicant on February 6, 2019. Event was held on February 19, 2019 at 10:00am – 12:20pm. </t>
  </si>
  <si>
    <t>Sabine Parish Police Jury</t>
  </si>
  <si>
    <t>PWs 429, 430, 431, 436, 457, 464, 512, 513, 517, 519, 520, 531, 545, 546, 555, 556, 576, 578, 587, 600, 604, 633, 639, 654, 655, 656, 677, 703, 715 and 763</t>
  </si>
  <si>
    <t>OCD-DRU Staff Helena Janssen provided technical assistance to Sabine Parish Policy Jury to discuss the current status of their PWs listed in LouisianaPA.com and on the Non-Federal Share Match Program’s Participation Form. We discussed an Overview of the Match Program, including the HUD CDBG-DR Requirements (DBRA, Section 3, 504 Assurance and Fair Housing).  The Applicant confirmed the start and completion dates for 27 of their 30 PWs and is in the process of obtaining the completion dates for the three large PWs (#430, 431 and 436).  We discussed OCD-DRU’s Reimbursement Process and I assisted with general questions regarding the Match Program. Notice was sent to this Applicant on February 11, 2019. Event was held on February 19, 2019 at 1:00pm – 2:15pm.</t>
  </si>
  <si>
    <t xml:space="preserve">Sabine River Authority </t>
  </si>
  <si>
    <t>PWs661</t>
  </si>
  <si>
    <t>OCD-DRU Staff Helena Janssen provided technical assistance to Sabine Parish Policy Jury to discuss the current status of their PW listed in LouisianaPA.com and on the Non-Federal Share Match Program’s Participation Form. We discussed an Overview of the Match Program, including the HUD CDBG-DR Requirements (DBRA, Section 3, 504 Assurance and Fair Housing).  The Applicant confirmed they opted in the Program with PW 661 only and opted PWs 613 and 645 out of the Program.  We discussed OCD-DRU’s Reimbursement Process and I assisted with general questions regarding the Match Program. Notice was sent to this Applicant on February 18, 2019. Event was held on February 19, 2019 at 3:00pm – 4:15pm.</t>
  </si>
  <si>
    <t>Sabine Parish School Board</t>
  </si>
  <si>
    <t>PW 336</t>
  </si>
  <si>
    <t xml:space="preserve">OCD-DRU Staff Helena Janssen provided technical assistance to Sabine Parish School Board to discuss the current status of their PW listed in LouisianaPA.com and on the Non-Federal Share Match Program's Participation Form. We discussed an Overview of the Match Program, including the HUD CDBG-DR Requirements (DBRA, Section 3, 504 Assurance and Fair Housing).  The Applicant confirmed the opted-in project was completed prior to 4/4/2017 and confirmed start and completion dates.  We discussed OCD-DRU’s Reimbursement Process and I assisted with general questions regarding the Match Program. Notice was sent to this Applicant on February 2, 2019. Event was held on February 20, 2019 at 8:00am – 9:00am. </t>
  </si>
  <si>
    <t xml:space="preserve">A monthly conference call was held today with East Baton Rouge Parish officials Anita Lockett, Rowdy Gaudet, Shalanda Nalencz, Leah Fleig, grant administrators Julie Bordelon and Michelle Smith (Pan American Engineers), and DRU representatives Darin Mann, Jared Lee, Andrea Fleischbein, Jimmy Dunphy to discuss the statuses of the Parish's non-bridge replacement infrastructure projects, as well as the Parish's Small Business Recovery Loan Program (17PARA7002) and Renovate 1701 Main St. (-3202) projects. An earlier call was held today between Parish Engineer Mark Stephens and infrastructure project analyst Jimmy Dunphy to discuss the Parish's active bridge replacement projects. 
Regarding the 17PARA3202 project, the DRU advised the Parish that a project amendment should be executed following the scheduled March 21, 2019 bid opening so that the project timeline can be updated and any necessary budget revisions or scope changes completed. Note Parish Engineer Eric Ducote confirmed via email today that the expected construction start date for the project is May 26. The first bid advertisement for the project will be published in The (Baton Rouge) Advocate tomorrow.
Parish Administrator Rowdy Gaudet indicated that the Parish's legal counsel has informed him that TruFund's counsel would like to mediate all litigation that has resulted from the Small Business Recovery Loan Program (17PARA7002), including TruFund's current suit against the City-Parish, and requested a meeting. As a result of that request, the Parish has refrained from filing a counter suit for return of the CDBG-DR funds paid to the organization via the program. The project analyst informed the Parish that a fourth project amendment will not need to be prepared until the DRU has received the return of funds the DRU Compliance section requested following a review of the Parish's response to the Monitoring Report. 
Regarding the Parish's bridge replacement projects, the DRU informed Mr. Stephens that the Parish may end up having to return funds that were expended for acquisition costs on the individual Fraternity bridge project (17PARA2106), since that activity will not meet the LMI national objective -- after the Parish recently placed the bridge project on an alternate list. However, the Parish will likely not have to return funds the DRU paid for engineering costs that were incurred on the Fraternity (and Bay and Chestnut (both -2106)) project.  </t>
  </si>
  <si>
    <t>South Toledo Bend Water Plant</t>
  </si>
  <si>
    <t>PW 65</t>
  </si>
  <si>
    <t xml:space="preserve">OCD-DRU Staff Helena Janssen provided technical assistance to South Toledo Bend Water Plant to discuss the current status of their PW listed in LouisianaPA.com and on the Non-Federal Share Match Program’s Participation Form. We discussed an Overview of the Match Program, including the HUD CDBG-DR Requirements (DBRA, Section 3, 504 Assurance and Fair Housing).  The Applicant confirmed PW 65 completed after 4/4/2017 and provided the start and completion dates.  We discussed OCD-DRU’s Reimbursement Process and I assisted with general questions regarding the Match Program. Notice was sent to this Applicant on February 11, 2019. Event was held on February 20, 2019 at 9:50am – 10:45am.
</t>
  </si>
  <si>
    <t>Village of Florien</t>
  </si>
  <si>
    <t>PWs 560 and 707</t>
  </si>
  <si>
    <t xml:space="preserve">OCD-DRU Staff Helena Janssen provided technical assistance to Village of Florien to discuss the current status of their PWs listed in LouisianaPA.com and on the Non-Federal Share Match Program’s Participation Form. We discussed an Overview of the Match Program, including the HUD CDBG-DR Requirements (DBRA, Section 3, 504 Assurance and Fair Housing).  The Applicant confirmed their two PWs completed prior to 4/4/2017 and provided the start and completed dates.  We discussed OCD-DRU’s Reimbursement Process and I assisted with general questions regarding the Match Program. Notice was sent to this Applicant on February 11, 2019. Event was held on February 20, 2019 at 1:00pm – 2:00pm. 
</t>
  </si>
  <si>
    <t>PW's 844, 898, 957, 982, 989, 993, (all DR-4277)</t>
  </si>
  <si>
    <t xml:space="preserve">Pointe Coupee Parish </t>
  </si>
  <si>
    <t>39PARA3401 and 39PAAD1001</t>
  </si>
  <si>
    <t xml:space="preserve">A meeting was held today at the Parish's offices in New Roads (160 E. Main St.) to discuss with President Major Thibaut and Parish staff the status of the Parish's active Drainage (39PARA3401) project, including the two individual drainage projects (Nos. 2 and 3) that are not yet completed. 
The project analyst informed the Parish that Project No. 2 is currently in the pre-construction phase and that the project should be bid by next month. Construction for Project No. 3 has already started; the Parish is currently awaiting execution of a final servitude agreement with a landowner before construction can re-commence. The project analyst also informed the Parish that the approximate $2 million in unexpended project funds is completely obligated to the two drainage projects, and that if a budget shortfall later develops, the Parish could potentially use any unutilized CDBG-DR funds from its housing projects to cover the shortfall.
Additionally, the project analyst informed the Parish that if there is a substantial amount of unutilized funds remaining from its housing projects, the Parish could potentially move those funds to the 39PARA3401 project and use them to activate one of the four individual drainage projects that have been canceled due to lack of funding available. 
Regarding the Parish's administrative allocation (39PAAD1001), the project analyst informed the Parish that the project could not be closed out per DRU policy until each of the Parish's other G/I projects have been closed out, even though the project is fully expended and has been ready for closeout for a number of years. </t>
  </si>
  <si>
    <t>Project analyst Eva Strausbaugh and Jimmy Dunphy provided technical assistance to the Livingston Parish Public Schools today related to Davis-Bacon and Related Acts (DBRA) requirements, following the grantee's receipt of payroll reports from a contractor that is performing construction services for one of the Public Schools' projects.
Topics that were discussed include: the classifications listed on the payroll reports, minimum wage rates required to be paid to employees, and payroll reporting and submission requirements, among other things. Additionally, various exhibits in the Labor section (7) of the DR-CDBG Grantee Administrative Manual were referenced as useful tools to demonstrate compliance with labor requirements in the event of a future monitoring review the DRU Compliance section may perform. 
Tasks the LCO should complete when conducting field inspections at the job site were also discussed, including verifying the federal posting requirements and conducting employee interviews. Additionally, the DRU provided technical assistance regarding conducting the employee interviews and using those records as a cross-check against the weekly payrolls, including verifying that classifications are accurate and exact and ensuring that the payroll reports show that the employees are being paid the rates specified during the interviews.</t>
  </si>
  <si>
    <t>PWs 544, 781, 889 &amp; 890 (all DR-4277)</t>
  </si>
  <si>
    <t xml:space="preserve">A meeting was held on 2/22/19 at the Parish's Offices in New Roads (160 E. Main St.) to meet newly elected Parish President Major Tibaut, discuss the status of the PWs in the Match Program, and provide overview of Program &amp; reimbursement process.
Organizer: DRU
Date of Invite: 2/8/19
</t>
  </si>
  <si>
    <t>PWs 218, 223, 224, 225, 226, 228, 237, 547, 594, 839, 888, 227, &amp; 229 (all DR-4277)</t>
  </si>
  <si>
    <t>A meeting was held on 2/22/19 at the Parish's Offices located at 5934 Commerce St., St. Francisville to meet newly elected Parish President Kenny Havard, discuss the status of the PWs in the Match Program, provide overview of Program &amp; reimbursement process.
Organizer: DRU
Date of Invite: 2/8/19</t>
  </si>
  <si>
    <t>Baker School System</t>
  </si>
  <si>
    <t>17 PWs for DR-4277</t>
  </si>
  <si>
    <t xml:space="preserve">Onsite visit to Baker School System's office (14750 Plank Rd, Baker) to provide TA regarding Match Agreement. Obtained copies of signed original docs and submitted to DRU Contract Dept.
Organizer: DRU - Eva Strausbaugh
Scheduled: 2/20/19
</t>
  </si>
  <si>
    <t xml:space="preserve">Mayor Cantrell and Councilman At Large Jason Williams articulated their priorties and vision for the City of New Orleans and their people during the "State of  Our City". Presented at the New Orleans Chamber luncheon. </t>
  </si>
  <si>
    <t>Fair Housing Equal Opportunity;#Low-Moderate Income - National Objective;#Slum and Blight - National Objective;#Grants Management</t>
  </si>
  <si>
    <t>Hunters Field (CNO)</t>
  </si>
  <si>
    <t xml:space="preserve">Following up on the status of the Hunter's Field with the CNO PDU Team (Jerry D. Harris, Kim T. DeLarge,  Joseph W. Threat ,Cheryn Robles ). All funds have been expended but no opening date has been set.  Will meet with the new NORD Director Larry Baribino. Ball seems to be in his court. </t>
  </si>
  <si>
    <t>Per Larry Banbino the project will open in April 2019. Planning a collaborative service delivery with NORA Navra Library, another D-CDBG, in the next block.</t>
  </si>
  <si>
    <t>Site Visit-Town of Roseland</t>
  </si>
  <si>
    <t>PW 213,242,369,563,740,793,1217</t>
  </si>
  <si>
    <t xml:space="preserve">Event start date: 02/05/19
Event end date: 02/05/19
On-site visit
Presenter: Eugenia Williams-DRU
Attendees: Eugenia Williams-DRU, Sophia Riley-Attorney
Date notice sent: 02/01/19
____________________________________________________________________​
During the site visit the following PW's were discussed: PW 213,242,369,563,740,793,1217. Ms. Riley stated that Davis Bacon and Related Act wasn't followed. I informed her that these two PW's may only qualify for soft cost. She said the Resolution has been signed and that she would return the agreement as soon possible. They were also notified to keep their records 5 years after the disaster close. They are following the procurement processes of GOHSEP. Glenda Bocking will assist with closing out their projects.
</t>
  </si>
  <si>
    <t>Damage related to disaster;#Eligible CDBG Activities;#Environmental - Environmental Reviews;#Fair Housing Equal Opportunity;#Labor - Davis/Bacon</t>
  </si>
  <si>
    <t>Vernon Parish Sheriff's Office</t>
  </si>
  <si>
    <t>PW 321</t>
  </si>
  <si>
    <t xml:space="preserve">OCD-DRU Staff Helena Janssen and Kristen Hebert provided technical assistance to Vernon Parish Sheriff's Office to discuss the current status of their PW listed in LouisianaPA.com (LAPA) and on the OCD-DRU Participation Form.  We discussed an Overview of the Match Program and OCD-DRU's Reimbursement Process.  We confirmed the Category B PW completed prior to 4/4/17 and was in LAPA's closeout process.  Notice was sent to this Applicant on February 6, 2019.  Event was held on February 25, 2019 at 10:45am – 11:30am. </t>
  </si>
  <si>
    <t xml:space="preserve">PWs 51, 91, 354, 483, 522, 532, 582, 583, 590, 606, 630, 641, 648, 651, 674, 684, and 698 </t>
  </si>
  <si>
    <t>OCD-DRU Staff Helena Janssen and Kristen Hebert provided technical assistance to Vernon Parish Policy Jury to discuss the current status of their PWs listed in LouisianaPA.com (LAPA) and on the Non-Federal Share Match Program’s Participation Form. We discussed an Overview of the Match Program, including the HUD CDBG-DR Requirements (DBRA, Section 3, 504 Assurance and Fair Housing).  The Applicant confirmed their PWs completed prior to 4/4/2017.  We discussed OCD-DRU’s Reimbursement Process and we assisted with general questions regarding the Match Program. The Applicant is to follow-up with GOHSEP on status of PW 583 and create a request in LAPA to close out the 14 small PWs. Notice was sent to this Applicant on February 6, 2019. Event was held on February 25, 2019 at 9:20am – 10:30am.</t>
  </si>
  <si>
    <t>Duplication of Benefits;#Eligible CDBG Activities;#Financial Management;#Low-Moderate Income - National Objective;#Slum and Blight - National Objective;#Grants Management</t>
  </si>
  <si>
    <t>Site Visit- Capital Area Family Violence Intervention Center Inc.</t>
  </si>
  <si>
    <t>PW 401,517,1066</t>
  </si>
  <si>
    <t>Event start date: 02/05/19
Event end date: 02/05/19
On-site visit
Event organizer: Eugenia Williams
Attentees: Eugenia Williams, John Price, Trashica Robinson, Anitra Adams
Date notice sent 01/30/19
During our site visit we discussed the following PW's 401,517 and 1066. They have not began construction on PW 1066, they were notified that Davis Bacon and Related Acts has to be followed. They are going to follow GOHSEP procurment process. They were also informed to retain their files 5 years after the disaster closes. The start/end dates and Agreements was also discussed.</t>
  </si>
  <si>
    <t>Damage related to disaster;#Eligible CDBG Activities;#Financial Management;#Labor - Davis/Bacon;#Low-Moderate Income - National Objective;#Urgent Need - National Objective</t>
  </si>
  <si>
    <t>Companion  Animal Alliance</t>
  </si>
  <si>
    <t>PW 306</t>
  </si>
  <si>
    <t>Event start date: 02/19/19
Event end date: 02/19/19
On-site visit
Event organizer: Eugenia Williams
Attendees: Eugenia Williams, Anitra Adams, Kristen Hebert, Sarah Hicks, Amanda Pomilia
During the site visit we discussed PW 306. I gave them an oveview of the program and what to expect during the remibursement process. Davis Bacon and none of the other regulations apply to this project. They are following GOHSEP procurement process. There project has been closed by GOHSEP. They were notifed to keep their records for 5 years after the disaster close</t>
  </si>
  <si>
    <t xml:space="preserve">A monthly conference call was held today with Parish Engineer Nia Picou and DRU officials Kay LeSage, Jared Lee, Darin Mann and Jimmy Dunphy to discuss the status of the Parish's active infrastructure projects, as well as some grant management items that need to be completed for a few Parish projects. 
Ms. Picou informed the DRU that she is currently working on project amendments for the Parish's 55PARA3203, -3303, and -3306 projects and that they should be submitted to the DRU via GIOS within the next week or two. Additionally, Ms. Picou mentioned that a final project amendment may be needed for the Juvenile Facility (55PARA3201) project due to the engineer's having worked well past the substantial completion date, which has subsequently created the need for a contract amendment to be executed. 
The Parish is also working on an amendment to its engineering services contract for the -3303 project, as well as an amendment to the subrecipient agreement for the -3312 project. Ms. Picou confirmed that construction for both projects is 100 percent complete and that the Parish has received the clear lien certificate from the contractors that executed both projects. 
Regarding the (canceled) 55PARA3308 project, Ms. Picou informed the DRU that the Parish recently held a meeting in which it decided to attempt to proceed with the project -- if it were able to obtain the funding that would be needed to cover construction costs. The DRU informed the Parish that it currently does not have a program in place to provide additional funding to a grantee to allow it complete a project for which it does not currently have enough funds in its G/I Parish Recovery Proposal. </t>
  </si>
  <si>
    <t>Lafrouche Parish Council</t>
  </si>
  <si>
    <t>Lafourche has a new Grant Writer, Lionel Lagarde. I gave him instructions on how to apply for a release of funds and how to complete the documents needed when submitting a Draw Request.</t>
  </si>
  <si>
    <t>ILTR &amp; PARA Projects</t>
  </si>
  <si>
    <t>Conference call with parish, Picciola &amp; Associates, and HGA to discuss project status, and expenditures.  See notes attached.
Attendees:  Gretchin Caillouet, Julie Bordelon, Kristen Hebert, Jack Plaisance; Martine Turner, LaKesha Hart, Lionel Lagarde, and James Barnes</t>
  </si>
  <si>
    <t>Damage related to disaster;#Eligible CDBG Activities;#Environmental - Environmental Reviews;#Financial Management;#Labor - Davis/Bacon;#Low-Moderate Income - National Objective;#Urgent Need - National Objective</t>
  </si>
  <si>
    <t>Town of Kentwood-Site Visit</t>
  </si>
  <si>
    <t>PW 829,364,708</t>
  </si>
  <si>
    <t xml:space="preserve">Event start date: 02/28/19
Event end date: 02/28/19
On-site visit-New Mayor
Event organizer: Eugenia Williams
Attendees: Eugenia Williams, Glenda Bocking, Rochell Bates, Michelle Anthony
Date Notice sent: 02/12/19
During the site visit the following PW's were discussed: PW 829 Ave A Bridge- This project has been completed. They need to submit their expenses to GOHSEP for payment. PW 364 Culvert Crossings is completed. PW 708 Town of Kentwood Road- They are going to withdraw this project. They used another funding source to complete the project. The Town Clerk is going to pull the contract to see if the contractor followed Davis Bacon &amp; Related Acts, Section 3 and Section 504. The cost share agreement has to be amended to include the new mayor's information and to delete PW 708. They were also instructed to keep their records 5 yrs after the close of the disaster.
</t>
  </si>
  <si>
    <t>Damage related to disaster;#Eligible CDBG Activities;#Fair Housing Equal Opportunity;#Financial Management;#Labor - Davis/Bacon;#Grants Management</t>
  </si>
  <si>
    <t xml:space="preserve">A meeting was held at the Parish's offices in St. Martinville today with Parish President Chester Cedars, project manager Heath Babineaux, project engineer Mo Saleh, grant administrator Richard Minvielle, and DRU representatives Jared Lee, Darin Mann and Jimmy Dunphy to discuss the status of the Parish's Bayou Estates (50PARA3401) project, including: obtaining updates on the status of the acquisition needed, current impediments to the project's moving to construction, and options available to the Parish to utilize the approximate $2.1 million in CDBG funds remaining in the project budget.
Project engineer Mo Saleh opened the meeting by providing an overview of the project and stated that the floodgate is the key to this project. The single remaining impediment to this project moving forward according to the approved scope is one property owner who has refused to donate his property so that the floodgate can be constructed where the Parish intended. Mr. Saleh stated that if this property owner could be convinced to change his mind, the project could proceed to construction within the next few months, since the Parish has now obtained the Corp permit it needed to begin construction. 
Mr. Saleh further stated that he submitted the revised construction plans and specifications to Pan American Engineers for review Friday, June 29, along with the revised cost estimate. If the property owner were to donate his land to the Parish, Mr. Saleh estimated that the project could potentially be completed one year from now, with construction expected to last approximately nine months. Mr. Mann mentioned that he confirmed with Pan American Engineers that the revised plans and specifications had not yet been received and requested that Mr. Saleh follow up with Jennifer Gallagher (PAE) to ensure that the plans and specs are ultimately received. 
Mr. Saleh presented five options that are available to the Parish regarding this project, including: expropriating the property from the landowner, moving the floodgates to different locations around the subdivision, extending the berm across the canal, extending the sheetwall across the north end of the subdivision, or canceling the project altogether. For various reasons, President Cedars and the DRU agreed that the last four options were not viable, and the president made a decision that the Parish would soon begin the expropriation process. 
Toward the end of the meeting, President Cedars stated he would soon call an August 21 special meeting of the Parish council and have placed on the agenda a request to obtain legal counsel to begin the expropriation process. The DRU informed the Parish that it may still ultimately have to give a deadline for issuance of the Notice to Proceed to construction, and that one other option the Parish may have to utilize the remaining project funds is to expand the scope of the Parish's Bayou De Portage (50PARA3402) project and add the unutilized funds to the 50PARA3401 budget. This may be necessary if the expropriation takes longer than expected. According to Mr. Saleh, the expropriation process for the 50PARA3402 project could take up to 18 months to be completed. However, he stated that he was confident the Parish would win a lawsuit against the landowner. And President Cedars concurred with that assessment.  
Regarding the environmental review of the project that was completed in 2011, the DRU informed the Parish that it will need to re-visit the Environmental Review Record prior to construction beginning, since the Release of Funds that was issued for the Parish's entire grant amount is now nearly seven years old (issued 11/11/11). Mr. Minvielle stated that he would contact DRU Environmental officer Ann Herring regarding the activities the Parish needs to complete to ensure compliance with environmental requirements. The DRU emphasized the importance of compliance in this area and that the Parish/grant administrator should contact Ms. Herring as soon as possible to ensure that there are no further delays in construction. </t>
  </si>
  <si>
    <t xml:space="preserve">A monthly conference call was held today with the Town of Baldwin Mayor Phil Prejean, St. Mary Parish Levee District Executive Director Tim Matte, consultant Angela Kraemer, and project analyst Jimmy Dunphy to discuss the status of the Town's Flood Protection Levee System (51MIPC3401) project, including the CLEGGCO property and the March 12 bid opening. 
Mr. Matte informed the DRU that the Levee District appropriated the CLEGGCO owner's property at its most recent board meeting last month. Thus, there is now no need for the Levee District to execute a servitude agreement with the owner, which means that the March 12 bid opening can proceed as scheduled. The project analyst requested that Mr. Matte send all records from the appropriation proceedings, as well as the intergovernmental agreement the Town executed with the Levee District for use of the land, as soon as possible. The CLEGGCO property owner will be entitled to approximately $40,000.00 for use of his/her land, according to Mr. Matte.
The Levee District will still attempt to execute an agreement with the CLEGGCO property owner when he picks up his payment, as it will with the other three property owners whose properties were appropriated and who have not yet collected their payments for the Levee District's appropriation of their properties.
The project analyst inquired whether the Town or project LCO has already completed the grantee's Ten Day Responsibility (i.e., ensuring that the wage decision in the bid package is current), since the bid opening is scheduled to be held six days from today. Ms. Kraemer indicated that she would complete that check today and verify whether the wage decision is current, or needs to be updated via an addendum to the bid package, before sending the verification to Mr. Miller, who is currently out of town.  
In terms of the other acquisition-related records the DRU still needs to obtain, the project analyst requested that Mr. Matte or Ms. Kraemer send the remaining items that were summarized in an email that was sent to the Town yesterday morning reminding participants of the Thursday call. Ms. Kraemer subsequently requested from Mr. Matte that she be sent all records Mr. Matte has obtained related to the appropriations so that she could compile them and forward them to the project analyst. Mayor Prejean asked Mr. Matte to participate during next month's call so that he could verify whether all acquisition-related records the DRU requested have been sent to the project analyst.  </t>
  </si>
  <si>
    <t>Village of Tangipahoa</t>
  </si>
  <si>
    <t>548</t>
  </si>
  <si>
    <t xml:space="preserve">Event start end: 02/05/2019
Event end date: 02/05/2019
On-site visit
Event organizer: Eugenia Williams
Attendees: Eugenia Williams-OCD
Trashica Robinson-Mayor
Date notice sent: 01/28/19
​During our site visit we discussed PW 548-Lift Station Repair. This project has been completed using force account labor whic excluded them from Davis Bacon and Related Acts. The SAL agreed to assist them with closing this project. They need to submit their start and end date of the project. Also, the Agreement need to submitted as soon as possible. The Agreeement was resent on 03/07/19
 </t>
  </si>
  <si>
    <t>LSU Ag Center</t>
  </si>
  <si>
    <t>Scheduled conference call to discuss a budget revision, invoicing and remaining direct cost</t>
  </si>
  <si>
    <t>Louisiana Department of Agriculture</t>
  </si>
  <si>
    <t>Schedule call to provide TA regarding support documentation, guidelines and admin cost</t>
  </si>
  <si>
    <t>Southern University AG</t>
  </si>
  <si>
    <t>Scheduled call to provide TA on project delivery, direct cost and invoicing</t>
  </si>
  <si>
    <t>Southern University Ag Department</t>
  </si>
  <si>
    <t>Scheduled call  to provide TA on unexpendited funds, the budget remaiing and invoicing</t>
  </si>
  <si>
    <t>Lafayette Office Homeland Security and Lafayette Parish Communication District</t>
  </si>
  <si>
    <t>PWs 42 and 83</t>
  </si>
  <si>
    <t>OCD-DRU Staff Helena Janssen provided technical assistance to the Lafayette Office Homeland Security and Lafayette Parish Communication District to discuss the current status of their PWs listed in LouisianaPA.com (LAPA) and on the Non-Federal Share Match Program’s Participation Form. The GOHSEP SAL was also in attendance.  I provided an update on the Match Program and explained OCD-DRU’s reimbursement process.  The Applicant confirmed their PWs completed prior to 4/4/2017.  We also discussed the status of the Match Agreement and supporting documents between OCD-DRU and the Applicant. We assisted the Applicant with requesting close out of their PWs in LAPA.  Notice was sent to this Applicant on February 26, 2019. Event was held on March 7, 2019 at 9:00am – 10:00am.</t>
  </si>
  <si>
    <t>Lafayette Regional Airport</t>
  </si>
  <si>
    <t>PWs 104, 105, 382 and 447</t>
  </si>
  <si>
    <t>OCD-DRU Staff Helena Janssen provided technical assistance to Lafayette Regional Airport to discuss the current status of their PWs listed in LouisianaPA.com and on the Non-Federal Share Match Program’s Participation Form. I discussed an Overview of the Match Program, including the HUD CDBG-DR Requirements (DBRA, Section 3, 504 Assurance and Fair Housing).  Additionally, I discussed DOB since this applicant has a Donated Resources PW. The Applicant confirmed their PWs completed prior to 4/4/2017.  I discussed OCD-DRU’s Reimbursement Process and assisted with general questions regarding the Match Program. Notice was sent to this Applicant on March 6, 2019. Event was held on March 7, 2019 at 10:30am – 11:20am.</t>
  </si>
  <si>
    <t>St. Helena Waterworks District 2</t>
  </si>
  <si>
    <t>93</t>
  </si>
  <si>
    <t>Event start date: 02/20/19
Event end date: 02/20/19
On-site visit
Event organizer: Eugenia Williams
Attendees: John Yent &amp; Pevey Lee
Date Notice was sent: 2/14/19
During the site visit we discussed PW 93-St. Helena Waterworks District 2-Cat.F, this project was completed prior to 4/4/17 and they also used force account labor therefore Davis Bacon and Related Acts will not apply.. The have submitted their agreements and the project has been closed by GOHSEP. They were instructed to maintain their files for 5 yrs after the close of the disaster. They are following GOHSEP's procurement process</t>
  </si>
  <si>
    <t xml:space="preserve">A monthly conference call was held today with Capital Grants Manager Nathan Schwam, grant administrator Julie Bordelon, and DRU representatives Jared Lee and Jimmy Dunphy to discuss the status of the grantee's two active projects, as well as the status of three projects that are in NOT Ready to Close status. 
The DRU informed the grantee that it met with upper-level management earlier today to discuss the timeline RSD recently proposed for the Centralized Career and Technical Education Facility (IEDU-00117) project in its 2/28/19 extension request letter. The letter requested approval of revised construction start and end dates of 7/2/20 and 6/21/22, as well as extensions for other milestones. 
The project analyst mentioned that the guidance obtained from that meeting was to schedule a meeting with both RSD and the Orleans Parish School Board (OPSB), so that the DRU's concerns regarding the extended project timeline could be addressed, including other facilities in Orleans Parish that could potentially be renovated with the CDBG-DR funds. It was also communicated that the DRU would like to have the meeting at its New Orleans offices the week of March 25 and that an OPSB official who is authorized to make decisions regarding grant funds needs to be present. 
The project analyst sent an email to the grantee and other meeting participants following the conference call this afternoon, requesting dates and times of availability during the week of March 25. During the call, the project analyst requested that the email recipients reply with dates and times by the end of this week. 
Regarding the Environmental Review Record that was submitted for the IEDU-00117 project at the end of January 2019, the DRU explained that one possibility for why it has not yet been approved is DRU management's concerns related to the project timeline and the viability of the project. Mr. Lee concurred with Ms. Bordelon that it would be a good idea for the grantee to complete a Certification of Categorical Exclusion form to environmentally clear the soft costs that may be incurred while the ERR is being held.  </t>
  </si>
  <si>
    <t>Consolidated Gravity Drainage District #1-Site Visit</t>
  </si>
  <si>
    <t>372</t>
  </si>
  <si>
    <t>Event start date: 02/20/19
Event end date: 02/20/19
On-site visit
Event organizer: Eugenia Williams
Attendees: Stanan Copebpsae, Kiley Bates, Eugenia Williams
Date notice was sent: 02/14/19
During the site visit we discussed PW 372-EPM. I gave the grantee an overview of our program. This project was completed prior to 4/4/17. GOHSEP will assist grantee with the closing process. They were informed to keep their records five years after the disaster close and they agreed to follow GOHSEP procurement process.</t>
  </si>
  <si>
    <t>Start-Girard Fire Protection District</t>
  </si>
  <si>
    <t>4263-823/4263-822</t>
  </si>
  <si>
    <t>Provided assistance on PA Math agreement &amp; PW closeout</t>
  </si>
  <si>
    <t>OCD-DRU Staff Helena Janssen provided TA to Myra Romero with Scott Volunteer Fire Department regarding items required to finalize the Match Agreement and supporting documents. The grantee provided confirmation of their DUNS # in SAM.gov. I provided the grantee with sample board resolutions. Additionally, I explained OCD-DRU’s Reimbursement process and the five (5) year record retention requirement after the final closeout of OCD-DR’s federal grant providing the funds.  The grantee has to contact GOHSEP regarding closeout of their PWs. Notice was sent to this grantee on March 12, 2019. Event was held on March 14, 2019 at 8:00am-9:00am.</t>
  </si>
  <si>
    <t>OCD-DRU Staff Helena Janssen provided TA to Acadia Parish Police Jury’s new Point of Contacts to discuss the current status of their PWs listed in LouisianaPA.com and on the Non-Federal Share Match Program’s Participation Form. I provided an Overview of the Match Program, including the HUD CDBG-DR Requirements (DBRA, Section 3, 504 Assurance and Fair Housing.  The Applicant confirmed their PWs completed prior to 4/4/2017 with the exception of PW 964, which completed 9/28/2017.  I discussed OCD-DRU’s Reimbursement Process and the five-year record retention requirement. Additionally, I discussed DOB since this applicant has Donated Resources PWs. Notice was sent to this grantee on March 1, 2019. Event was held on March 14, 2019 at 10:00am – 12:20pm.  The GOHSEP SAL was also in attendance.</t>
  </si>
  <si>
    <t xml:space="preserve">OCD-DRU Staff Helena Janssen provided TA to the Fire Chief with Crowley Service Area FPD Number 11 regarding items required to finalize the Match Agreement and supporting documents. We also discussed the requirement to register their DUNS# in SAM.gov and I provided him with the instructions. I also provided the grantee with sample board resolutions. Since this grantee has a PW that completed after 4/4/2017, I assisted the Fire Chief with completing OCD-DRU’s Section 504 Assurance (Exhibit 8-3).  Additionally, I explained OCD-DRU’s Reimbursement process and the five (5) year record retention requirement after the final closeout of OCD-DR’s federal grant providing the funds.  The GOHSEP SAL was also in attendance and assisted with closeout of their PWs in LAPA. Notice was sent to this grantee on March 8, 2019. Event was held on March 14, 2019 at 1:30pm-2:35pm. </t>
  </si>
  <si>
    <t xml:space="preserve">A monthly conference call was held today with LSU officials Anne Dugas and Larry March and DRU representatives Jared Lee and Jimmy Dunphy to discuss the grantee's LA Seafood Industry Sustainability Initiative (E17S-00001) project, including the grantee's CEA, which expires 12/31/19.
Mr. Lee informed the grantee that since the end of the DRU's fiscal year is 6/30, the amendment to the CEA that the grantee will likely submit later this year should be extended an additional three months -- to 9/30/20. Ms. Dugas mentioned that LSU will be fine with requesting a nine-month extension to the CEA, and will likely be able to submit the time extension request by May, along with revisions to the various expense categories identified in the CEA. 
In addition to amending the CEA, the DRU informed Ms. Dugas that a project amendment may also need to be executed to update the five expense categories in the CEA -- if the project application that was approved also listed those five categories. The project analyst informed Ms. Dugas that he would send the Request for Project Amendment form to her so that the grantee can complete the project amendment request at the same time as the CEA amendment.  
The project amendment form was later sent to Ms. Dugas via email that afternoon -- after it was verified that the project application also listed the five expense categories identified in the CEA and the corresponding amounts. The project analyst informed Ms. Dugas in the email that a revised cost estimate will need to be included with the amendment request, even if the estimate is not as detailed as that which was submitted in the application. Additionally, technical assistance related to completing the amendment request form correctly was also provided in the email to Ms. Dugas. </t>
  </si>
  <si>
    <t>St. Tammany Parish Fire District 13</t>
  </si>
  <si>
    <t>PW 14, 58</t>
  </si>
  <si>
    <t>Event start date: 2/28/19
Event end date: 2/28/19
On-site visit
Event organizier: Eugenia Williams
Date notice sent: 02/24/19
Event organizer: Eugenia Williams
Invitees: Clint Ory, Eugenia Williams
Notice sent: 2/21/19
During the site visit, we discussed PW's 14 &amp; 58, both are Emergency Protective Measures from the March and August flood. I gave Mr. Ory and overview of the program with the handouts to explain. Currently waiting on him to sumbit his start and end dates. These projects has been closed by their SSAL-Glenda Bocking. Their Agreement has been submitted.</t>
  </si>
  <si>
    <t>A monthly conference call was held today with FP&amp;C senior managers Lisa Smeltzer and Tom Rish, project managers Mark Bradley and Jean Kelly, Jessica Guillory (Pan American Engineers), and Jimmy Dunphy to discuss the status of the grantee's Delgado Community College (ILOC-00020) and Nunez Community College (I2OC-00022) projects.
Ms. Smeltzer mentioned that grant administrator Pan American Engineers (PAE) may require more funding in order to complete LCO duties on the last phase of the ILOC-00020 project, since all previous task order funds may be fully expended. One possibility discussed as an option to obtain funding was to move CDBG-DR funds from the ILOC-00020 project to a new task order with PAE and to replace the ILOC-00020 funds with local funds. Ms. Smeltzer mentioned that although Delgado Community College may be able to provide that additional funding to ensure compliance with labor requirements, it may not be willing to. 
Other possibilities discussed as possible options for PAE completing LCO duties on the maintenance buildings additions included: inquiring whether there are any CDBG-DR funds remaining in any previous task order(s) that have been executed with PAE and adding those to a new task order for ILOC-00020, and the DRU project analyst reviewing the contractor's first few payroll reports to ensure compliance with DBRA requirements. 
In addition to reviewing payrolls, the project analyst informed Mr. Bradley of the grantee's other responsibilities regarding labor standards, including conducting field inspections at the job site to verify the posting requirements and record employee interviews. Additionally, the project analyst informed Mr. Bradley of the prime contractor's and subcontractor's responsibility to produce weekly payroll reports each week work is completed. Mr. Bradley confirmed that he would contact the contractor to remind it of the federal requirement to produce weekly payrolls.
The project analyst also informed Mr. Bradley that the next payment request submitted for the project, which will include a request for retainage that has been withheld from prime contractor One Construction's contract, should include both the Certificate of Substantial Completion, as well as the contractor's Clear Lien Certificate.</t>
  </si>
  <si>
    <t xml:space="preserve">A monthly conference call was held today with East Baton Rouge Parish officials Anita Lockett and Rowdy Gaudet, Redevelopment Authority officials Tara Titone and Tasha Saunders, grant administrators Julie Bordelon and Michelle Smith (Pan American Engineers), and DRU representatives Kay LeSage, Darin Mann, Jared Lee, John Sparks, Andrea Fleischbein and Jimmy Dunphy to discuss the statuses of the Parish's non-bridge replacement infrastructure projects. An earlier call was held today between Parish Engineer Mark Stephens and infrastructure project analyst Jimmy Dunphy to discuss the Parish's active bridge replacement projects. 
Mr. Stephens informed the DRU that Parish Administrator Rowdy Gaudet recently made the decision to move approximately $340,000.00 from the Parish's unallocated dollars to the Parish's Woodland Ridge bridge (17PARA2105) project. Mr. Stephens mentioned that those funds would replace the local funds in the project budget that are currently allocated to construction costs. The project analyst informed Mr. Stephens that an Urgent Need resolution should not need to be passed by the Parish council for the project amendment that will be needed, since the revised CDBG amount in the project budget will be less than that which was originally approved in the application.  
Regarding the Bob Pettit (-2106) bridge project that is currently in the pre-construction phase, the project analyst informed Mr. Stephens that if an additional extension is needed to the deadline for submission of the ERR and plans and specifications, the DRU would like the request to contain an updated project timeline, including revised construction start and end dates. Mr. Stephens mentioned, however, that the Parish still anticipates that construction will begin in the first quarter of 2020. The DRU recently approved a four-month time extension (to 8/1/19) for submission of the ERR and plans and specifications. 
Ms. Lockett confirmed that the bid opening for the Renovate 1701 Main St. (17PARA3202) project was held today, and that the Parish anticipates that construction will be completed before the end of 2019. The project analyst informed the Parish that a project amendment to revise the budget (and scope) -- if needed -- can be submitted after the Parish reviews the bids it received. Note a Scope of Work amendment may be needed to document an additional building overflow services may be moved to. </t>
  </si>
  <si>
    <t>LSU Agricultural Center</t>
  </si>
  <si>
    <t>OCD-DRU Staff Tomorr LeBeouf and Helena Janssen had a conference call with LSU's Grants and Contracts Accounting Analyst, Tamara Phillips, to discuss the details of their Request for Payment #25 and the supporting documentation.  We requested an additional document (January Percentage of Effort Certification) and an explanation of the credits/debits listed in the monthly journal ledgers.  Notice was sent to this grantee on March 14, 2019.  The conference call was held on March 19, 2019 at 10:00am- 10:40am.</t>
  </si>
  <si>
    <t>City of St. Gabriel</t>
  </si>
  <si>
    <t xml:space="preserve">DR-4277:  PWs 163, 374 &amp; 629 </t>
  </si>
  <si>
    <t>Onsite TA Meeting 
Event Date: 3/21/2019
Event Organizer: OCD-DRU Eva Strausbaugh
Date Invite Sent Out: 3/18/2019
Attendees:  Eva Strausbaugh (DRU), Willetta Porter (GOHSEP SAL), Constance Barbin (City Clerk), Lloyd Snowten (Dir. Public Wks for City), John Chumba (ICG North America, City's Consultant).
Discussed Match Program and CDBG Requirements including Davis-Bacon Labor Compliance, Fair Housing, and Section 504.  We also discussed the Match Agreement and required supplemental contract docs, each PW and completion dates, GOHSEP PW closeout, DRU reimbursement process, etc.</t>
  </si>
  <si>
    <t>IEDU-00117</t>
  </si>
  <si>
    <t xml:space="preserve">A meeting was held at the DRU's New Orleans offices today with RSD officials Annie Cambria and Nathan Schwam, grant administrator Julie Bordelon, Jacobs/CSRS officials Jonathan Perret and Stephanie Wexler, Orleans Parish School Board official Eric Seling and DRU representatives Gina Campo, Adrienne Celestine, Jared Lee and Jimmy Dunphy to discuss the grantee's recent request for a time extension for the Centralized Career and Technical Education Facility (IEDU-00017 project.  
The DRU informed the grantee that the main concern related to the proposed timeline RSD offered in its 2/28/19 letter is that the construction end date is 15 months after that which was approved in the project application (3/31/21), which could substantially delay closeout of the DRU's K/R IEDU program, as well as the larger K/R grant with HUD. 
RSD Chief Operating Officer Annie Cambria discussed two other possibilities for utilizing the balance of RSD's Primary and Secondary Education award, including: demolishing the current Walter Cohen High School and re-constructing a new facility on the site, or renovating Martin Behrman Elementary School. Ms. Celestine suggested that constructing a new site where Cohen High School is currently located may be a more feasible project at this point than the currently-approved IEDU-00117 project, due to the uncertainties surrounding the state of the Lafayette St. facility where students had to be moved from last year. 
Ms. Wexler asked if the grantee could obtain an assurance from both GOHSEP and FEMA that the closeout process for a possible Walter Cohen project could be streamlined, would that suffice to obtain DRU approval of a possible new Walter Cohen project that would utilize both FEMA and CDBG-DR funds, as well as the CMaR procurement method, which would potentially help expedite the construction schedule. 
Ms. Celestine mentioned that if the grantee could obtain that assurance from both FEMA and GOHSEP that the DRU may be able to request that HUD push back the closeout date for its K/R grant to 2022. The presumption at the meeting therefore was that the IEDU-00117 project would be canceled and that a new project application would be developed and submitted for construction of a new facility at the Walter Cohen High School site. 
Note Ms. Cambria mentioned that construction for the possible Cohen project would not be able to be completed until March or April of 2022, which means that students would not be able to occupy the facility until the fall of 2022. However, the project is already farther along in the design stage than the currently-approved IEDU-00117 project is. The DRU informed the grantee that even if CDBG-DR funds were expended before FEMA funds, the project would not be able to be closed until the activity meets a national objective. 
Additionally, a duplication of benefits check needs to be performed for any project where both FEMA and CDBG funds pay for construction costs. And, that check cannot be performed until after all project funds have been expended. Ms. Wexler asked about the possibility of closing out a possible new project after all CDBG-DRU funds have been expended but before all FEMA funds have been expended.   </t>
  </si>
  <si>
    <t>Sewerage and Water Board of New Orleans</t>
  </si>
  <si>
    <t>Program Income</t>
  </si>
  <si>
    <t xml:space="preserve">Meeting with SWBNO staff to explore eligible activities for CDBG-DR program income related to required water system work. </t>
  </si>
  <si>
    <t>SWBNO</t>
  </si>
  <si>
    <t>Provide TA around potential eligible activites for CDBG-DR related to repairing/enhancing SWBNO infrastructure</t>
  </si>
  <si>
    <t>Provide TA relative to eligible activities for SWBNO infrastructure</t>
  </si>
  <si>
    <t xml:space="preserve">A monthly conference call was held today with Parish Engineer Nia Picou and DRU officials Jared Lee, Darin Mann and Jimmy Dunphy to discuss the status of the Parish's active infrastructure projects, as well as closeout of the Parish's K/R Fisheries CEA that has not yet been closed by the DRU.
Regarding the Parish's Falgout Canal (55PARA3312) project, the DRU informed Ms. Picou that prior to closing out the project, an amendment to the subrecipient agreement between the Parish and the Terrebonne Levee Conservation District (TLCD) will need to be approved by the Parish and obtained by the DRU. Note the original subrecipient agreement the Parish executed with the TLCD was in the amount of $13,999,999.00; the current approved budget for the project is $15,810,355.94. 
The project analyst informed Ms. Picou that an amendment to the Parish's Recovery Proposal will not need to be approved before a final project amendment for 55PARA3312 is submitted, since only the amount of Other funds in the project budget will change as a result of the budget reconciliation that needs to be completed. Approval of a final project amendment and an amendment to the Parish's subrecipient agreement are the only items needed before this project can be moved to Ready to Close status. 
Regarding the Parish's Falgout Canal (55PARA3312) project, the project analyst informed Ms. Picou that a Categorical Exclusion form would likely not need to be submitted with the project amendment that is pending, since the amount that the budget is increasing has previously been cleared environmentally. The Parish will likely only need to submit a completed 58.47 form, which is a re-evaluation of the environmental assessment the Parish previously completed. 
The project analyst also informed Ms. Picou that since the DRU recently received a return of funds from the Parish for the Operation Boat Launches (IFIS-00008) project that was monitored in May 2018, closeout of the Parish's single-project IFIS CEA could likely commence soon. Mr. Mann mentioned that after the DRU received notification that the Compliance section approves proceeding to close out the CEA, he would contact Parish official Jennifer Gerbasi to request that the CEA closeout report be completed. </t>
  </si>
  <si>
    <t>Union Grove Water System</t>
  </si>
  <si>
    <t>PWs 170 and 202</t>
  </si>
  <si>
    <t>OCD-DRU Staff Helena Janssen and Shayla Thompson provided TA via conference call to Carl Watson with Union Grove Water System to discuss the status of their PWs listed in LouisianaPA.com and the next steps with the Non-Federal Share Match Program.  We discussed the current status of small projects, OCD-DRU’s reimbursement process and HUD OCD-DRU’s 5-year record retention requirement after the final closeout of OCD-DR’s federal grant providing the funds. We noted both PWs completed prior to 4/4/2019, and confirmed final work on PW 202 completed on 9/30/2016.  The GOHSEP SAL was also on the call.  The conference call was held on March 29, 2019 at 1:30pm.</t>
  </si>
  <si>
    <t xml:space="preserve">Union Grove Water System </t>
  </si>
  <si>
    <t>PW's 170, 202</t>
  </si>
  <si>
    <t>OCD-DRU Staff Helena Janssen and Shayla Thompson provided TA via conference call to Carl Watson with Union Grove Water System to discuss the status of their PWs listed in LouisianaPA.com and the next steps with the Non-Federal Share Match Program.  We discussed the current status of small projects, OCD-DRU’s reimbursement process and HUD OCD-DRU’s 5-year record retention requirement after the final closeout of OCD-DR’s federal grant providing the funds. We noted both PWs completed prior to 4/4/2019, and confirmed final work on PW 202 completed on 9/30/2016.  The GOHSEP SAL was also on the call.  The conference call was held on March 29, 2019 at 1:30pm</t>
  </si>
  <si>
    <t xml:space="preserve">Legislative Black Caucus annual meeting. </t>
  </si>
  <si>
    <t>Lafourche Parish HMA Cost Share</t>
  </si>
  <si>
    <t>We went over the proper way to submit a draw request via GIOS and what is needed as supporting documentation for Lesster Thibadoux.</t>
  </si>
  <si>
    <t>Went over the steps to submit a draw request via GIOS.</t>
  </si>
  <si>
    <t>PWs 299, 312, 377, 537, 1051, 1206, 1251, 1262 and 1275</t>
  </si>
  <si>
    <t xml:space="preserve">OCD-DRU Staff Helena Janssen provided TA via conference call with Apostolic Christian School to discuss the current status of their PWs listed in LouisianaPA.com, including the two newly obligated PWs (1251 and 1262) and an additional pending PW (1275).  We discussed next steps regarding the Match Program: prepare an amendment to the Participation Form to opt-in the three new PWs and review the remaining items to finalize the Match Agreement for signature. Additionally, we discussed the HUD CDBG requirements regarding projects that include construction and have not yet begun (regarding their PW 1262-428 Funding), and DOB since this applicant has a Donated Resources PW (312).  The conference call was held on April 2, 2019 at 1:00pm – 1:30pm.
</t>
  </si>
  <si>
    <t xml:space="preserve">A monthly conference call was held today with the Town of Baldwin Mayor Phil Prejean, engineer Reid Miller and project analyst Jimmy Dunphy to discuss the Town's Flood Protection Levee System (51MIPC3401) project, including the bid opening that was held last month, the pre-construction conference and the timeline for the start of construction.
Mr. Miller mentioned that since the low bid the Town received came in under budget last month, a change order to the contractor's contract will be executed to increase the scope -- possibly by having the contractor work to raise the levee by an additional foot. The project analyst informed Mr. Miller that a revised cost estimate will need to be included in a project amendment to revise the scope from that which was originally approved in the application.  
Mr. Miller also mentioned that the Town intends to hold a pre-construction conference next week, at which time Mr. Miller will find out whether the prime contractor intends to hire any subcontractors to execute the project. The project analyst informed the grantee that all labor requirements that apply to the prime contractor (i.e., submission of weekly payrolls) also apply to any subcontractors that are hired. 
In terms of a possible notice to proceed date, Mr. Miller mentioned that he expects the contractor to mobilize sometime in May -- a few weeks after the pre-construction conference is held. Note the Town's contract with the low bidder was executed last week. The project analyst requested that Mr. Miller (or consultant Angela Kraemer) send the Town's executed construction contract, certified bid tabulation and Notice of Contract Award form to the DRU so that those records can be added to the project file. 
The project analyst informed Mayor Prejean that it is important that the Town obtain the missing acquisition-related documents from St. Mary Levee District Executive Director Tim Matte in preparation for a future monitoring visit the DRU Compliance section will likely conduct to review the project -- possibly before the end of this year -- in order to demonstrate that the Levee District complied with URA requirements as closely as possible in appropriating the five properties. </t>
  </si>
  <si>
    <t>Town of Lake Providence</t>
  </si>
  <si>
    <t>PWs 228, 233, 236 and 333</t>
  </si>
  <si>
    <t>OCD-DRU Staff Helena Janssen and Shayla Thompson provided TA via conference call with Mayor Jerry Bell and Town Clerk Cedonia Bland to provide an overview of the Non-Federal Share Match Program and to discuss the status of their PWs listed in LouisianaPA.com.  Additionally, we discussed the next steps: (1) OCD-DRU to send the revised Match Agreement documentation to the applicant for signature, and (2) the Town to coordinate with their GOHSEP SAL to create request in LAPA to close-out their four small PWs.  The GOHSEP SAL was also on the call.  The conference call was held on April 5, 2019 at 10:30am – 11:00am.</t>
  </si>
  <si>
    <t>Louisiana State University Department of Agriculture</t>
  </si>
  <si>
    <t>The conference call took place on 3/13/19 from 9:30 am until 10:30 am. Discussions included sole source procurement, completing a budget amendment and Davis Bacon</t>
  </si>
  <si>
    <t>The conference call took place on March 18, 2019 from 10:30 am to 11:30 am.
Discussion topics included project delivery and direct cost, budget amendments, expenditures and budgets.</t>
  </si>
  <si>
    <t xml:space="preserve">Louisiana State University </t>
  </si>
  <si>
    <t>The conference call took place on March 26, 2019 from 11:30 am to 12:30 pm. Discussions included project close-out, performance measure and LMI</t>
  </si>
  <si>
    <t xml:space="preserve">A monthly conference call was held today with Capital Grants Manager Nathan Schwam, grant administrator Julie Bordelon, and Jimmy Dunphy to discuss the status of the grantee's two active projects, as well as the status of three projects that are in NOT Ready to Close status.
Regarding the Centralized Career and Technical Education Facility (IEDU-00117) project, Mr. Schwam mentioned that based on the discussion had during the March 25 meeting, the grantee will likely move to cancel the project and develop a project application for the pending Walter Cohen Senior High School project. Note the DRU has already closed out a project that utilized CDBG-DR funds to repair the Cohen school. But, the grantee would now like to demolish the facility and build a new structure in the same location. 
The project analyst informed the grantee that a project amendment would have to be submitted to cancel the IEDU-00117 project, as opposed to a letter from the grantee stating that the project will not be completed. Mr. Schwam mentioned that the grantee is currently in the process of procuring a new CMaR contractor for the Walter Cohen project and that construction could potentially start this fall -- by October 2019. Note the grantee will proceed with the project regardless of whether CDBG-DR funds are approved to pay for a portion of project costs. 
Mr. Schwam mentioned that a project application would likely be created for the Walter Cohen project after the grantee receives an informal authorization to proceed, following a conference call/meeting that will be held with all organizations involved with the project (i.e., FEMA, GOHSEP, RSD and DRU). Ms. Bordelon mentioned that it may take approximately two to three weeks to complete an application for the project, and that one impediment she could foresee that could potentially delay the start of construction is the environmental review. </t>
  </si>
  <si>
    <t xml:space="preserve">Conference Call Participants:
OCD-DRU: Eva Strausbaugh &amp; Lisa Samuels
GOHSEP:Cher Moore
DEMCO: Mike Johnson, John McCracken (Consultant) &amp; Wendy Armstrong
Event Organizer: DRU
Date Invite sent to Participants: 4/1/19
*Explained that we are still waiting on HUD for decision regarding processing of smalls
*Explained they need to close out their Large PWs so they are ready for payment once the contract with GOHSEP is signed.
*Currently have one Large PW (968) in closeout (Step 10)
*Explained GOHSEP closeout and DRU reimbursement process
*968 completed after 4/4/17.
*Reexplained DBRA requirements and 4/4/17 date.  Also explained that Force Account is not subject to DBRA.
*Explained that Federal procurement requirements are not applicable to their regular purchases for which they are not receiving federal funding. 
*Cher Moore explained  that they have three large PWs (858, 937, &amp; 958) have rec'd 100% of their funding so they can start the closeout process on those.
*Wendy stated she will get with their engineers and get the 7 outstanding project completion dates (679, 968, 969, 1031, 1039, 1085, 1087). 
</t>
  </si>
  <si>
    <t>DR-4277: 544,781,889,890,1188</t>
  </si>
  <si>
    <t>Objective: Technical Assistance- Project Status/Program Overview
Invite sent: 4/1/2019
Date: 4/10/2019
Location: On- Site Courthouse Annex Bldg., 160 East Main St., New Roads
Time: 10:00 a.m. - 11:00 a.m.Facilitator: Eva StrausbaughAttendees: OCD-DRU – Eva Strausbaugh &amp; Martine TurnerParish – Becky Mayeux &amp; Cletus Langlois (Patin Engineers &amp; Surveyors, Inc.)GOHSEP SAL – Cher Moore  provided overview of the Non-Federal Share Match Program and applicable HUD CDBG requirements including Davis Bacon and Related Acts (DBRA) which applies to all construction contracts over $2,000 that were completed after 4/4/2017 based on a determination issued for the Match Program by the Department of Labor. OCD-DRU will not reimburse the 10% match portion until the GOHSEP closeout process is complete. Additionally, OCD-DRU is waiting on a response from HUD regarding processing Small PWs in a manner that’s consistent with GOHSEP’s practice. The Parish currently has open G/I construction projects for which they have already completed the Section 504 Assurance, Section 3 Plan, annual activity to affirmatively further Fair Housing, and DR-CDBG Procurement Policies. MT is the new Recovery Program Analyst that will assist the Parish with the Match Program going forward. CM explained how to closeout small PWs in the Louisiana PA system. BM will have the revised Match Agreement and supplemental contact documents signed by President Thibaut. CM, BM, &amp; CL discussed PW 1188 which is currently listed as “ineligible” in GOHSEP’s system. CM to discuss eligibility with FEMA and follow-up with grantee. CL confirmed that the repair work on the culvert has been completed. ES explained that OCD-DRU can amend the Match Agreement to include PW 1188 if FEMA reverses the eligibility determination. CL confirmed that force account labor was used for PWs 889 &amp; 1188. BM to review the project completion date for PW 781 and provide to OCD-DRU.</t>
  </si>
  <si>
    <t>DR-4277: PWs 544, 781, 889, 890, 1188</t>
  </si>
  <si>
    <t>Onsite TA meeting on 4/10/19.
Invite sent on 4/1/19
Organizer: OCD Staff
Attendees:         
OCD-DRU – Eva Strausbaugh &amp; Martine Turner 
 Parish – Becky Mayeux &amp; Cletus Langlois (Patin Engineers &amp; Surveyors, Inc.)
GOHSEP SAL – Cher Moore
Discussed CDBG and Match Program requirements including DBRA.  Also discussed eligible costs, reimbursement process, and rec'd project updates.</t>
  </si>
  <si>
    <t xml:space="preserve"> A monthly conference call was held today with LSU official Anne Dugas and project analyst Jimmy Dunphy to discuss the grantee's LA Seafood Industry Sustainability Initiative (E17S-00001) project, including the forthcoming amendment to the CEA the grantee will submit, as well as sea grant activities LSU intends to carry out in the months ahead.  
Ms. Dugas mentioned that LSU official Larry March has been working on calculating possible revised amounts for the five expense categories identified in the CEA, and that the request for a time extension amendment should still be submitted by the end of next month. The project analyst informed Ms. Dugas that the project amendment to revise the amounts of the five expense categories that were approved in the project application can be submitted at the same time as the CEA amendment request, since the CEA amendment will not affect the overall grant amount. 
Ms. Dugas asked about the possibility of LSU's obtaining additional K/R Other Road Home Activities Program Income funds to continue the project indefinitely. The project analyst responded that he would send an email to ask about that possibility, and that he would discuss the response received during the next monthly conference call. The analyst also informed Ms. Dugas that the tentative CEA amendment to extend the term of the contract should still be submitted next month as discussed, and that if additional Road Home Activities Program Income funds do become available to LSU, a second CEA amendment could be executed at a later date to increase the grant amount.  
In discussing which type of activities LSU will be focusing on moving forward, Ms. Dugas stated that the grantee intends to target freshwater fisheries and basins more than saltwater fisheries, mostly due to the greater economic opportunity the areas present. Attempts to provide education to the fishermen in terms of micro processing have already begun. But, outreach and other events will not begin in more earnest until early next year. Ms. Dugas added that other state agencies are on board with what LSU is planning to do with its grant funds in targeting fishermen who work in freshwater basins for education and other outreach. </t>
  </si>
  <si>
    <t>Super Region __Update on use of area railways, train and the organizations 2019 legislative agenda.</t>
  </si>
  <si>
    <t>PWs 85, 140, 332, 356, and 357</t>
  </si>
  <si>
    <t xml:space="preserve">OCD-DRU Staff Helena Janssen provided TA to the Town of Washington’s (new) Mayor and Town Clerk to discuss the current status of their PWs listed in LouisianaPA.com and on the Non-Federal Share Match Program’s Participation Form. I provided an Overview of the Match Program, including the HUD CDBG-DR Requirements (DBRA, Section 3, 504 Assurance and Fair Housing). The Town confirmed their PWs completed prior to 4/4/2017 with the exception of PW# 356.  I also discussed OCD-DRU’s Reimbursement Process and the five-year record retention requirement. Additionally, we reviewed the Match Agreement and supporting documents. Notice was sent to this grantee on April 5, 2019. Event was held on April 10, 2019 at 9:00am – 10:30am.  
</t>
  </si>
  <si>
    <t xml:space="preserve">OCD-DRU Staff Helena Janssen provided TA to Apostolic Christian School (ACS) to discuss the following: (1) ACS’s acquisition of new property for PW# 1262 and applicability of URA requirements, (2) current status of ACS’s PWs listed in LouisianaPA.com and on the Non-Federal Share Match Program’s Participation Form, (3) OCD-DR CDBG requirements under Section 6 (Procurement Methods and Contractual Requirements) and under Section 8 (Civil Rights) of the Grantee Manual. Ed Sutherland was in attendance via conference call to provide TA during the acquisition discussion. The GOHSEP SAL was also in attendance. Notice was sent to ACS on April 5, 2019. Event was held on April 12, 2019 at 10:00am – 12:30pm.  </t>
  </si>
  <si>
    <t xml:space="preserve">A conference call was held today with Parish President Larry Richard, Administrator Scott Saunier, Finance Director Kimberly Segura, Purchasing Officer Michael Broussard, Administrative Assistant Aquanetta Davis, Executive Assistant Cynthia Provost, grant administrator Richard Minvielle and Jimmy Dunphy to discuss the status of the Parish's Acadiana Regional Airport (23PARA2101) project, including the Capital Outlay funds the Parish needs to secure in order to be able to pay for construction costs in the approved scope.  
President Richard informed the DRU that the Parish did not receive from the governor's office earlier this year the letter it was expecting that would indicate approval of $2.56 million in Capital Outlay funding by the Bond Commission as a Cash Line of Credit. Consequently, the Parish now has to wait for the state legislature to approve that amount in the Capital Outlay bill that will be voted on this summer during the legislative session. President Richard indicated that he has met with Gov. Edwards recently, and that the governor has informed him that he will not do anything to either expedite or slow the project going forward. 
The Parish is therefore expecting the legislature to approve the $2.56 million in Capital Outlay funding this summer, which will allow the Parish to execute a contract with the Bond Commission by the fall. The timeline of the project is subsequently being pushed back due to this delay in receipt of the Capital Outlay funding. Construction may not be able to begin until early 2020 now, as opposed to the 9/1/19 date projected in the draft of Project Amendment (1) Mr. Minvielle submitted to the project analyst in December 2018. 
Mr. Minvielle indicated that without the approval of the $2.56 million in Capital Outlay funding, the Parish cannot proceed to advertise for bids and award a construction contract. Likewise, the Parish cannot submit a project amendment to align the budget with the current cost estimate and extend the timeline without that firm commitment of state funds. Mr. Minvielle also stated that after consulting with the engineer, he confirmed that the project would take approximately 20-24 months to complete, which would push the completion date to late 2021 or early 2022. Previously, the Parish indicated that the project could be completed in 12 or 13 months. 
Mr. Saunier confirmed that the Parish has already executed a contract with the Bond Commission for the initial $1.71 million that has been awarded, and that the Parish council has already passed a resolution that commits approximately $2.4 million in local funding to the project. The only impediment now delaying the project is the lack of approval of the $2.56 million in Capital Outlay funding. 
Mr. Minvielle stated that in order to alleviate possible concerns the DRU may have with the adjusted project timeline, the Parish intends to expend all CDBG-DR funds in the budget, before utilizing the state and local funds to pay for construction costs not covered by the CDBG-DR funds.  
In response, the project analyst stated that it would be ideal for the Parish to expend all CDBG-DR funds that are budgeted before the state and local funds are expended, but that he could not confirm whether the revised project timeline would be acceptable to the DRU. The project analyst also informed the Parish that he would relay these project updates to the Recovery Programs Manager and would follow up with the Parish on any additional items that need to be communicated. </t>
  </si>
  <si>
    <t xml:space="preserve">A call was held with Parish official Anita Lockett, RDA officials Chris Tyson and Tara Titone, grant administrators Julie Bordelon and Michelle Smith, LHC Director Robbie Bizot, and DRU representatives Kay LeSage, Andrea Fleischbein, Jared Lee, and Jimmy Dunphy to discuss the Parish's proposed sale of a portion of acreage located within the Ardendale site, which was purchased for the Parish's Smiley Heights (17PARA3601) project. 
RDA President Chris Tyson stated that the RDA would like to sell approximately five to seven acres of land near the southeast corner of the Smiley Heights tract to a private owner to allow him to expand the footprint of his business. Mr. Tyson stated that RDA's understanding is that -- if the DRU approves the sale -- RDA would proceed to have an appraisal performed to determine fair market value, and then return those funds to the DRU after the sale is complete, since the activity did not meet a national objective as a result of the sale of the acreage to a private owner.
Ms. LeSage mentioned that her understanding was similar to Mr. Tyson's but that the DRU would consult with its legal counsel to determine if any additional information needs to be obtained in order to provide authorization to RDA to sell the acreage to the private owner. The DRU informed RDA and the Parish that the grant funds that would be returned to the DRU for the cost of the acreage could be re-allocated to another G/I PARA project(s), but that additional funds returned, i.e., Program Income that would be generated if the land appraises and sells for more than the RDA purchased it for, would have to be returned to the DRU. 
The DRU confirmed that it would follow up with the Parish after consulting with its legal counsel regarding the Parish's proposed request. Note all CDBG-DR funds in the project budget have been expended. But, the activity has not yet met the national objective, since no housing or retail units have been constructed on the acreage the Parish acquired. </t>
  </si>
  <si>
    <t xml:space="preserve">A monthly conference call was held today with Parish Engineer Nia Picou and DRU officials Kay LeSage, Jared Lee, and Jimmy Dunphy to discuss the status of the Parish's active infrastructure projects, the project amendments the Parish submitted via GIOS this morning, as well as closeout of the Parish's CEA that was executed for the Operation Boat Launches (IFIS-00008) K/R Fisheries project. 
The project analyst mentioned that he may have to return to the Parish the project amendment the grantee submitted for the Levee - Ward 7 (55PARA3306) project so that the Explanation of Request section can be updated with the change in scope of work the Parish approved as a result of the soil repair issue the project engineer previously identified. Additionally, the project analyst requested that the Parish update the construction end date on the request form, before having Parish President Dove re-sign the amendment. 
The DRU clarified for Ms. Picou that since the Parish is conducting a separate procurement to obtain construction services for this last phase of the -3306 project, that the amendment that was submitted this morning should also request a scope of work change. Note rather than have the prime contractor complete the repair work through a change order, the Parish decided to complete another set of plans and specifications and publicly bid the repair work. 
The project analyst mentioned that he briefly reviewed the other two project amendments the Parish submitted this morning -- 55PARA3203 and -3303 -- and that after a cursory review, he thought that both could be forwarded to the program manager for review. The only issue initially identified with the -3203 amendment was the construction end date not having been updated on the amendment request form. Ms. Picou stated during the call that the Parish expects construction for the last phase of the -3203 project to be completed by September 2019. 
There were no issues initially identified during the project analyst's review of the amendment for the -3303 project. However, since the Parish has to make changes to the -3306 amendment, Mr. Lee mentioned that since these three project amendments are companion amendments, the DRU would wait to approve the amendments for -3203 and -3303 until the Parish makes the requested changes to the -3306 amendment and re-submits in GIOS. 
Regarding the CEA Closeout Report for the Parish's Operation Boat Launches (IFIS-00008) project, the project analyst informed Ms. Picou that the DRU recently received the closeout report, and that the Parish should expect to receive final approval of the report within the next three to four months, since the monitoring review that included the IFIS-00008 project has been finalized.  </t>
  </si>
  <si>
    <t xml:space="preserve">A monthly conference call was held today with FP&amp;C senior managers Lisa Smeltzer and Tom Rish, project managers Mark Bradley and Jean Kelly, Jessica Guillory (Pan American Engineers), and Jimmy Dunphy to discuss the status of the grantee's Delgado Community College (ILOC-00020) and Nunez Community College (I2OC-00022) projects. 
Ms. Smeltzer mentioned that she has consulted with Michelle Smith (Pan American Engineers) regarding the labor compliance aspect of Phase II (Maintenance Building Additions) of the ILOC-00020 project, and that Ms. Smith confirmed that PAE would require $2,500.00 to serve as the Labor Compliance Officer for the grantee. Ms. Smeltzer indicated that FP&amp;C is able to commit $2,500.00 to PAE and requested that Ms. Smith assign a PAE representative to complete LCO duties for the maintenance building additions. 
Ms. Smith subsequently emailed Ms. Smeltzer and the project analyst, indicating that Colton Strickland will perform LCO duties for FP&amp;C on the second phase of the project. The project analyst informed the grantee (and Mr. Strickland) via email that the DRU will want to know that the weekly payroll reports have been reviewed by Mr. Strickland and any potential compliance issues resolved, before paying the prime contractor's first pay application. Note there were significant labor compliance issues related to payroll reports identified during completion of the first phase of the project. 
Regarding Phase I of the ILOC-00020 project, project manager Mark Bradley indicated that he has received prime contractor's One Construction's clear lien certificate and that he should be able to submit the next payment request for the project (for One Construction's retainage) by next week. The project analyst informed Mr. Bradley that the payment request should include both the clear lien certificate, as well as the Certificate of Substantial Completion. 
Nunez Community College project manager Jean Kelly confirmed that the grantee's closeout packet has been submitted to GOHSEP for review and approval. Ms. Smeltzer mentioned that the grantee did request that GOHSEP's approval be expedited so that FP&amp;C can close out the project with the DRU as quickly as possible. The project analyst informed the grantee that a final project amendment could be approved prior to GOHSEP payment of the FEMA funds, but that in order to close out the project with the DRU, all FEMA funds will have had to have been paid.  </t>
  </si>
  <si>
    <t xml:space="preserve">ILTR &amp; PARA Projects </t>
  </si>
  <si>
    <t>Conference call with parish, Picciola &amp; Associates, and HGA to discuss project status, ongoing issues, resolutions and expenditures.  See notes attached.
Attendees:  Gretchin Caillouet, Julie Bordelon, Kristen Hebert, Jack Plaisance; Martine Turner, LaKesha Hart, Lionel Lagarde, Marie Allemand, and Adrienne Celestine</t>
  </si>
  <si>
    <t xml:space="preserve">PARA, ILTR, IFIS, FSCC, ILT2, ILOC, State and Parish Held </t>
  </si>
  <si>
    <t>Conference call with parish to discuss project status, ongoing issues, resolutions and expenditures.  See notes attached.
Attendees:  Kristen Hebert, Adrienne Celestine, Tamithia Shaw, Christi Langoni, Renee Tran, Julie Bordelon, Hettie Hobdy, Marjorie Torres, Gretchen Caillouet, and Adrienne Duncan</t>
  </si>
  <si>
    <t>LaFourche Parish</t>
  </si>
  <si>
    <t xml:space="preserve">
Monthly conference call with parish, Picciola &amp; Associates, and HGA to discuss project status, ongoing issues, resolutions and expenditures.  See notes attached. Status updates were giving 3404,3406,3205,3403, and 3303.
Attendees:  Gretchin Caillouet, Julie Bordelon, Kristen Hebert, Jack Plaisance; Martine Turner, LaKesha Hart, Lionel Lagarde, Marie Allemand, and Adrienne Celestine
</t>
  </si>
  <si>
    <t>Damage related to disaster;#Eligible CDBG Activities;#Low-Moderate Income - National Objective;#Urgent Need - National Objective;#Grants Management</t>
  </si>
  <si>
    <t xml:space="preserve">ILTR, </t>
  </si>
  <si>
    <t>Conference call with parish to discuss project status, ongoing issues, resolutions and expenditures.  See notes attached.
Attendees:  George Imbraguglio, Thomas Magee, Kay LeSage, LaKesha Hart, and Kristen Hebert</t>
  </si>
  <si>
    <t xml:space="preserve">Conference call with parish to discuss project status, ongoing issues, resolutions and expenditures.  
Attendees:  Kristen Hebert, Adrienne Celestine, Christi Langoni,  Julie Bordelon, Hettie Hobdy, Marjorie Torres, and Adrienne Duncan
</t>
  </si>
  <si>
    <t>ILTR Projects</t>
  </si>
  <si>
    <t xml:space="preserve">Conference call with parish to discuss project status, ongoing issues, resolutions and expenditures. 
Attendees:  George Imbraguglio, Thomas Magee, Adrienne Celestine, Richard Poche and Kristen Hebert
</t>
  </si>
  <si>
    <t>Lake Arthur Housing Authority</t>
  </si>
  <si>
    <t>PW 711</t>
  </si>
  <si>
    <t xml:space="preserve">OCD-DRU Staff Helena Janssen provided TA via conference call to Karen Stokes with Lake Arthur Housing Authority to discuss the status of PW 711 listed in LouisianaPA.com and the next steps with the Non-Federal Share Match Program. We discussed the current status regarding processing of small projects, OCD-DRU’s reimbursement process and HUD OCD-DRU’s 5-year record retention requirement after the final closeout of OCD-DR’s federal grant providing the funds. Ms. Stokes provided the project’s start and substantial completion dates. Ms. Stokes is communicating with the GOHSEP SAL to close out the PW in GOHSEP's system. Notice for the call was sent on April 25, 2019. The call was held on April 26, 2019 at 1:00pm.
</t>
  </si>
  <si>
    <t xml:space="preserve">This is a recurring conference call/email chain with all of the Restore LA Small Business Program subrecipients to discuss program status, ongoing issues, resolutions, and to answer any questions, etc. </t>
  </si>
  <si>
    <t>Lousiana State Board of Regents</t>
  </si>
  <si>
    <t xml:space="preserve">Scheduled Monthly Conference Call was held 04/16/19 at 3:30 pm with Chris Mestayer (LSBR) and project managers Keri Caillet and Chenoa Richmond and Manager Jared Lee to discuss 65WISE9201. The CEA expires July 31,2019. The total project budget is $12,500.00 with $6,955,890.84 remaining. 
April 10, 2019 quarterly report was received. 
BRCC: received executed amendment - needing further docs requested on call and follow up email. Amendment is moving $526,140.16 from salaries to equipment. BRCC has already purchased the equipment. 
ULL: LMI review completed. Needing fee bills to submit invoices. 
UNO: Will be submitting invoices - salaries and benefits and tuition assistance.  Needing fee bill. 
LSU A&amp;M: Will not be submitting anymore invoices. $13,570.89 will remain unused. 
SLU: Draw request in GIOS for $3,973.19 - will be processing 
Southern A&amp;M: Needs an LMI review - will expend remaining funds. 
ULM: 4 invoices coming. Getting fringe benefits for Glenda. 
DELTA: Going to need amendment 
South Central: Going to need amendment 
McNeese: Will submit invoices 
Northshore: Will submit about 50k in invoices 
South Louisiana CC: Possibly submitting invoices 
SOWELA: Will submit about 30k in invoices. 
CM asked about closeout process, if it has changed since 2012: Yes and will send out guidance. 
JL requested other funds commitment letter or other financial documentation to approve BRCC amendment. 
KC requested again copies of all contracts. 
Sent email after call to follow up on requested documentation.
</t>
  </si>
  <si>
    <t xml:space="preserve">Ascension Parish Government </t>
  </si>
  <si>
    <t>Email from Martha Collins: 
Good Morning Keri, got a few questions for you.
Buy American Act -   Question came up today at the pre-Bid conference.  Does this apply to our sewer project?
 - Emailed Back</t>
  </si>
  <si>
    <t>Ascension Parish Government</t>
  </si>
  <si>
    <t xml:space="preserve">Received email from Martha needing guidance: 
We need to procure Inspector to inspect the work being done for sewer project.  There was not a line items for this in the budget.  In amendment #7 The parish added $2 Million to the project and we put it in construction.  We wanted to take 200,000.00 out and add new line item for these services.  In talking to Fay, she felt that we needed to wait as we just did Amendment #7.  Bid opening is May 7th.   We would like to begin the procurement process early.  This means advertise for 3 weeks, hold selection committee meeting, go to finance then council committee for approvals then start contract process.    We will start the process but not award until bids are validated to make sure that the funds for construction can be met prior to contracting for these services.   It should take us approximately 45 day or more.  Talk to Kay and Fay to see if we can move forward in beginning this process.
 - Emailed back </t>
  </si>
  <si>
    <t>Conference call with parish to discuss project status, ongoing issues, resolutions and expenditures.  See agenda</t>
  </si>
  <si>
    <t xml:space="preserve">OCD-DRU Staff Helena Janssen, along with GOHSEP representatives, provided TA to Apostolic Christian School (ACS) via conference call regarding progress made on their PWs listed in LouisianaPA.com and opted in to the Non-Federal Share Match Program for the 2016 Flood Event (4263).  OCD-DRU made recommendations for revisions to ACS’s RFQ to include CDBG compliance provisions for professional services and Section 3 Plan requirements. Notice of the call was sent by GOHSEP SAL on 4/25/2019. The call was held on 4/29/2019 at 2:00pm. 
</t>
  </si>
  <si>
    <t>PW 1172 (DR-4277)</t>
  </si>
  <si>
    <t>Phone call with the City to discuss applicability of Davis-Bacon. Further explained that CDBG can finance real property acquisition, purchase of equipment, architectural and engineering fees, other services (e.g., legal, accounting), and other non-construction items without triggering DBRA. Also discussed URA requirements, timing of URA coverage, and the steps for meeting requirements.  Also discussed procurement of equipment.</t>
  </si>
  <si>
    <t xml:space="preserve">A monthly conference call was held today with project engineer Reid Miller, Recovery Programs Manager Jared Lee, and project analyst Jimmy Dunphy to discuss the Town's Flood Protection Levee System (51MIPC3401) project, including the project amendment that will be submitted to revise the scope and budget of the project, the start of construction, and payroll submission requirements applicable to the contractors that are executing the project. Note construction began last week and is expected to be completed within 200 days from the start date.   
Mr. Miller mentioned that he has consulted with prime contractor Frisco Contractors regarding an increase in the scope of the project to include raising the levee an additional foot, and that he is waiting to find out what the cost of a possible change order would be before revising the most recent cost estimate for the project. He also mentioned that he would talk with consultant Angela Kraemer and Mayor Phil Prejean soon to discuss which additional costs the Town would like to include in a revised budget for the project, due to the low bid the Town received having come in well under budget at the March bid opening. 
The project analyst informed Mr. Miller that the DRU could potentially approve a scope of work amendment that includes increasing the height of the levee by an additional foot, as well as re-construction of a road adjacent to the levee for future flood mitigation, but that it would still like to receive a more detailed description of the proposed scope changes before approving via a project amendment. 
If the Town would like to request reimbursement for acquisition costs, the project analyst informed Mr. Miller that the DRU would need the remaining acquisition records that have not yet been received from St. Mary Parish Levee District Executive Director Tim Matte. Additionally, if the Town would like to request reimbursement for appraisal costs, the DRU would want to ensure that the Levee District properly procured the appraiser(s) and review appraiser. </t>
  </si>
  <si>
    <t xml:space="preserve">50PARA3402 </t>
  </si>
  <si>
    <t xml:space="preserve">An email was sent to Parish President Chester Cedars today in response to a letter (dated 3/28/19) the Parish previously sent to the DRU requesting approval to reduce the scope of Phase II of the project. 
In the 3/28/19 letter, the Parish requested to remove channel excavation from Phase II of the project and include only the clearing and snagging of trees along the channel. The letter detailed the "adamant and unified opposition" of the property owners to granting the servitudes the Parish would need to acquire to enlarge the channel. As a consequence of that opposition, the Parish would like to reduce the scope of Phase II. The DRU met internally yesterday to discuss the proposal, and determined that clearing and snagging could not be approved as stand-alone activities, as they essentially constitute maintenance work and are thus ineligible.  
The email the project analyst sent to President Cedars today indicated that in order to approve a project amendment to revise the scope of Phase II, the contractor will have to complete some form of channel excavation, in addition to the clearing and snagging that will increase the velocity and conveyance capacity of the channel, thereby allowing more runoff to drain into the Bayou. 
The email also provided technical assistance regarding the items that must be included in a possible amendment request, including a description of the channel excavation work in the Explanation of Request section, a revised cost estimate that identifies channel excavation as the primary objective, and an update to the CDBG Program Schedule, i.e., revised construction start and end dates. </t>
  </si>
  <si>
    <t>St. James Parish Monthly Conference call</t>
  </si>
  <si>
    <t>47PARA2301;47PARA2302;47PARA2101;47PARA3201;47PARA2303</t>
  </si>
  <si>
    <t xml:space="preserve">Monthly conference call with the parish, reviewed all the final amendments that I have completed, as well as discussed needing corrected final statements of cost that matches the actual amount spent on each project, als stated that I have a deadline to have this complete by the end of the following week.  Grantee stated that she would have all amendments signed and uploaded so that they can be processed and closeout can begin on all the completed projects.  </t>
  </si>
  <si>
    <t xml:space="preserve">An email was sent to Parish Director of Housing and Human Services Darrel Waire today in response to an email Mr. Waire sent the project analyst 4/26/19, requesting approval to utilize the Program Income the Parish has generated from its G/I housing projects for its First-Time Homeowner Buyer (FTHB) Program to attempt to meet the LMI national objective of the Parkwood Place (55PARA3702) project. 
The project analyst clarified that the Parish must first return to the DRU Finance section all Program Income it has generated from its G/I projects, before then submitting a Tier III G/I Recovery Proposal amendment in GIOS to add a new project to the Recovery Proposal. The email further clarified that following approval of the Tier III amendment, the Parish could proceed to submit a project application requesting approval of the amount of state-held PI funds the Parish would like to utilize for the new project. 
Additionally, the email clarified that the lots in the Parkwood Place subdivision will need to be completed within two to three years, and that at least 74 housing units will need to be sold to LMI households in order to meet the LMI national objective, since HUD has established a maximum amount of dollars that can be put toward an individual household in order to meet a national objective. Note Mr. Waire indicated that it would take approximately 12 years to construct and sell the 144 units the new developer is required to build. Also, the Parish believed that the sale of four housing units to LMI housholds would achieve the LMI national objective. 
Attached to the project analyst's email were the DRU's amendment procedures for submission of a G/I Recovery Proposal Tier (I, II, or III) amendment. </t>
  </si>
  <si>
    <t>PW 38,258,1036,1212</t>
  </si>
  <si>
    <t xml:space="preserve">Event start date:05/02/19  10am
Event end date: 05/0/19 11am
On-site visit
Event organizer: Eugenia Williams ( OCD-DRU)
Attendees: Mayor David Barrow
Date noticed sent: 04/26/19
Brief description of the event:
I visited the  City of Central to meet the new mayor, Mr. David Barrow. I explained the Non-Federal Share Match program and reviewed the PW's with him. He had prior knowlege on how to read a PW and how to navigate the LAPA system. He and I reviewed the FAQ's and discussed the meaning of soft cost. </t>
  </si>
  <si>
    <t>Winn Parish Sheriff’s Office</t>
  </si>
  <si>
    <t>PWs 140, 182 and 623</t>
  </si>
  <si>
    <t>OCD-DRU Staff Helena Janssen provided TA via conference call with the Applicant to discuss the status of their PWs listed in LouisianaPA.com (LAPA) and the next steps with the Non-Federal Share Match Program. We discussed the current status of OCD-DRU’s project documentation review for small projects and OCD-DRU’s reimbursement process. Their PWs are in Open Status (Closed for FEMA). The Applicant is to create request in LAPA to close out their PWs. Notice of the call was sent on 5/02/2019. The call was held on 5/03/2019 at 1:00pm.</t>
  </si>
  <si>
    <t>Andrea Fleischbein</t>
  </si>
  <si>
    <t>Amanda Clark</t>
  </si>
  <si>
    <t>Eva Strausbaugh</t>
  </si>
  <si>
    <t>Gwen Lee</t>
  </si>
  <si>
    <t>Garrett Lieux</t>
  </si>
  <si>
    <t>Jared Lee</t>
  </si>
  <si>
    <t>Martine Turner</t>
  </si>
  <si>
    <t>Skeka Hogan</t>
  </si>
  <si>
    <t>Keri Caillet</t>
  </si>
  <si>
    <t>Pat Forbes</t>
  </si>
  <si>
    <t>Shayla Thompson</t>
  </si>
  <si>
    <t>Fay Part</t>
  </si>
  <si>
    <t xml:space="preserve">17PARA3202 </t>
  </si>
  <si>
    <t xml:space="preserve">The project analyst sent an email to the grantee today clarifying previous technical assistance that was provided (in a 5/7/19 email) related to the possible disposition of property (and equipment) that will be improved with both CDBG-DR and CDBG Entitlement funding. 
The email stated that any proceeds generated from the sale of the building to the Council on Aging (COA) would be considered Program Income, a percentage of which would have to be returned to the DRU after the sale of the building is complete. The email also clarified that a possible sale of the building should not take place until after construction has been completed, and that an appraisal should be done both before and after the improvements are made to determine the amount of Program Income that would be generated from a sale. 
In response to a question about the Parish's possibly transferring the property to the COA, the project analyst clarified that the Parish needs to determine which type of agreement it would need to execute with the COA and that it must contain all standard requirements related to the disposition of equipment/property. Additionally, it was communicated that a transfer of the property should not take place until all construction has been completed. 
In a follow-up email the project analyst sent the next day, it was requested that the Parish contact the DRU again prior to a possible transfer of the property to ensure that there are no further issues with that disposition method. Additionally, the project analyst recommended that the Parish confer with its HUD representative regarding these possible disposition options, as HUD may have a more stringent interpretation of the applicable regulations than the DRU has.    </t>
  </si>
  <si>
    <t>OCD-DRU Staff Helena Janssen and Tomorr LeBeouf held the monthly conference call with LSU-Ag Center representatives of the Office of Sponsored Programs to discuss program status regarding the Incubator Project, timelines for the work on the bottling line, status of the revised Budget and Budget Amendment, ongoing issues, resolutions and to answer any questions, etc.  This call was held at 9:30am.</t>
  </si>
  <si>
    <t>Eligible CDBG Activities;#Financial Management;#Low-Moderate Income - National Objective;#Grants Management</t>
  </si>
  <si>
    <t>PW# 262</t>
  </si>
  <si>
    <t xml:space="preserve">OCD-DRU Staff Helena Janssen provided TA to the Village of Clarence’s (new) Mayor to discuss the current status of their PW listed in LouisianaPA.com and on the Non-Federal Share Match Program’s Participation Form. I provided an overview of the Match Program and we discussed next steps with the GOHSEP SAL who attended via conference call.  Notice was sent to the Village on April 25, 2019. Event was held on May 07, 2019 at 9:00am – 10:10am.  </t>
  </si>
  <si>
    <t>PW# 675 and 682</t>
  </si>
  <si>
    <t xml:space="preserve">OCD-DRU Staff Helena Janssen provided TA to the Village of Natchez's Mayor and Village Clerk to discuss the current status of their PWs listed in LouisianaPA.com (LAPA) and on the Non-Federal Share Match Program's Participation Form. I provided an overview of the Match Program and discussed the current status of processing documentation review for small projects. I also discussed OCD-DRU's Reimbursement Process and the five-year record retention requirement. During the visit, the applicant created a request in LAPA to close out their completed PWs. The applicant is to provide OCD-DRU with substantial completion dates of the PWs.  Notice was sent to the Village on May 2, 2019. Event was held on May 07, 2019 at 10:45am – 11:45am. 
</t>
  </si>
  <si>
    <t>PWs 306 and 388</t>
  </si>
  <si>
    <t>OCD-DRU Staff Helena Janssen provided TA via conference call with the City Clerk to provide guidance on the completion of supporting documents for the FEMA PA Match Agreement for signature. We also discussed the current status of their PWs listed in LouisianaPA.com (LAPA).  Additionally, we discussed the HUD CDBG-DR requirements (DBRA, Section 3, 504 Assurance and Fair Housing) in regards to PW# 388 as the work for this project completed after 4/4/2017.  The City is to obtain access to LAPA and create a request to close out their small PWs in LAPA. Notice of the call was sent to the City on 5/06/2019. The call was held on 5/09/2019 at 9:00am – 10:45am.</t>
  </si>
  <si>
    <t>PW# 964 and 1700</t>
  </si>
  <si>
    <t>OCD-DRU Staff Helena Janssen provided TA via conference call with Applicant Representative Beth Callais to discuss the current status of PW# 964 and 1700 in LouisianaPA.com. The Applicant advised PW# 964 is going through GOHSEP’s cost analysis process. The Applicant confirmed the work for this project completed after 4/4/2017.  We discussed procurement and the HUD CDBG-DR requirements (DBRA, Section 3, and 504 Assurance) in regards to this PW. Additionally, we discussed Duplication of Benefits since the Parish has a Donated Resources PW# 1700. The call was held on 5/09/2019 at 12:00pm – 12:25pm.</t>
  </si>
  <si>
    <t>2019</t>
  </si>
  <si>
    <t>Oct</t>
  </si>
  <si>
    <t>Nov</t>
  </si>
  <si>
    <t>Dec</t>
  </si>
  <si>
    <t xml:space="preserve">A monthly conference call was held today with Capital Grants Manager Nathan Schwam, grant administrator Julie Bordelon, and Jimmy Dunphy to discuss the status of the grantee's four projects that are in NOT Ready to Close status, the active Centralized Career and Technical Education Facility (IEDU-00117) project, and the pending application for the New Walter Cohen High School project. 
Ms. Bordelon mentioned that the timeline for submission of the project application for the New Cohen School project is approximately three weeks and that RSD is currently in the process of procuring the CMaR contractor and completing the environmental review record for the project. The project analyst informed the grantee that it could include in the CDBG Program Time Schedule more details related to the dates project milestones can potentially be achieved so that a possible application approval letter can contain the most accurate deadline dates possible. 
Note the application approval letter the DRU sent the grantee for the Centralized Career and Technical Education Facility (IEDU-00117) project contained a number of deadline dates that were generated from the Program Schedule and from follow-up with the grantee after receipt of the application. Mr. Schwam confirmed that the new project will likely consist of multiple phases, but that it may be simpler to complete than the IEDU-00117 project, since this project essentially includes a demolition followed by a re-build. 
In terms of the IEDU-00117 project, the grantee confirmed that the project will be canceled so that the CDBG-DR funds can be used for the New Cohen High School project. The DRU advised the grantee to submit a project amendment to cancel the project, requesting to move the entire grant amount to unallocated, as opposed to waiting until the application for the New Cohen High School is ready to be submitted and moving the funds directly into that project.  </t>
  </si>
  <si>
    <t xml:space="preserve">55PARA3702 </t>
  </si>
  <si>
    <t xml:space="preserve">A conference call was held today with Parish Housing and Human Services Director Darrel Waire and Kelli Cunningham, DRU officials Pat Forbes, Adrienne Celestine, Kay LeSage, Jared Lee, Tommy LaTour, Andrea Fleischbein, Nechelle Polk and Jimmy Dunphy to discuss the Parish's Parkwood Place (55PARA3702) project, including the possibility of the Parish's utilizing G/I Program Income it has generated to help achieve the LMI national objective. 
The DRU explained to Mr. Waire that since the G/I Program Income funds are different from the PARA funds in the 55PARA3702 project that the Parish would likely have to return the G/I PI funds to the DRU, per PI policies, and then apply for those funds separately via a project application. Mr. Waire had requested to either amend $200,000.00 in G/I PI funds into the Parish's First-Time Homebuyer Program (55PARA1301), or approval of an exception to the DRU's PI policies, to facilitate quicker use of the funds for the -3702 project. 
Mr. Forbes stated that he was unsure whether it would be a good idea to put $200,000.00 of "good money" after $3.1 million of "bad money" if the Parish will not ultimately be able to use the funds appropriately and in a timely manner. Mr. Forbes subsequently asked whether a new developer could buy the subdivision and whether the entire $3.1 million grant could be returned to the DRU. 
Another possibility discussed was allowing the Parish to utilize $200,000.00 of G/I PI to facilitate the initial sales of the first units that have been constructed and then continually add in additional PI that would be generated to facilitate future homes sales, which will potentially force the Parish to only have to return a prorated amount of the grant, as opposed to the entire $3.1 million grant. 
In terms of the activity meeting the national objective, Mr. Waire stated that it will not be possible for the Parish to construct and sell 144 housing units in the subdivision within the next few years, due to a number of factors -- some of which are outside the Parish's control. The DRU discussed with the Parish the minimum number of units that could potentially be sold to allow the project to meet a national objective, and mentioned HUD's standard benefit requirement, which is $35,000.00 per job or service. Using that standard, the Parish would only have to construct and sell 89 units, rather than the 144 required in the application, 45 of which would have to be sold to LMI households. 
The project analyst mentioned to Mr. Waire that he would follow up with him in the near future to provide a minimum number of units the Parish will have to construct and sell in order to meet the LMI national objective, and instructions for potentially utilizing G/I Program Income for the -3702 project.    </t>
  </si>
  <si>
    <t>29PARA3205 29PARA3404 29PARA3406</t>
  </si>
  <si>
    <t xml:space="preserve">location:- Lafourche Parish
time/date: -5/8/2019 10:00am
Onsite visit:
Attendees: OCD-DRU- M. Turner, L. Hart, K. Hebert
LPG-B. Abaddle, L. Lagarde, J. Dufrene
HGA- G. Caillouet, J. Bordelon
DPW- J. Barnes
Subject:
To discuss the status of the grantee's projects. Projects discussed: Parr/Larose Pump Station/Dugas Canal Drainage Improvements/Lafourche Community and Recreation Center/Westside Drainage Improvements/Highway 308 Roadway and Drainage Improvements
</t>
  </si>
  <si>
    <t>Southern University Ag</t>
  </si>
  <si>
    <t>TA conference call regarding project delivery/direct cost, budgeting and invoicing.</t>
  </si>
  <si>
    <t>LSU Ag</t>
  </si>
  <si>
    <t>TA conference call regarding sole source procurement.</t>
  </si>
  <si>
    <t>Louisiana Dept of Ag</t>
  </si>
  <si>
    <t>TA conference call regarding running DOB  checks for SBA, RMA and FSA prior to the second allocation of funding.</t>
  </si>
  <si>
    <t>65WHFD7001</t>
  </si>
  <si>
    <t>Conference call to provide TA regarding CEA extension request and discuss status update of program.  1st RFP to be submitted in the next coming weeks for December and 1st quarter of 2019</t>
  </si>
  <si>
    <t>ILTR, IFIS, Program Income</t>
  </si>
  <si>
    <t xml:space="preserve">Conference call with parish to discuss project status, ongoing issues, resolutions and expenditures. 
Attendees:  George Imbraguglio, Andrew Becker, Richard Poche, Melissa O'Neil, Thomas Magee, Adrienne Celestine, LaKesha Hart, and Kristen Hebert
</t>
  </si>
  <si>
    <t>Monthly Conference Call to discuss active projects, amendments, and closeout projects.</t>
  </si>
  <si>
    <t>Damage related to disaster;#Duplication of Benefits;#Eligible CDBG Activities;#Environmental - Environmental Reviews;#Labor - Davis/Bacon;#Urgent Need - National Objective</t>
  </si>
  <si>
    <t>Onsite visit with parish, Picciola &amp; Associates, and HGA to discuss project status and expenditures.  Also, inctroduce new recovery programs analyst and manager.</t>
  </si>
  <si>
    <t>13PARA3408</t>
  </si>
  <si>
    <t>Conference call with Sam Pickens with HUD OIG to discuss Property Owner Compliant and our plans/specs process. 
Attendees:  Adrienne Celestine, Kay LaSage, Sam Pickens, Skeeka Hogan, LaKesha Hart, Dan Rees, Eddie Legnon</t>
  </si>
  <si>
    <t>Indian Village Water System, Inc.</t>
  </si>
  <si>
    <t>PW215</t>
  </si>
  <si>
    <t xml:space="preserve">I spoke to Ann Hernandez this morning about the Indian Village Water System's outstanding Participation Agreement. She was about to find the PA and will be getting it signed and returned to Bonnie in the DRU. I also spoke to her and emailed her our most current FAQ's about the program and spoke to her about the 25% reimbursement they would receive once we received the CEA back and it was approved. She also stated that they may need an onsite TA Meeting after June 1st, but she will get back with me on that.  </t>
  </si>
  <si>
    <t>Eric Miller</t>
  </si>
  <si>
    <t xml:space="preserve">A monthly conference call was held today with East Baton Rouge Parish Administrator Rowdy Gaudet, Redevelopment Authority Vice-President Tara Titone, grant administrators Julie Bordelon and Michelle Smith (Pan American Engineers), and DRU representatives Adrienne Celestine, Ed Sutherland, Darin Mann, Jared Lee, John Sparks, Andrea Fleischbein and Jimmy Dunphy to discuss the statuses of the Parish's non-bridge replacement infrastructure projects. 
Mr. Gaudet mentioned that the Parish has tentatively awarded the construction contract to the low bidder on the Renovate 1701 Main St. (17PARA3202) project but that the Parish has requested that the contractor extend its bid by 30 days so that the Parish can negotiate the future use of the building (i.e., after construction is complete) with the Council on Aging (COA). Mr. Gaudet mentioned that the COA is going to contribute $580,000.00 to the project for the purchase of equipment and would ultimately like to obtain ownership of the building via a donation or sale from the Parish. 
The Parish has a meeting with the COA scheduled for May 22 to discuss future use of the building, including possibly re-negotiating the rent amount, or relinquishing ownership of the building after construction has been completed. Mr. Gaudet mentioned that there are a lot of political implications related to any business the Parish does with the COA. Thus, the Parish Metro Council may not be inclined to automatically approve any agreement the Parish negotiates with the COA. Construction for the project will not begin this month, as the Parish recently projected it would.  
In terms of the Smiley Heights Rental Rehab (17PARA3601) project, Ms. Titone mentioned that as a result of a $30 million grant HUD recently awarded the Parish, the grantee should not have any issues meeting the LMI national objective of the project, since a portion of that grant will go toward establishing mixed-income housing on the Ardendale site. Ms. Titone also mentioned that construction for Phase I of the project is still expected to begin in January 2020. </t>
  </si>
  <si>
    <t>PW 467</t>
  </si>
  <si>
    <t xml:space="preserve">A call was held this morning with Sheriff's Department employee Kayla Conner, and DRU representatives Helena Janssen and Jimmy Dunphy to provide the grantee technical assistance related to completion of the documents that will comprise the grantee's CEA with OCD.
The DRU answered questions Ms. Conner had about the Authorized Signature Form, the disclosure report, and the certification statement, and clarified that the sheriff needs to sign two copies of the agreement, before the office mails both copies to DRU Contracts Specialist Bonnie Brown. Ms. Janssen mentioned that one of the two copies the DRU receives will be returned to the grantee, after it has been approved by the Office of State Procurement. 
In response to a question about the grantee's DUNS number, Ms. Conner mentioned that the Sheriff's Department had recently obtained a new DUNS number. The project analyst requested that Ms. Conner send him that new DUNS number so that it can be added to the agreement draft and re-sent to the grantee for signature. Ms. Conner subsequently emailed the grantee's new DUNS number to the project analyst, which was then forwarded to Ms. Brown. </t>
  </si>
  <si>
    <t>A called was held this morning with Sheriff’s Department employee Kayla Conner and DRU representatives Jimmy Dunphy and Helena Janssen to provide the grantee technical assistance related to completion of the documents that will comprise the grantee’s CEA with OCD.  We answered questions Ms. Conner had regarding the FEMA PA Match Agreement supporting documents and regarding their DUNS number. Notice of the rescheduled call was sent to Ms. Conner on 5/08/2019. The call was held on 5/17/2019 at 9:00am.</t>
  </si>
  <si>
    <t xml:space="preserve">A monthly conference call was held today with LSU officials Anne Dugas and Matt Coldiron and project analyst Jimmy Dunphy to discuss the grantee's LA Seafood Industry Sustainability Initiative (E17S-00001) project, including the forthcoming amendment to the CEA the grantee will submit, as well as the grantee's draw request for activities undertaken during the first quarter of 2019. 
Mr. Coldiron mentioned that he has obtained all the support documentation that he needs in order to submit the next payment request to the DRU. However, he is waiting on Larry March to provide signatures for the effort certifications for the grantee's salaries and benefits, which means that the draw may not be ready for submittal until next week. 
In terms of the CEA amendment the grantee will submit to request the contract term be extended to 6/30/20, Ms. Dugas mentioned that she has been working to determine the revised amounts of the five expense categories that comprise the budget and should have the amendment request ready to submit by the middle of next month. Note the grantee previously indicated that the amendment request would be ready for submittal by the end of May.  
The project analyst informed Ms. Dugas that since the approved project application did specify amounts for the five expense categories included in the CEA, that a project amendment should be submitted at the same time as the request for CEA amendment to revise the amounts of the five budget categories (and to extend the time). 
In response to a previous question Ms. Dugas asked about the possibility of LSU's obtaining more CDBG-DR funding to extend the Sea Grant program, the project analyst mentioned during the call that the DRU would not be likely to approve additional funding if the grantee was not able to expend its original grant amount in the time that was initially allocated to it. However, if the grantee still wished to add its name to the DRU's list of funding requests under consideration for the next round of re-allocations, it could submit its request to the project analyst via email and identify the amount it is requesting, the timeline for expenditures, relationship to the hurricane, etc. </t>
  </si>
  <si>
    <t>not project specific</t>
  </si>
  <si>
    <t>Provided TA on Activity Closeouts to some new CNO staff.</t>
  </si>
  <si>
    <t>John Sparks</t>
  </si>
  <si>
    <t>Created By_A</t>
  </si>
  <si>
    <t>Created By_B1</t>
  </si>
  <si>
    <t>Created By_B2</t>
  </si>
  <si>
    <t>Avoyelles Parish Police Jury</t>
  </si>
  <si>
    <t>PWs# 366, 831, 833, 834 and 446</t>
  </si>
  <si>
    <t xml:space="preserve">OCD-DRU Staff Helena Janssen provided TA to Avoyelles Parish Police Jury President Charles Jones and OEP Director Joseph Frank to discuss the current status of their PWs listed in LouisianaPA.com and on the Non-Federal Share Match Program’s Participation Form. I provided an Overview of the Match Program, including the HUD CDBG-DR Requirements (DBRA, Section 3, 504 Assurance and Fair Housing).  I also discussed OCD-DRU’s Reimbursement Process and the five-year record retention requirement. Additionally, we discussed Duplication of Benefits since the Parish has a Donated Resource PW (#833).  The applicant provided start/completion dates for the PWs, and provided signed original Match Agreement documentation. The GOHSEP SAL attended via conference call. Notice was sent to this grantee on 5/14/2019. Event was held on 5/21/2019 at 10:00am – 12:30pm.  
</t>
  </si>
  <si>
    <t xml:space="preserve">The project analyst attended the grantee's Pre-Construction Conference that was held today for the Woodland Ridge project to provide technical assistance related to Davis-Bacon and Related Acts requirements that are triggered by the project. 
In terms of the payroll submission requirements, the project analyst mentioned to contract award winner Brown Industrial that all labor-related requirements that apply to the prime contractor also apply to all subcontractors that will be executing the project, including paying employees weekly and submitting payroll reports on a weekly basis. 
In terms of the reporting requirements, the project analyst mentioned that the requirements are fairly stringent, but not necessarily difficult to complete. Some of the items noted were ensuring that the classifications identified on the payroll reports match exactly the classifications in the wage decision, and ensuring that if the contractor utilizes a worker classification that is not contained in the wage decision, that it submit the additional classification request to the grantee as soon as it is known that one will be needed. 
Also noted was that if non-standard deductions are taken from an employee's paycheck, the contractor must ensure that the employee authorizes the deduction via a Payroll Deduction Authorization (PDA) form. The project analyst additionally clarified that overtime should be paid at 150 percent the employee's basic hourly rate, plus 100 percent of the rate of any fringe benefits, for any hours worked over 40 per week. </t>
  </si>
  <si>
    <t>Saint Joseph Abbey Seminary College</t>
  </si>
  <si>
    <t>PW 882 &amp; 885</t>
  </si>
  <si>
    <t xml:space="preserve">Event start date: 05/08/19
Event end date: 05/08/19
On-site visit
Event organizer: GOHSEP-Glenda Bocking
Date notice was sent: 05/01/19
Spoke with the administrators and consultants about the remibursement process and how long it would take. They are in the process of combining PW 882 &amp; 885 (Benet and Savio Hall). This being done by GOHSEP.
</t>
  </si>
  <si>
    <t>Christ Episocpal Church and School</t>
  </si>
  <si>
    <t>PW 295 &amp; 806</t>
  </si>
  <si>
    <t xml:space="preserve">Event start date: 02/28/19
Event end date: 02/28/19
On-site visit
Event organizer: Eugenia Williams
Date Notice sent: 02/25/19
Met w/Granteee and explained the Share Match Program. We discussed PW 's 295 &amp; 806. Davis Bacon and Related Acts do not apply to these PW's. GOHSEP is closing their projects. </t>
  </si>
  <si>
    <t xml:space="preserve"> DR-4277:  PWs 1172 &amp; 1157</t>
  </si>
  <si>
    <t xml:space="preserve">Onsite TA Visit at City Hall: 116 Range Dr., Denham Springs.
Date Invite Sent by Eva Strausbaugh: 5/13/19
Attendees: Michelle Hood (City Treasurer), Shimetra Bethley (Consultant), Jonathan Clark (Consultant), Eva Strausbaugh (DRU), LaKesha Hart (DRU), &amp; Lisa Samuels (DRU).
Discussed Elevation of Animal Shelter (PW 1157).  City confirmed that engineer drew plans to conform with new HUD requirements and provided the new elevation figures during the meeting.
Discussed Procurement- purchase of equipment. 
Discussed Large Projects that have recently closed.  LS discussed the reimbursement process.  Also explained that we will begin processing the smalls.
Discussed 5 additional PWs that were recently obligated.
*FEMA is going to back the land out of PW 1172 and will not be reimbursing the City for it.  
</t>
  </si>
  <si>
    <t>DR-4277:  PW 1259</t>
  </si>
  <si>
    <t xml:space="preserve">Conducted Desk-review of the Contract Documents and Bid Specifications for PW 1172 Drainage Project, and provided feedback to grantee.  Provided TA on the Compliance Provisions for Construction Contracts, Wage Determination,  Section 3, and eligible contract types.  Also provided documentation for grantee including current edition of Making Davis-Bacon Work, Sample Section 3 Plan w/Tables A &amp; B, Certification of Bidder Regarding Section 3, Sample Certification of Proposed contractor regarding Section 3 and Segregated Facilities.  I explained when each of the Section 3 documents would not to be completed by the contractor.  I also explained eligible/ineligible contract types.  </t>
  </si>
  <si>
    <t xml:space="preserve">A monthly conference call was held today with FP&amp;C senior manager Lisa Smeltzer, project managers Mark Bradley and Jean Kelly, Jessica Guillory (Pan American Engineers), and Jimmy Dunphy to discuss the status of the grantee's Delgado Community College (ILOC-00020) and Nunez Community College (I2OC-00022) projects.  
Mr. Bradley mentioned that he would submit by tomorrow the final payment request for the ILOC-00020 project, which will zero out the CDBG-DR budget. The draw will include a request for the retainage owed to prime contractor One Construction, as well as two invoices the project engineer submitted. The project analyst later clarified for Mr. Bradley via email that Part III - Project Status - on the RFP summary page should specify the exact amount of local funds that are paying for a portion of the invoiced costs. 
The project analyst also mentioned that since the next draw will zero out the CDBG-DR budget for the project, and will not contain any invoices from Stallings Construction for its work on the maintenance building, that the DRU will not be as concerned with ensuring that the maintenance building additions meet DBRA requirements, since CDBG-DR funds will not be paying those project costs. Mr. Bradley mentioned though that the contractor completing the maintenance building additions (Stallings Construction) has sent four certified payroll reports to LCO Colton Strickland (Pan American Engineers) for review.
In terms of the I2OC-00022 project, manager Jean Kelly mentioned that prior to the next scheduled monthly call with the DRU, she will inquire of GOHSEP as to the status of FP&amp;C's closeout report for the project. As of today, the grantee's closeout report is still in Stage 2 (Pre-Closeout Review) of GOHSEP's closeout process. </t>
  </si>
  <si>
    <t xml:space="preserve">Conference call with parish to discuss project status, ongoing issues, resolutions and expenditures.  
Attendees:  Kristen Hebert, LaKesha Hart, Christi Langoni, Renee Tran, Julie Bordelon, Hettie Hobdy, Marjorie Torres, Gretchen Caillouet, and Adrienne Duncan
</t>
  </si>
  <si>
    <t xml:space="preserve">This is a recurring conference call/email chain with all of the Restore LA Small Business Program subrecipients to discuss program status, ongoing issues, resolutions, and to answer any questions, etc.  </t>
  </si>
  <si>
    <t>Created_By</t>
  </si>
  <si>
    <t xml:space="preserve">A monthly conference call was held today with Parish Engineer Nia Picou and DRU officials Darin Mann and Jimmy Dunphy to discuss the status of construction for the Parish's active infrastructure projects, as well as the final project amendment that is needed for the Parish's completed Falgout Canal (55PARA3312) project.  
The project analyst clarified for Ms. Picou that the Parish can put together a Final Statement of Cost for the 55PARA3312 project, since the project costs are final, and that the statement does not need to come from the engineer. Note a Final Statement of Cost is needed for a final project amendment that will be submitted to align the project budget with actual expenditures. 
In terms of the completed projects, Ms. Picou mentioned that after the final payment requests for Juvenile Facility (-3201) and Suzie Canal (-3303) are paid by the DRU, there will be a total balance of approximately $37,000.00 that the Parish will have to amend out of the budgets in order to close the projects. 
Ms. Picou mentioned that the Parish's intention is move those unobligated funds to the Parish's Levee - Ward 7 (55PARA3306) project to ensure that all construction costs for Phase IV of the project are covered. Thus, project amendments for the Parish's -3201, -3303, and -3306 projects will need to be approved together. </t>
  </si>
  <si>
    <t>PWs 621, 799 and 804</t>
  </si>
  <si>
    <t xml:space="preserve">OCD-DRU Staff Sydney Pino and Helena Janssen provided TA to Tensas Basis Levee District to discuss the current status of their PWs listed in LouisianaPA.com and on the Non-Federal Cost Share Program’s Participation Form. We provided an Overview of the Match Program, including the HUD CDBG-DR Requirements (DBRA and Section 3).  We also discussed OCD-DRU’s Reimbursement Process and the five-year record retention requirement.  The grantee confirmed start/completion dates for the PWs. The grantee’s consultant, HGA, was also in attendance. Ms. Pino sent notice to this grantee on 5/24/2019. Event was held on 5/29/2019 at 11:00am – 12:20pm.  </t>
  </si>
  <si>
    <t>Town of Bernice</t>
  </si>
  <si>
    <t>PWs 85 and 176</t>
  </si>
  <si>
    <t xml:space="preserve">OCD-DRU Staff Sydney Pino and Helena Janssen provided TA to Town of Bernice to discuss the current status of their PWs listed in LouisianaPA.com and on the Non-Federal Cost Share Program’s Participation Form. We provided an Overview of the Match Program, including the HUD CDBG-DR Requirements (DBRA, Section 3, 504 Assurance and Fair Housing).  We also discussed OCD-DRU’s Reimbursement Process and the five-year record retention requirement.   Additionally, we reviewed the Match Agreement and supporting documents for signature. Ms. Pino sent notice to this grantee on 5/24/2019. Event was held on 5/29/2019 at 2:00pm – 3:20pm.  </t>
  </si>
  <si>
    <t>PA 2016 0157</t>
  </si>
  <si>
    <t xml:space="preserve">We conducted a complete TA visit and went over the whole PA Match program with the grantees. </t>
  </si>
  <si>
    <t xml:space="preserve">An email was sent to East Baton Rouge Redevelopment Authority (RDA) officials Tara Titone and Chris Tyson today, which provided unofficial DRU approval for the Parish subrecipient (RDA) to sell a portion of acreage acquired (partly) with CDBG-DR funds to a private owner, Mr. Dill, who is interested in purchasing the land to expand the footprint of his business in the Ardendale area.
The email contained recommendations the DRU recommended RDA follow, including: considering whether there are any local or state laws that may require the sale to be an open/public process where other entities could show interest. The RDA may want to consult its legal counsel for an opinion to ensure that RDA properties has no responsibility to publicly advertise the sale of this property, the email also stated.  
Additionally, the DRU recommended that the RDA consider the potential zoning requirements of Mr. Dill's proposal (commercial vs. industrial use) and whether that may impact the ability of the housing developments that are scheduled to be constructed on the Ardendale site. 
Lastly, the DRU informed the RDA that it will need to conduct a 1004 appraisal in order to determine the fair market value for the purposes of returning sale proceeds to the DRU. The proceeds will either be designated a return of grant funds, and/or as Program Income, which would be retained by the DRU.
Prior to the email that was sent to the RDA this morning, the project analyst sent an email to Parish officials Rowdy Gaudet and Anita Lockett yesterday asking the grantee to inform the DRU if it had any objections to the guidance the DRU intended to provide the RDA. Mr. Gaudet subsequently responded that the Parish had no objections to the proposed guidance.   </t>
  </si>
  <si>
    <t xml:space="preserve">A monthly conference call was held today with project engineer Reid Miller, consultant Angela Kraemer, and project analyst Jimmy Dunphy to discuss the Town's Flood Protection Levee System (51MIPC3401) project, including the status of construction, the labor-related requirements that are applicable to the grantee, and the project amendment that will be submitted to revise the scope and budget of the project.
Ms. Kraemer mentioned that Mayor Prejean is out of the office until next week, so she will not be able to obtain his signature for the re-evaluation of the environmental assessment that is needed for the project amendment until then. Note completion of a 58.47 form is needed since the scope of the project is changing, and since acquisition costs that were not previously cleared environmentally are going to be requested to be added to the CDBG-DR budget. Ms. Kraemer mentioned that she should be able to have the amendment request completed by next week. 
The project analyst sent a follow-up email to Ms. Kraemer, however, and mentioned that since the Town anticipates submitting the next payment request for the project today or tomorrow, the application will not be pushed to the Town's queue in GIOS until after the draw has been paid. Additionally, the payment request will be fast-tracked so that the project amendment can be submitted shortly thereafter. 
In terms of the status of construction, Mr. Miller mentioned that construction is still progressing well and that he does not foresee any unanticipated delays, including potential inclement weather, that will extend the end date past the end of this year. Construction is already approximately 50 percent complete, and a change order to increase the scope was approved by Pan American Engineers earlier this week. 
Ms. Kraemer confirmed that the prime contractor has been submitting weekly payroll reports, and that she has verified the federal posting requirements on site. She mentioned that she has not yet been able to conduct the required employee interviews, but that she intends to as soon as the conditions on site permit. The project analyst clarified for Ms. Kraemer that it is not a program requirement for verification of the posting requirements to be submitted to the DRU after it has been obtained, although completion of the Verification of Posting Requirements form included in the Grantee Administrative Manual is a program requirement.  </t>
  </si>
  <si>
    <t>New Orleans City Council Staff</t>
  </si>
  <si>
    <t>Briefing of new city council staff by OCD-DRU Team on history, policies and procedures regarding DCDBG funded projects in Orleans Parish.</t>
  </si>
  <si>
    <t>Introductions and Briefing of staff on DCDBG policies and procedures.</t>
  </si>
  <si>
    <t>NORA_ALL</t>
  </si>
  <si>
    <t>Updated on DCDBG to Real Estate, Marketing &amp; Finance Committees. Agendas Attached</t>
  </si>
  <si>
    <t>Monthly community meeting.</t>
  </si>
  <si>
    <t xml:space="preserve">New Orleans City Council </t>
  </si>
  <si>
    <t>Information on Smart and Sustainable Cities.</t>
  </si>
  <si>
    <t>A monthly conference call was held today with Capital Grants Manager Nathan Schwam, grant administrator Julie Bordelon, and Jimmy Dunphy to discuss the status of the grantee's four projects that are in NOT Ready to Close status, as well as the pending application for the New Walter Cohen High School project. 
Ms. Bordelon mentioned that the application for the New Cohen High School project may not be ready for submission by the end of this week, as the grantee previously projected. A revised projection for submission of the application is the end of this month/beginning of July, as the grantee is still attempting to obtain an accurate and certified cost estimate, as well as sufficient supporting documentation for the FEMA funds that will pay a portion of project costs. 
Ms. Bordelon noted, though, that despite the application not having been submitted, the project is still moving forward. The procurement of the grantee's CMaR contractor and the compiling of the Environmental Review Record for the project are both ongoing, and, according to Mr. Schwam, on the tentative schedule that has been created.
In terms of the completed projects, the project analyst mentioned to the grantee that if it could compile a list of all the RRF numbers associated with the four projects' A/E costs to include in the final project amendments, that would be helpful, so that the various amounts GOHSEP paid can be verified on the Louisiana PA website. A follow-up email was sent to the grantee, which included as an example, Project Amendment (3) that was submitted to the DRU for the Live Oak Elementary (2) (IEDU-00065) project. A listing of all RRF numbers associated with this project was included in the Documentation of FEMA Funding part of the IEDU-00065 application amendment.</t>
  </si>
  <si>
    <t>Louisiana Department of Economic Development</t>
  </si>
  <si>
    <t>No Number Assigned Yet</t>
  </si>
  <si>
    <t>The meeting was to discuss a possible new project with Nunez Community College. TA was given on the application process, National Objective, Davis Bacon and Eligible Activity</t>
  </si>
  <si>
    <t>Eligible CDBG Activities;#Labor - Davis/Bacon;#Low-Moderate Income - National Objective</t>
  </si>
  <si>
    <t>17BEDI17101</t>
  </si>
  <si>
    <t>TA was provided on Davis Bacon.</t>
  </si>
  <si>
    <t>East Baton Rouge Sheriff's Department</t>
  </si>
  <si>
    <t>17FDRS6301</t>
  </si>
  <si>
    <t>TA was given on eligible activities, Duplication of Benefits and National Objective</t>
  </si>
  <si>
    <t>Duplication of Benefits;#Eligible CDBG Activities;#Low-Moderate Income - National Objective;#Urgent Need - National Objective</t>
  </si>
  <si>
    <t>4277- 1256</t>
  </si>
  <si>
    <t>Conference Call with LPPS.
Scheduled on 6/6/19
TA was provided on Davis-Bacon including but not limited to weekly payrolls, 1099 employees, PDA Forms, additional classifications, etc.</t>
  </si>
  <si>
    <t>OCD-DRU Staff Helena Janssen and Tomorr LeBeouf held the monthly conference call with LSU-Ag Center representatives of the Office of Sponsored Programs to discuss program status regarding the Incubator Project, timelines for the work on the bottling line and progress made to date, status of the revised Budget and Budget Amendment, ongoing issues, resolutions and to answer any questions, etc.  This call was held at 9:30am.</t>
  </si>
  <si>
    <t>OCD-DRU Staff Helena Janssen had a TA call with Tamara Phillips, the Grants and Contracts Accounting Analyst, to discuss the additional information and documentation provided for Invoice number 25.  We also discussed expenditures to date for the bottling line.  This call was held at 9:00am.</t>
  </si>
  <si>
    <t>557</t>
  </si>
  <si>
    <t>OCD-DRU Staff Helena Janssen provided TA via telephone call with the Town Clerk, Anlynne Gardner, to discuss the current status of PW# 557 in LouisianaPA.com (LAPA). We discussed the potential match amount and the next steps for the Non-Federal Share Match Program. We discussed the Town will need to create a request in LAPA to close out their Category B PW. The call was held at 12:30pm.</t>
  </si>
  <si>
    <t xml:space="preserve">A monthly conference call was held today with LSU officials Anne Dugas, Tamara Phillips, Leslie Davis, and DRU representatives Jared Lee and Jimmy Dunphy to discuss the grantee's LA Seafood Industry Sustainability Initiative (E17S-00001) project, including the forthcoming CEA and project amendments the grantee will submit to extend the contract end date and revise the maximum amounts of the five expense categories. 
Ms. Dugas stated that the grantee's budget office now hopes to have calculated the revised amounts of the five expense categories that comprise the CEA by early July 2019 and then have submitted to the DRU shortly thereafter. Note the grantee previously indicated that it hoped to have the amounts calculated by May. Ms. Dugas also stated that the Salaries and Benefits category will see the largest increase, since LSU projects that it will have utilized all of its current allocated salary and benefits amount by the end of this year. 
Additionally, Ms. Dugas mentioned that LSU projects to have unutilized balances at the end of 2019 totaling $140,000.00 from the other four expense categories, which will be re-distributed to the five expense categories. According to Ms. Dugas, nearly 100 percent of LSU's grant amount should be expended by the end of Q2-2019. However, the grantee will request a nine-month time extension (to 9/30/20) to allow for the expenditure of any remaining funds.  
Mr. Lee requested that when LSU package its request to extend the CEA, that in addition to providing a brief explanation of the request to extend the time, that it also provide a quarterly timeline that projects when the remaining grant funds can be expended by. Mr. Lee also mentioned that despite more stringent requirements the DRU has recently implemented related to CEA time extension requests, there should not be any issues with the DRU's approving LSU's CEA amendment request, given the amount of time remaining before the contract expires.  </t>
  </si>
  <si>
    <t>PW 118, 219, 832,887,893,1002,549,571,640,670,678,694,712,756,761,762,763,765,764,860,924,297,370,679,685,932,960</t>
  </si>
  <si>
    <t xml:space="preserve">Start Date: 06/17/19
End DateL: 06/17/19
On-site visit
Invite organizator: Eugenia Williams
Attendees: Eugenia Williams-OCD-DRU, Missy Cowart-Director of Finance and John Dardis-Grant Administrator
Date Notice was sent: 06/04/19
___________________________________________________________________
Provided an overview of the Non-Federal Share Match Program.
•	The following is a summary of discussions of the Grantee PW’s:
o	The following PW’s were discussed: 
	PW 549,570,640,670,678,694,712,756,761,762,763- These are all smalls and road construction projects. The work is complete. The parish is currently gathering the work order documentation. Force account labor, equipment and supplies was used.
	PW 765 will only involve engineering cost. The parish bought the property and decided not to repair the Leo Lane Bridge.
	PW 297,370, 685, 118, 1002,887, 893, 219, 764-These are ready for close out.
	PW 970- Work is in progress and contractor did not follow Davis Bacon and Related Acts. This project may qualify for soft cost.
	PW 832- The Grantee has to submit additional requested information to GOHSEP 
	PW 932- This project maybe de-obligated.
	PW 860 &amp; 924-These projects are complete. They have to submit their final receipts for payment to GOHSEP.
•Explained that all records should be retained for five years after the federal grant has been closed
•Explained that if Davis Bacon and Related Acts was not followed, they may still qualify for soft cost up to 10% (4277) and 25% (4263) reimbursement
•The Grantee stated they are in the process of gathering and organizing their files and documentation after their consultant’s departure
</t>
  </si>
  <si>
    <t>Eunice Housing Authority</t>
  </si>
  <si>
    <t>PWs 149 and 358</t>
  </si>
  <si>
    <t xml:space="preserve">OCD-DRU Staff Helena Janssen provided TA to Eunice Housing Authority to discuss the following: (1) The current status of their PWs listed in LouisianaPA.com and on the Non-Federal Share Match Program’s Participation Form, (2) HUD/OCD-DR CDBG requirements regarding DBRA, Section 6 (Procurement Methods and Contractual Requirements) and under Section 8 (Civil Rights) of the Grantee Manual. The GOHSEP SAL and the Applicant’s consultant were also in attendance. Notice was sent to the Applicant on 6/10/2019. Event was held on 6/18/2019 at 10:00am – 11:30am.  </t>
  </si>
  <si>
    <t>Damage related to disaster;#Duplication of Benefits;#Eligible CDBG Activities;#Environmental - Environmental Reviews;#Fair Housing Equal Opportunity;#Labor - Davis/Bacon;#Low-Moderate Income - National Objective;#Grants Management</t>
  </si>
  <si>
    <t>PWs 85, 140, 332, 356 and 357</t>
  </si>
  <si>
    <t xml:space="preserve">OCD-DRU Staff Helena Janssen provided TA to the Town of Washington’s Mayor and Town Clerk to assist with completing the Non-Federal Share Match Agreement.  Additionally, we discussed the current status of their PWs listed in LouisianaPA.com (LAPA) and the Town’s next steps regarding the Match Program: (1) Provide completion date for PW# 356; (2) Gain access to LAPA; and (3) Create a request in LAPA to close out their completed PWs. Notice was sent to this grantee on 6/14/2019. Event was held on 6/18/2019 at 1:40pm – 2:25pm.  
</t>
  </si>
  <si>
    <t xml:space="preserve">A monthly conference call was held today with East Baton Rouge Parish Administrator Rowdy Gaudet, grant administrator Michelle Smith (Pan American Engineers), and DRU representatives Darin Mann, Jared Lee, John Sparks and Jimmy Dunphy to discuss the statuses of the Parish's non-bridge replacement infrastructure projects. An earlier call with Parish engineers Tom Stephens and Mike Olson was held to discuss the Parish's bridge replacement projects.  
Mr. Stephens mentioned that the Parish will likely need to request a time extension to the final plans and specifications and ERR submission deadline (8/1/19) for the Bob Pettit (17PARA2106) bridge project to allow enough time for the re-solicitation of views needed for the ERR. The project analyst informed Mr. Stephens that a request for time extension should be submitted to him (via email) by 7/1/19, and should include a brief explanation on the need for the extension, as well as the number of months for which the Parish needs the extension. 
In terms of the Renovate 1701 Main St. (17PARA3202) project, Mr. Lee informed the Parish that in addition to providing the project analyst the amendment to the Parish's agreement with the Council on Aging (COA) (for use of the renovated building), that the Parish keep the DRU informed of its intentions regarding use of the building after construction is completed (i.e., transfer or sale of building to COA). Note construction is expected to begin next month and is projected to take approximately one year to complete. 
Additionally, since a project amendment is needed to revise the budget of the 17PARA3202 project, the project analyst mentioned that the amendment request should include documentation of the commitment of other (i.e., COA) funds, as well as documentation of the commitment of any local funds that will be added to the project budget. Note a recent article in The (Baton Rouge) Advocate mentioned that local funds will be used to pay for a portion of the project's costs. COA will contribute approximately $580,000.00 to help cover construction costs. </t>
  </si>
  <si>
    <t xml:space="preserve">OCD-DRU Staff Helena Janssen had a TA call with Tamara Phillips, the Grants and Contracts Accounting Analyst, to discuss the final revisions required for the resubmittal of Invoice number 25.  We discussed the Percentage Effort Certifications and the Effort Certification Status forms to be included in the revised Invoice number 25 and the upcoming Invoice, number 26.  This call was held at 9:00am. </t>
  </si>
  <si>
    <t>De Soto Parish</t>
  </si>
  <si>
    <t>PA20160188</t>
  </si>
  <si>
    <t xml:space="preserve">Conducted a TA Meeting for Steve Brown and Joyce Matthews with DeSoto Parish. </t>
  </si>
  <si>
    <t>OCD-DRU Staff Helena Janssen had a follow-up TA call with Tamara Phillips, the Grants and Contracts Accounting Analyst, to discuss additional information requested by OCD-DRU Finance Department regarding the next Invoice, number 26, specifically regarding the supporting documentation for the Employee Activity Report (for the month of April 2019).  This call was held at 9:05am.</t>
  </si>
  <si>
    <t>LHC-Franklin Associates LLC</t>
  </si>
  <si>
    <t>55NISL1401</t>
  </si>
  <si>
    <t>NDR</t>
  </si>
  <si>
    <t xml:space="preserve">Resilience Team meets with Franklin case managers weekly to discuss the IDJC resettlement program. This week OCD-DRU provided guidance regarding program eligibility. Specifically, regarding acceptable occupancy documentation and how to define “in good standing with ORA”.  
</t>
  </si>
  <si>
    <t>Anita Anderson (DOA)</t>
  </si>
  <si>
    <t>Project has been held up due to mistake made in the Servitude,  the issue with the property owners has been resolved, Engineer is amending their contract due to needing additional surveying of the land, consultant stated that this was a part of the aquisition and is within the budget.  Stated that he will be sending an RFP next month on this project, project is just moving slow due to acquisition issue, but should be picking up.</t>
  </si>
  <si>
    <t>21PARA3402</t>
  </si>
  <si>
    <t>Project is at a standstill, consultant stated that they do not have the funds to complete the project.  Stated that the discussions regarding cancelling the project, but will let me know for sure.  This project is at a stand still.</t>
  </si>
  <si>
    <t>21PARA3404</t>
  </si>
  <si>
    <t>Consultant stated they had the pre-construction meeting, contractor has ordered material, the wheather has held the job up.  Stated that the project is also near residential area and with the weather it has not been moving.  Also stated that they will be completing a change order due to needing to add more time for the days that they have been unable to work.</t>
  </si>
  <si>
    <t>PWs 556, 697, 680 and 591</t>
  </si>
  <si>
    <t>A call was held this morning with the City of Jeanerette’s Treasurer, Catherine Roy, to provide the grantee technical assistance related to completion of the documents that will comprise the grantee’s CEA with OCD-DRU for the Non-Federal Share Match Program.  I answered questions Ms. Roy had regarding the supporting documents: Applicant/Recipient Disclosure/Update Report, Authorized Signature Form, Vendor Information Request Form and Insurance Certification Statement. This call was held at 11:30am.</t>
  </si>
  <si>
    <t>National Homeownership Month Recognition</t>
  </si>
  <si>
    <t>Fair Housing Equal Opportunity;#Slum and Blight - National Objective;#Grants Management</t>
  </si>
  <si>
    <t>Homeownership Month.</t>
  </si>
  <si>
    <t xml:space="preserve">A monthly conference call was held today with Parish Engineer Nia Picou and project analyst Jimmy Dunphy to discuss the status of construction for the Parish's active infrastructure projects, as well as the final project amendments that are needed for the Parish's completed Juvenile Facility (55PARA3201), Suzie Canal (-3303), and Falgout Canal (-3312) projects. 
Ms. Picou confirmed that the final payment request has been submitted for the Parish's Juvenile Facility (55PARA3201) project and that the Parish will have an unutilized balance of CDBG-DR funds that will need to be moved to an active project before closeout of -3201 can occur. Additionally, Ms. Picou confirmed that both the Suzie Canal (-3303) and Falgout Canal Floodgate (-3314) projects will have unutilized CDBG-DR balances that will need to be amended out of the budgets for those projects before closeout can occur.
The Parish's current plan is to move the unutilized funds from those three projects to the active Levee - Ward 7 project, which is projected to be complete by the end of 2019. The project analyst informed Ms. Picou that a Tier I amendment will need to be approved by the Parish council before final project amendments can be executed for the completed -3201 and -3303 projects. 
In terms of the completed Falgout Canal (-3312) project, the project analyst reminded Ms. Picou that the engineer does not need to provide anything to the Parish for the final project amendment that will be executed to reconcile the budget to actual expenditures, and that the Parish can produce a Final Statement of Cost -- if it has the final amounts from each funding source that paid the project's costs.  
Additionally, the project analyst mentioned that a Tier I proposal amendment will not need to be approved prior to submission of a final project amendment for -3312, since the CDBG-DR budget will not change as a result of the budget revision, and that he would follow up with Ms. Picou within the next few weeks if a final project amendment (or Final Statement of Cost) had not yet been submitted for review. Note the -3312 project has been completed since the end of 2018/beginning of 2019.  </t>
  </si>
  <si>
    <t xml:space="preserve">A monthly conference call was held today with FP&amp;C senior manager Lisa Smeltzer, project managers Mark Bradley and Jean Kelly, Jessica Guillory (Pan American Engineers), and Jimmy Dunphy to discuss the final project amendments that will be needed for the grantee's Delgado Community College (ILOC-00020) and Nunez Community College (I2OC-00022) projects.
Mr. Bradley informed the DRU that the scope of the ILOC-00020 project has been completed and has passed a substantial completion inspection by the engineer; however, all project costs have not yet been paid. The project analyst informed Mr. Bradley that the final project amendment to reconcile the budget to actual expenditures could now be submitted -- if Mr. Bradley is confident that he has the final local funds amount that will pay the remaining design and construction costs -- but that the closeout report cannot be submitted until all project costs have been paid. 
According to Ms. Kelly, the closeout packet for FP&amp;C's I2OC-00022 project is in stage 4 of GOHSEP's closeout process. Ms. Smeltzer mentioned that the grantee is confident that it knows the final amount of project costs that will be paid from FEMA funds and recommended proceeding to execute a final project amendment to reconcile the budget (i.e., de-obligate unutilized CDBG-DR funds) to actual expenditures. The project analyst clarified that the DRU will not be able to close out the I2OC-00022 project until GOHSEP has paid all project costs, since the DRU's closeout team will require proof of payment from FEMA funds in the closeout report. 
In terms of the final project amendments that are needed for ILOC-00020 and I2OC-00022, the project analyst clarified that the final statements of cost should include a breakdown of how much was paid from each funding source (e.g., FEMA funds, local funds, other) for each project, and that it may be a good idea for the project managers to submit them to the project analyst for review prior to submitting the formal requests for project amendments to the DRU. </t>
  </si>
  <si>
    <t>City of Breaux Bridge</t>
  </si>
  <si>
    <t>PWs 53, 249 and 250</t>
  </si>
  <si>
    <t>OCD-DRU Staff Helena Janssen provided TA via telephone call with the Point of Contact, Amanda LeBlanc, to discuss the current status of their PWs in LouisianaPA.com (LAPA). We discussed the potential match amount and the next steps for the Non-Federal Share Match Program. We discussed the City will need to create a request in LAPA to close out their small PWs. Additionally, we discussed Duplication of Benefits since the City has a Donated Resource PW (#249).  The call was held at 1:30pm.</t>
  </si>
  <si>
    <t>Beauregard Parish</t>
  </si>
  <si>
    <t>PW 478</t>
  </si>
  <si>
    <t>OCD-DRU Staff Helena Janssen had a TA call with Tammy Wilson, Administrative Assistant, to discuss PW# 478 and the supporting documentation for the total project costs (in preparation of the Request for Payment pack for the FEMA PA Non-Federal Share Match Program).  We also discussed the information for the obligated amounts of the Direct Administrative Costs (DAC) ($1,161.00 and $215.00).  Ms. Wilson will provide additional background information for the $215.00 DAC amount. This call was held at 1:00pm.</t>
  </si>
  <si>
    <t xml:space="preserve">A monthly conference call was held today with Capital Grants Manager Nathan Schwam, grant administrator Julie Bordelon, and DRU representatives Jared Lee and Jimmy Dunphy to discuss the status of the grantee's four projects that are in NOT Ready to Close status, as well as the application that was recently submitted for the New Cohen High School (IEDU-00118) project. 
Mrs. Bordelon mentioned that the Environmental Review Record (ERR) for the IEDU-00118 project will likely be completed in the near future, and that the grantee should not have any difficulty meeting a possible 1/31/20 ERR submission deadline that would coincide with the final plans and specifications submission deadline the DRU will likely issue. Mr. Lee informed the grantee that not only could it not begin construction prior to having received the Release of Funds, but that it could also not contract with the demolition contractor prior to having received the Release of Funds. 
The project analyst mentioned that other than clarification on some of the milestones in the project timeline, he did not have any additional questions for the grantee regarding the application. It was communicated to the grantee, however, that the DRU will need RSD to send the approved amendment to PW #19166, which will contain the New Cohen High School project, after GOHSEP potentially approves it, as that document will constitute part of the approved application. Note the grantee is anticipating GOHSEP approval of the amendment by September 2019. 
In terms of the grantee's completed but not ready to close projects, Mr. Schwam confirmed that the final payment has been made to the architect that performed services for the Fischer Elementary (IEDU-00115) project, and that insurance funds, rather than FEMA funds paid for the final A/E costs. Since the payment was paid from insurance funds, the project analyst mentioned that the budget in the final project amendment will likely need to include a category for other, i.e., insurance funds, and that in order to approve the amendment, proof of that insurance payment will be needed.  </t>
  </si>
  <si>
    <t>OCD-DRU Staff Helena Janssen held the monthly conference call with LSU-Ag Center representatives of the Office of Sponsored Programs to discuss program status regarding the Incubator Project, timelines for the work on the bottling line and progress made to date, status of the revised Budget and Budget Amendment, ongoing issues, resolutions and to answer any questions, etc.  This call was held at 9:30am.</t>
  </si>
  <si>
    <t>Franklin and Associates</t>
  </si>
  <si>
    <t>65FDH16001, 65FDH16002, 65FDH16801, 65FDH16802, 65FDH26001, 65FDH26002</t>
  </si>
  <si>
    <t xml:space="preserve">May - June 2019:   Events were on-site at Mead Rd location.   Related to Disaster.   Weekly training and support meetings with Case Managers, Workflow, Exception and Appeals procedures,  Foreclosure Procedures, Property Title training, Sharepoint, Training and Procedures to calculate LMI.
</t>
  </si>
  <si>
    <t>Patrice Staton</t>
  </si>
  <si>
    <t>65FDFM9204</t>
  </si>
  <si>
    <t>Site Visit: Program overview/CDBG requirements/agreement</t>
  </si>
  <si>
    <t>OCD-DRU Staff Helena Janssen had a TA call with Tamara Phillips, the Grants and Contracts Accounting Analyst, to discuss the supporting documentation for Request for Payment number 26.  We discussed the Expense by Award and the Ledger documents, along with the Effort Certification Status forms for the time-periods February-March 2019.  Ms. Phillips is to provide OCD-DRU with a revised Summary Sheet for the Request for Payment package.  This call was held at 10:45am.</t>
  </si>
  <si>
    <t>LSU AG Food Incubator</t>
  </si>
  <si>
    <t>TA given on Davis Bacon</t>
  </si>
  <si>
    <t>Louisiana Dept of Agriculture</t>
  </si>
  <si>
    <t>TA was given on DOB and National Objective</t>
  </si>
  <si>
    <t xml:space="preserve">A monthly conference call was held today with East Baton Rouge Parish officials Anita Lockett and Leah Fleig, grant administrators Julie Bordelon and Michelle Smith (Pan American Engineers), and DRU representatives Darin Mann, Ed Sutherland, John Sparks and Jimmy Dunphy to discuss the statuses of the Parish's non-bridge replacement infrastructure projects. An earlier call was held with Parish engineer Mike Olson to discuss the Parish's bridge replacement projects.  
Regarding the Parish's 17PARA2105 project, the project analyst informed Mr. Olson that the DRU would not be able to pay any draws the Parish may submit until the pending project amendment to revise the budget is approved. Note the DRU is waiting on the Metro Council to pass a resolution committing local funds to the Woodland Ridge project. Construction on the Woodland Ridge project began last month and is projected to be complete by the end of the year.   
The project analyst also informed Mr. Olson that for any future time extension requests for the plans and specifications and ERR the Parish may submit for the Bob Pettit (-2106) project, a revised project timeline, i.e., construction start and end dates, should also be provided. Note the DRU earlier today approved a two-month time extension (to 10/1/19) to the ERR and plans and specs submission deadline for Bob Pettit, which is tentatively scheduled to be completed by the end of 2020. 
For the completed -2101 and -2107 projects, the project analyst informed Ms. Fleig that a small amount of unutilized funds from -2101 may need to be moved to the Parish's -2107 project to cover a portion of the construction costs Claycut bridge contractor Guinn Construction incurred on the project. Construction on Claycut was recently completed, and it appears that there are not enough CDBG-DR funds remaining in the budget to cover the entire cost of construction. </t>
  </si>
  <si>
    <t>Central Fire District Number 4</t>
  </si>
  <si>
    <t>PA20160059</t>
  </si>
  <si>
    <t xml:space="preserve">Made a TA Call with Emily Clark this morning to discuss any questions she had on PW's 113 &amp; 118. Helena Jennsen also joined me on the call with Emily. The call went as follows:
Helena went over the over all status of PW's 113 &amp; 118.
Helena and Eric explained the Donated Resources aspect of PW 113 to Emily and she confirmed that she finally understood the issue.
Helena directed Emily to contact their DRS, Carol Ransom and ask the following questions:
A) What's the close out status of PW118
B) When will FEMA pay and how much will they pay on PW 113, and if their is anything that Central Fire Protection District # 4 still needs to do.
C) Also ask about the status of PW 118
Emily confirmed that she had a better understanding of their projects at the end of our call this morning. </t>
  </si>
  <si>
    <t xml:space="preserve">OCD-DRU Staff Helena Janssen provided on-site TA to Amanda LeBlanc with the City of Breaux Bridge to discuss the current status of their PWs listed in LouisianaPA.com and on the Non-Federal Share Match Program’s Participation Form. I provided an Overview of the Match Program, including the HUD CDBG-DR Requirements (DBRA, Section 3, 504 Assurance and Fair Housing). I also discussed OCD-DRU’s Reimbursement Process and the five-year record retention requirement. Additionally, I discussed Duplication of Benefits since the City has a Donated Resource PW (#249).  The applicant provided additional supporting documents for all cost items listed in the PW’s Scope of Work. Notice was sent to this grantee on 7/02/2019. Event was held on 7/18/2019 at 10:00am – 11:00am.  </t>
  </si>
  <si>
    <t>PWs 54, 282, 1281</t>
  </si>
  <si>
    <t xml:space="preserve">OCD-DRU Staff Helena Janssen provided on-site TA to Herman Fuselier, the new Director of St. Landry Parish Tourist Commission, to discuss the current status of their PWs listed in LouisianaPA.com and on the Non-Federal Share Match Program’s Participation Form. I provided an Overview of the Match Program, including the HUD CDBG-DR Requirements (DBRA, Section 3, 504 Assurance and Fair Housing).  I also discussed OCD-DRU’s Reimbursement Process and the five-year record retention requirement. Additionally, we discussed the new PW (# 1281), which will need to be added as an amendment to the Participation Form. Notice was sent to this grantee on 7/02/2019. The Tourist Commission’s previous Director, Celeste Gomez, was also in attendance. We also had GOHSEP’s DRS on a conference call for part of the meeting to discuss next steps regarding the applicant’s PWs in Open Status. Event was held on 7/18/2019 at 1:30pm – 3:30pm.  
</t>
  </si>
  <si>
    <t>Central Fire Protection District #4</t>
  </si>
  <si>
    <t>PWs 113 and 118</t>
  </si>
  <si>
    <t>OCD-DRU Staff Helena Janssen and Eric Miller provided TA to Emily Clark, the Secretary to the Fire Chief, via conference call to discuss the status of their PWs listed in LouisianaPA.com and in the Non-Federal Share Match Program, including OCD-DRU's reimbursement process.  We discussed Duplication of Benefits since the Fire District has a Donated Resource PW (#113).  We assisted Ms. Clark with identifying their GOHSEP Disaster Recover Specialist (DRS) for the FEMA PA Program.  Ms. Clark is to contact the DRS to discuss next steps regarding their PW’s in Open Status. The conference call was held on July 19, 2019 at 10:00am.</t>
  </si>
  <si>
    <t xml:space="preserve">A monthly conference call was held today with LSU officials Anne Dugas and Larry March and DRU representatives Jared Lee and Jimmy Dunphy to discuss the grantee's LA Seafood Industry Sustainability Initiative (E17S-00001) project, including the forthcoming CEA and project amendments the grantee will submit to extend the contract end date and revise the maximum amounts of the five expense categories.  
Ms. Dugas mentioned that LSU should have a formal request for CEA amendment submitted to the project analyst sometime within the next few weeks. Note Ms. Dugas emailed the project analyst expenditure projections for the first three quarters of 2020 earlier today, but not for the last three quarters of 2019. The DRU informed Ms. Dugas that it would likely not be necessary for LSU to submit individual projections for the last three quarters of 2019, and that the CEA amendment request could be forwarded to the Recovery Programs Director for review based on what Ms. Dugas provided via email. 
Ms. Dugas clarified that she would rather the DRU wait to process the CEA amendment request until she receives notification from the appropriate LSU personnel that the changes to the budget categories she proposed are accurate. Mr. Lee stated that the DRU would like to receive notification from LSU regarding the amendment by the end of August or beginning of September because of the approximate three-month turnaround required to have a CEA amendment approved by all parties. 
The project analyst explained the difference between a CEA and project amendment, including that the project amendment requires submission of the Request for Project Amendment form (Exhibit 2-1 in Administrative Manual) and a revised cost estimate, while the CEA amendment request requires an explanation of the reason for the request, as well as an updated timeline of expenditure projections. 
Mr. Lee also clarified that the project amendment mostly needs to be completed so that it can be added to the project file, while the CEA amendment is needed to extend the end date of the contract between OCD and LSU. Moreover, the CEA amendment is the more pressing concern since there is a time consideration for approval, whereas the project amendment can be approved at any time before or after the CEA amendment is approved. </t>
  </si>
  <si>
    <t xml:space="preserve">A monthly conference call was held today with Parish Engineer Nia Picou and DRU representatives Jared Lee, Darin Mann, and Jimmy Dunphy to discuss the Parish's active infrastructure projects, as well as the completed Admin Allocation (55PAAD1001), Suzie Canal (55PARA3303), and Falgout Canal (-3312) projects. 
Ms. Picou mentioned that in addition to the remaining engineering costs the Parish will request for reimbursement for 55PARA3303, the Parish may have also incurred some acquisition costs during the course of the project. The project analyst informed Ms. Picou that if the Parish does intend to submit a payment request(s) that includes acquisition costs, the DRU will have to ensure that the Parish complied with URA requirements in acquiring the property it did, and that appropriate support documentation will need to be submitted with the payment request.
For the -3312 project, Ms. Picou mentioned that an amendment to the subrecipient agreement between the Parish and the Levee Conservation District to add $1.81 million in CDBG-DR funds has not yet been executed. The project analyst mentioned that the lack of amendment should not ultimately delay closeout of the project, but that the amendment should still be a priority, as that $1.81 million amount would be considered disallowed costs by the DRU Compliance section -- if the project were ever monitored -- due to the fact that the Parish's contract with subrecipient the TLCD is in the amount of $14 million, rather than the $15.81 million that was expended.
Regarding the 55PAAD1001 project, the analyst mentioned that since the final payment request has now been submitted, the project could possibly be closed out -- if the Parish does not wish to move any of its remaining G/I award amount to allow for additional administrative costs. Ms. Picou mentioned that she does not believe that the Parish intends to move any of its award amount to its administrative allocation. The project analyst subsequently mentioned that he would follow up with Ms. Picou if the DRU is allowing closeouts of administrative allocations to proceed. </t>
  </si>
  <si>
    <t>Provided guidance on document collection for applicants. Case managers were asked to request documents required by policy. Provided clarification on how to interpret policy regarding classification of residents as either "former" or "current" residents of the island. Reviewed eligibility checklists and provided feedback.</t>
  </si>
  <si>
    <t>PW 60</t>
  </si>
  <si>
    <t>OCD-DRU Staff Helena Janssen provided TA to Ellen Burke, the Administrative Coordinator, via telephone to discuss the status of their PW listed in LouisianaPA.com (LAPA) and in the Non-Federal Share Match Program, including OCD-DRU’s reimbursement process.  The PW is currently in LAPA’s step two of GOHSEP’s close out process.  We discussed next steps: (1) Once the PW is in LAPA’s final close out step, OCD-DRU to review the supporting documents to verify total project costs listed in the PW for work completed, and (2) OCD-DRU to prepare the Request for Payment package for the Grantee’s review and approval. The conference call was held on July 26, 2019 at 2:00pm.</t>
  </si>
  <si>
    <t xml:space="preserve">Conference call with parish, Picciola &amp; Associates, and HGA to discuss project status and expenditures.  </t>
  </si>
  <si>
    <t>Damage related to disaster;#Duplication of Benefits;#Environmental - Environmental Reviews;#Financial Management;#Low-Moderate Income - National Objective;#Urgent Need - National Objective</t>
  </si>
  <si>
    <t>Damage related to disaster;#Duplication of Benefits;#Eligible CDBG Activities;#Environmental - Environmental Reviews;#Financial Management;#Low-Moderate Income - National Objective;#Urgent Need - National Objective</t>
  </si>
  <si>
    <t xml:space="preserve">Vernon Parish </t>
  </si>
  <si>
    <t xml:space="preserve">Conference call with parish, PAE, and Meyers to discuss project status, ongoing issues, resolutions and expenditures. </t>
  </si>
  <si>
    <t>Damage related to disaster;#Eligible CDBG Activities;#Environmental - Environmental Reviews;#Urgent Need - National Objective</t>
  </si>
  <si>
    <t>Monthly Conference Call with CPRA and PAE to discuss active project status, ongoing issues, resolutions, expenditures and closeout.</t>
  </si>
  <si>
    <t xml:space="preserve">Conference call with parish and Frye Magee to discuss project status, ongoing issues, resolutions, expenditures and closeout. </t>
  </si>
  <si>
    <t>Damage related to disaster;#Eligible CDBG Activities;#Environmental - Environmental Reviews;#Financial Management;#Labor - Davis/Bacon;#Low-Moderate Income - National Objective;#Slum and Blight - National Objective;#Urgent Need - National Objective</t>
  </si>
  <si>
    <t>Conference call with parish and PAE to discuss task order.</t>
  </si>
  <si>
    <t>Damage related to disaster;#Duplication of Benefits;#Eligible CDBG Activities;#Environmental - Environmental Reviews;#Financial Management;#Low-Moderate Income - National Objective;#Slum and Blight - National Objective;#Urgent Need - National Objective;#Grants Management</t>
  </si>
  <si>
    <t xml:space="preserve">Conference call with parish, PAE and HGA to discuss project status, ongoing issues, resolutions, expenditures and closeout.  </t>
  </si>
  <si>
    <t xml:space="preserve">Conference call with parish, GCR PAE and HGA to discuss project status, ongoing issues, resolutions, expenditures and closeout.  </t>
  </si>
  <si>
    <t xml:space="preserve">Conference call with parish, GCR, PAE and HGA to discuss project status, ongoing issues, resolutions, expenditures and closeout.  </t>
  </si>
  <si>
    <t xml:space="preserve">On site visit with parish, PAE and HGA to discuss project status, ongoing issues, resolutions, expenditures and closeout.  </t>
  </si>
  <si>
    <t>ILTR, IFIS, FSCC - Bucktown Harbor</t>
  </si>
  <si>
    <t xml:space="preserve">Working meeting with parish, PAE and HGA to discuss project status, ongoing issues, resolutions, expenditures and closeout.  </t>
  </si>
  <si>
    <t>Damage related to disaster;#Duplication of Benefits;#Eligible CDBG Activities;#Environmental - Environmental Reviews;#Fair Housing Equal Opportunity;#Financial Management;#Labor - Davis/Bacon</t>
  </si>
  <si>
    <t>PARA - Jean Lafitte Auditorium</t>
  </si>
  <si>
    <t>Damage related to disaster;#Duplication of Benefits;#Eligible CDBG Activities;#Environmental - Environmental Reviews;#Financial Management</t>
  </si>
  <si>
    <t>47PARA2303;47PARA3202;47PARA3402</t>
  </si>
  <si>
    <t>Completing the final draw request for that paish to close out the final projects.  Spoke with consultants as well as the Grantee letting them know that they can start processing the closeout packets for the projects that we have completed.</t>
  </si>
  <si>
    <t xml:space="preserve">A meeting to discuss the outstanding issues related to Terrebonne Parish's Parkwood Place (55PARA3702) project was held at the LaSalle Bldg. today with Terrebonne Parish Housing and Human Services Director Darrel Waire, Assistant Director Kelli Cunningham, Parish Attorney Jules Hebert, and DRU officials Dan Rees, Kay LeSage, Jared Lee, Tommy LaTour, and Jimmy Dunphy attending. 
Regarding the Parish's request to retain the G/I Parish-held Program Income (PI) it has generated, the DRU informed the Parish that it was agreeable to amending the Parish's CEA with OCD to allow the Parish to retain, rather than return, the approximate $544,000.00 that has been generated from its G/I housing projects, but that it would first need to ask the DRU Finance and Reporting sections whether it has any concerns with the Parish's retaining that PI. Both the CEA and the DRU's policy require grantees to report and remit to the DRU the PI it generates from its CDBG-DR projects. 
If the Finance and Reporting sections agree to allow the Parish to retain its PI, a CEA amendment will be drafted to allow the Parish to retain the entire amount of PI that has been generated so that a portion of it can later be amended into the Parish's First-Time Homebuyer Program (55PARA1301) to help facilitate sales of housing units in the Parkwood Place subdivision. 
Regarding the project completion date, the DRU informed the Parish that it could likely grant a two-year extension (to 5/30/22) to allow for the development of additional housing units, but that it would be unlikely to grant another extension beyond May 2022 due to the need to close out the DRU's G/I grant with HUD. 
The DRU also informed the Parish that it would likely not be able to reduce the number of approved housing units in the application from 144, since the infrastructure that has been put into place in the subdivision was designed to service 144 households. Note the Parish will be unable to construct and sell 144 households to Parish residents before the potential 5/30/22 completion date. However, if the Parish can construct and sell 74 households (51 percent) to LMI families, then the potential to not have to return grant funds to the DRU may exist. 
Mr. Waire explained that the Parish's goal is to have a mixture of homeowner and rental units within the subdivision and has requested to amend the 55PARA3702 application to allow the Parish to rent households to LMI families. The DRU informed the Parish that it would approve that request in a project amendment, but advised the Parish to consider the location the units will be constructed so that a possible exit strategy from the project is not hindered by that factor. 
The project analyst informed the Parish that he would contact the DRU Finance and Reporting sections regarding the Parish's request to retain its G/I Parish-held PI and then follow-up with Mr. Waire on the next steps related to the 55PARA3702 project based on that response.   </t>
  </si>
  <si>
    <t xml:space="preserve">A monthly conference call was held today with Town of Baldwin Mayor Phil Prejean, engineer Nick Molaison, and project analyst Jimmy Dunphy to discuss the Town's Flood Protection Levee System (51MIPC3401) project, including the project amendment that needs to be submitted to revise the scope and budget of the project, the status of construction, and the acquisition documents that will need to be provided in order to have those costs paid from CDBG-DR funds.
In terms of the project amendment, the project analyst mentioned that the DRU agreed to cancel the pending amendment request in GIOS so that the Town could submit the next payment request (for construction and engineering costs), but that after the current draw request is paid, the project amendment will have to be submitted and approved prior to the DRU's processing the next payment request. 
The project analyst explained that since the contractor has already completed a portion of the scope change that will be requested, it is necessary to amend the project to approve that scope change as soon as possible. Mayor Prejean mentioned that he would contact consultant Angela Kraemer to find out what has caused the delay in completion and submission of the project amendment. 
Mr. Molaison indicated that construction is progressing well, ahead of schedule, and that the project could be substantially completed by early November 2019. As of today, construction is approximately 65 to 70 percent complete. Note Pan American Engineers approved Change Order (2) to the Town's construction contract with Frisco Industrial Contractors 7/15/19, which increased the contract amount to $665,158.37 and extended the end date of the contract by 30 days.
Regarding the acquisition documents that are needed, the project analyst informed the Town that the DRU will not be able to pay any requests for reimbursement the Town submits for acquisition costs until the documents that have been previously requested are provided. The project analyst also mentioned that since construction is projected to be complete in a few months, it would be ideal if the activity could be closed out shortly after that, which would require the acquisition costs to have been paid by then. 
Note local funds have been approved to pay for acquisition costs in the currently-approved budget. However, the pending project amendment will request to decrease local funds to $0.00 and attribute CDBG-DR funds to those costs.  </t>
  </si>
  <si>
    <t xml:space="preserve">Conference call with parish, PAE, HGA, and GCR to discuss project status, ongoing issues, resolutions, expenditures and closeout.  </t>
  </si>
  <si>
    <t>PA20160094</t>
  </si>
  <si>
    <t xml:space="preserve">Had call with grantee to discuss supporting documents for Draw Requests. The information provided was not broken out into various jobs performed. Costs can not be varified as submitted.
</t>
  </si>
  <si>
    <t>City of Baton Rouge</t>
  </si>
  <si>
    <t>PW1169</t>
  </si>
  <si>
    <t xml:space="preserve">explained PA match program to Jeanette Eckert. Jeanette is the new Grant manager. </t>
  </si>
  <si>
    <t>Damage related to disaster;#Environmental - Environmental Reviews;#Low-Moderate Income - National Objective;#Urgent Need - National Objective</t>
  </si>
  <si>
    <t>Denham Springs Housing Authority</t>
  </si>
  <si>
    <t>PW 462,729,753,1061,1123,1149,1180,1239,1242,1257</t>
  </si>
  <si>
    <t>Event date: 7/31/19
Event end date: 7/31/19
On-site visit
Event organizer: Eugenia Williams Attendees: Eugenia Williams, Fred Banks and Justin Williams
Date notice sent to participant: 7/28/19
____________________________________________________________________
Justin and I met w/ Fred Banks to get an update on the progress of the PW's for DS Housing Authority. The start and substantial ends dates were requested. Mr. Banks stated that he has plans to get the temporary housing office trailer moved soon. He has been in communication with GOHSEP about getting this task executed. Bids for a Project Manager will start on Aug. 9th and will end 8-10 day afterwards. Mr. Banks also stated that the architect will be handling the elevation issue as well as, he would ask if the driveway could be included in the project. He is aware of all the DRU guidelines concerning Davis Bacon and Related Acts, Section 504, Section 3, Procurement and Duplication of Benefits. In addition, we discussed the project that he has with LHC. He was approved for a grant to replace appliances in a few of the units located at Ashley I,II and III​ Apartments . He plans to have the six units modified for handicap access as soon as possible. Lastly, we offered TA for any issues he may run into.</t>
  </si>
  <si>
    <t>Damage related to disaster;#Duplication of Benefits;#Eligible CDBG Activities;#Fair Housing Equal Opportunity;#Labor - Davis/Bacon;#Urgent Need - National Objective</t>
  </si>
  <si>
    <t>Tensas Basin Levee Dist</t>
  </si>
  <si>
    <t>PA20160016</t>
  </si>
  <si>
    <t>Section 3 (exhibits)</t>
  </si>
  <si>
    <t>48NSAF4101</t>
  </si>
  <si>
    <t>LA SAFE project orientation meeting to discuss CDBG-DR/project parameters and requirements associated with this funding.  Participants were planning and finance staff from St. John the Baptist Parish, OCD Resiliency Team, and PAE consultant for the Airline &amp; Main Complete Streets project in Laplace.  Agenda attached.</t>
  </si>
  <si>
    <t>Environmental - Environmental Reviews;#Fair Housing Equal Opportunity;#Financial Management;#Labor - Davis/Bacon;#Low-Moderate Income - National Objective;#Grants Management</t>
  </si>
  <si>
    <t>Amy Noll</t>
  </si>
  <si>
    <t>St Tammany Parish Government</t>
  </si>
  <si>
    <t>52NSAF6601</t>
  </si>
  <si>
    <t>LA SAFE Orientation Meeting for Safe Haven Blue-Green Campus and Trails project in Mandeville with St. Tammany Parish Government Project Lead (CAO), Grant Director, and Staff; OCD-DRU Resiliency Implementation Team; and PAE consultant. Purpose was to discuss the CDBG-DR/project parameters and requirements associated with this funding. Safe Haven site visit/tour provided by STPG staff.</t>
  </si>
  <si>
    <t>Eligible CDBG Activities;#Environmental - Environmental Reviews;#Fair Housing Equal Opportunity;#Financial Management;#Labor - Davis/Bacon;#Low-Moderate Income - National Objective;#Grants Management</t>
  </si>
  <si>
    <t>PW 118 &amp; 113</t>
  </si>
  <si>
    <t xml:space="preserve">Called Emily Clark with Central Fire Protection District Number 4 to discuss the close out status of both PW's 113 &amp; 118 with her. I also discussed a timeline with her in reference to when her projects would be completed in Close out. I also sent her a blank Authorized Signature Form due to District Number 4 having a new Fire Chief that started in September of 2018. </t>
  </si>
  <si>
    <t>PA20160166</t>
  </si>
  <si>
    <t xml:space="preserve"> ​Called out and spoke to Bridget Coleman, Grant consultant for Baker Schools System about their PW's. Told her that they currently have 15 open PW's 2 small and 13 Large PW for Baker Schools System. She asked about close out process which I explained the process to do so. She indicated that not all projects are completed as of 8.9.19. She will contact their SAL, Willette Porter and start the close out process on their completed PW's. I am sending her my contact information as her DRU Project Manager contact. </t>
  </si>
  <si>
    <t xml:space="preserve">A monthly conference call was held today with Capital Grants Manager Nathan Schwam, grant administrator Julie Bordelon, Director of Infrastructure and Economic Development Kay LeSage, and Jimmy Dunphy to discuss the status of the grantee's four projects that are in NOT Ready to Close status, as well as the recently-approved New Cohen High School (IEDU-00118) project.
The project analyst requested that the grantee keep the DRU notified of any developments with the -00118 project that may delay movement of the project toward construction. Note during the interim period between approval of the Centralized Career Technical Education Facility (-00117) project and the deadline dates for the first project milestones, the DRU was not aware that the start of construction was going to be delayed due to an asbestos issue that afflicted one of the schools in the Parish. 
In terms of the grantee's completed but not closed projects, the project analyst requested that a spreadsheet similar to the one that was provided in the final project amendment that was recently submitted for -00115 also be submitted with the forthcoming final project amendments for the -00110, -00112, and -00114 projects. It was explained that the spreadsheet that lists the RRF numbers, as well as the corresponding payment amounts, allows for easy verification of the final FEMA funds amount.   
Regarding the Fischer Elementary (-00115) project, Ms. Bordelon mentioned that she should be able to have the closeout report completed and submitted within 30 days after the project amendment has been approved. Thus, the DRU closeout team should not have to send a Project Completion Report Deadline Letter to the grantee. Following approval of the project amendment, the project analyst mentioned that he would send an email issuing a deadline date of 30 days from the date of final amendment approval. </t>
  </si>
  <si>
    <t>Lighthouse Lousiana</t>
  </si>
  <si>
    <t>393,545,546</t>
  </si>
  <si>
    <t>Event start date: 08/01/19
Event end date: 08/01/19
On-site visit
Event organizer: Eugenia Williams 
Attendees: Eugenia Williams, Justin Williams, Chris Hevezi
Date notice sent: 07/28/19
____________________________________________________________________	
Justin and I conducted a site visit with Chris Hevezi, the new VP of Finance for Lighthouse Louisiana. During the visit, I discussed the Cost Share Program in detail. The GOHSEP SAL was unable to attend but I gave him step-by-step directions on how to close his projects. As well as, he needs access to the LAPA system. Chris stated that he would start working on gathering the receipts and invoices to go ahead a push his PW's to close-out.​</t>
  </si>
  <si>
    <t>Damage related to disaster;#Eligible CDBG Activities;#Financial Management;#Labor - Davis/Bacon;#Urgent Need - National Objective</t>
  </si>
  <si>
    <t>PWs 36 and 478</t>
  </si>
  <si>
    <t>OCD-DRU Staff Helena Janssen had a TA call with Tammy Wilson, Administrative Assistant, to discuss PWs under review for Request for Payments and confirmation of total project costs (for the FEMA PA Non-Federal Share Match Program).  Regarding PW #36, we discussed the cost estimate of the Contractual Cost line item of $4,680.00 under the PW’s “Work to Be Completed” section.  We also discussed OCD-DRU’s review of Duplication of Benefits. Regarding PW # 478, we discussed the supporting documentation for Direct Administrative Costs (DAC) and Force Account Labor (FAL).  Ms. Wilson will provide a Task Log for the April 2016 DAC costs.  Additionally, Ms. Wilson will provide an explanation of the handwritten notes on the Bi-Weekly Timesheets and will provide additional Timesheets in support of FAL. Notice was sent to this applicant on 8/08/2019. This call was held on 8/09/2019 at 10:00am – 10:30am.</t>
  </si>
  <si>
    <t>PW 429</t>
  </si>
  <si>
    <t>OCD-DRU Staff Helena Janssen had a TA call with Bill Weatherford, Secretary / Treasurer, to discuss the Parish’s PWs under review for Request for Payments and confirmation of total project costs (for the FEMA PA Non-Federal Share Match Program).  We discussed in general OCD-DRU’s review of supporting documentation for the small projects in LouisianaPA.com’s “Closed” status.  Additionally, we specifically discussed PW #429 and the cost line items for Labor, Material and Contract listed under the PW’s “Work Completed” and “Work to Be Completed” sections. The Parish will provided the supporting documentation they have for the cost line items. HJ to organize an on-site TA visit this month to meet with the Parish’s assistant who is organizing the documentation. Notice was sent to this applicant on 8/08/2019. This call was held on 8/09/2019 at 1:15pm – 1:35pm.</t>
  </si>
  <si>
    <t xml:space="preserve">A monthly conference call was held today with East Baton Rouge Parish officials Rowdy Gaudet, Anita Lockett and Leah Fleig, grant administrators Julie Bordelon and Michelle Smith (Pan American Engineers), and DRU representatives Darin Mann, John Sparks, Eric Miller, and Jimmy Dunphy to discuss the statuses of the Parish's non-bridge replacement infrastructure projects. An earlier call was held with Parish engineer Tom Stephens and Leah Fleig to discuss the Parish's bridge replacement projects.
The project analyst informed Mr. Stephens that the most significant action item the Parish needs to complete at this time related to the bridge replacement projects is the re-solicitation of views (for the Environmental Review Record (ERR) for Bob Pettit bridge), since acquisition of the parcels the Parish will need to acquire cannot begin until the ERR has been completed. Mr. Stephens informed the DRU that the Parish will have to publish a re-solicitation, since it cannot confirm that a previous re-solicitation was published. 
Mr. Stephens also mentioned that the final plans and specifications for Bob Pettit bridge are nearly ready to submit to Pan American Engineers for review, but that the Parish is waiting on receipt of the signed drawings from the engineer. The project analyst informed Mr. Stephens that PAE could potentially issue a conditional authorization to proceed with bid advertisement pending DRU approval of the ERR. However, since the Parish will likely need to request a time extension to the ERR submission deadline, it will likely also need to request one for the plans and specification submission deadline--both of which are 10/1/19. 
Regarding the Claycut bridge (-2107) project, the project analyst informed Ms. Fleig that the final payment request for construction costs should include both the Parish's Certificate of Substantial Completion, as well as the contractor's clear lien certificate. Additionally, if the Parish determines that there are not enough CDBG-DR funds remaining in the budget to cover the remaining construction costs, the Parish will have to amend the application to move CDBG-DR funds from one of the Parish's other projects.  </t>
  </si>
  <si>
    <t>LED</t>
  </si>
  <si>
    <t>65BEDI9102</t>
  </si>
  <si>
    <t xml:space="preserve">Budget amendment assistance - Notes attached </t>
  </si>
  <si>
    <t>OCD-DRU Staff Helena Janssen, LaKesha Hart and Tomorr LeBeouf had an on-site visit with LSU-Ag Center representatives, Dr. Gina Eubanks, Gaye Sandoz, Michelle Miller and Wade Baumgartner.  LSU AgCenter provided a status update on the manufacturing of the new bottling line and provided pre-tour information.  HJ provided an update on the CEA Amendment and requested a status update on the Budget Amendment.  Ms. Miller is to send OCD-DRU the Budget Amendment once finalized.  We then had a tour of the following: (1) the Food Incubator to observe clients working with equipment and (2) the warehouse where the new bottling line is being installed.  Notice was sent to LSU-AgCenter on 7/30/2019.   The event was held on 8/15/2019 at 9:30am – 11:30am.</t>
  </si>
  <si>
    <t>Welsh</t>
  </si>
  <si>
    <t>PWs 197, 468 and 507</t>
  </si>
  <si>
    <t>OCD-DRU Staff Helena Janssen had a TA call with Eva Kibodeaux, Bookkeeper, to discuss the Town’s PW (#507) under review for Request for Payment and confirmation of total project costs (for the FEMA PA Non-Federal Share Match Program).  We discussed in general OCD-DRU’s review of supporting documentation for the small projects in LouisianaPA.com’s “Closed” status.  We discussed PW #507, specifically regarding the cost line items for Labor and Material listed under the PW’s “Work Completed” section.  The Town provided confirmation of the labor hours worked by the employees and the materials (transformers) utilized from the Town’s inventory stock.  We discussed next steps for the Match Program: (1) PW #507 to be reviewed and approved by OCD-DRU’s Finance Department and then reimbursed; (2) OCD-DRU’s process for Grantee CEA Closeout and Activity Completion Reports for each PW (#197, #468 and #507). Notice was sent to this applicant on 8/15/2019. This call was held on 8/16/2019 at 10:35am – 11:00am.</t>
  </si>
  <si>
    <t xml:space="preserve">A monthly conference call was held today with LSU officials Anne Dugas, Larry March, Matt Coldiron and project analyst Jimmy Dunphy to discuss the grantee's LA Seafood Industry Sustainability Initiative (E17S-00001) project, including the forthcoming draw request the grantee will submit, as well as the recently-submitted CEA and project amendments. 
Mr. March informed the DRU that he intends to have all support documentation (e.g., timesheets and certifications) related to the salaries of LSU's employees to Tamara Phillips by Wednesday this week, which means that the next payment request (#9) may not be submitted until at least another couple weeks from now. Note the normal turnaround time for submission of a payment request is six weeks from the end of the previous quarter. 
The project analyst informed Ms. Dugas that there were no issues with the CEA and project amendment requests that were recently submitted to the DRU, and that the project amendment has already been approved but is being held until the CEA amendment has been approved by the Office of State Procurement (OSP). Note the amounts in the five expense categories in the CEA must be changed before the amounts can be changed in the project application.  
The project analyst also informed Ms. Dugas that the DRU Contracts section is drafting the CEA amendment and that instructions on how to complete it correctly will be included in an email from Bonnie Brown. Additionally, it was communicated that the grantee will likely have to sign three original copies and mail them to the DRU--after which time one will be distributed to OSP, one will be retained by the DRU, and one fully-executed copy will be provided to LSU. </t>
  </si>
  <si>
    <t>LLT</t>
  </si>
  <si>
    <t xml:space="preserve">Provided guidance on model home deisgn and construction on the resettlement site in Schriever. </t>
  </si>
  <si>
    <t>Jessica Simms</t>
  </si>
  <si>
    <t xml:space="preserve">Provided context and background of IDJC program; updates on expected timelines, Island resident expectations and understandings; budget constrictions </t>
  </si>
  <si>
    <t xml:space="preserve">A monthly conference call was held today with Parish Engineer Nia Picou and DRU representatives Michael Chua, Darin Mann, and Jimmy Dunphy to discuss the Parish's active infrastructure projects, as well as the Tier I proposal amendment that will be needed to move funds from the Parish's completed projects to the Levee - Ward 7 (55PARA3306) project.
Ms. Picou mentioned that the Tier I proposal amendment will likely not be ready to submit to the Parish council for approval until October at the earliest, since there are some outstanding items for a few of the projects that need to be completed before then. Ms. Picou also mentioned that the next Tier I amendment should include budget revisions for the Parish's Juvenile Facility (55PARA3201), DPW Admin Bldg. (-3203), Suzie Canal (-3303), (-3306), and Falgout Canal Floodgate (-3314) projects. 
The project analyst advised Ms. Picou that it may be a good idea to not include the -3303 project on the next Tier I amendment request, since the acquisition costs that were incurred may not be reimbursable from CDBG-DR funds-depending on whether the Parish can provide evidence that it followed URA requirements in acquiring real property.   
One item that will delay submission of the next Tier I amendment request is the final invoice the engineer for the -3201 project still has to submit to the Parish. The final project cost cannot be determined before then. Additionally, there is at least one more payment request that will be submitted for the recently-completed -3203 project. The project analyst requested that the Parish upload with the draw the Certificate of Substantial Completion, as well as the contractor's clear lien certificate, after they are obtained. </t>
  </si>
  <si>
    <t>ILOC-00020 and I2OC-00022</t>
  </si>
  <si>
    <t xml:space="preserve">A monthly conference call was held today with FP&amp;C senior manager Lisa Smeltzer, project manager Mark Bradley, Jessica Guillory (Pan American Engineers), and Jimmy Dunphy to discuss the final project amendments that will be needed for the grantee's Delgado Community College (ILOC-00020) and Nunez Community College (I2OC-00022) projects, as well as the local funds that are covering the final project costs incurred on the maintenance building additions for ILOC-00020.
Mr. Bradley mentioned that he is confident he knows the exact amount of local funds that will pay the remaining ILOC-00020 project costs, but that there are still engineering, construction, and labor compliance costs that have to be paid from local funds before the project can be closed out. Mr. Bradley also mentioned that he is waiting on a weekly report from the engineer before paying the final engineering services invoice. Since the final local funds amount may not be known yet, the project analyst advised Mr. Bradley to wait to submit the amendment until the exact amount is known. 
For the I2OC-00022 project, Ms. Smeltzer mentioned that she did recently attempt to contact GOHSEP regarding the agency's closeout review of the PW (19811), but that the only update she received was that the project worksheet is still being reviewed. As of today, the PW is in Stage 4 (Closeout Specialist Review) of GOHSEP's closeout process. 
Regarding the project amendment that is needed to reconcile the final budget to match actual expenditures, including de-obligating $0.65 in unutilized CDBG-DR funds, Ms. Kelly informed the project analyst yesterday via email that the amendment should be ready to submit to the DRU within the next couple of weeks. Note Ms. Kelly previously sent the project analyst a draft of the closeout report. It was communicated to Ms. Kelly at that time though that the closeout report would not be reviewed until the final project amendment has been submitted for approval.   </t>
  </si>
  <si>
    <t>12FSCC3501, IFIS-00001, I12P-00001, ILOC-00058</t>
  </si>
  <si>
    <t xml:space="preserve">A conference call was held today with Parish Secretary Darrell Williams, Treasurer Katie Armentor, grant administrator Richard Minvielle and DRU representatives Michael Chua and Jimmy Dunphy to discuss the Parish's Waterfront Development projects (12FSCC3501, IFIS-00001, I12P-00001, and ILOC-00058), including: the timeline for completion, the CEA end date, expenditure of the remaining ILOC funds, the final project amendments and closeout reports, Slum and Blight national objective, and the opening of the facility. 
The project analyst informed the grantee that final project amendments for each of the four projects (IFIS, ILOC, FSCC, and PI) can be submitted as soon as the final project costs are known, and that the four companion amendments must be submitted together. It was also communicated that the project could not be closed out until all funds are expended and the national objective has been met, which will require the Parish to secure an operator to run the facility. 
Note the Parish recently solicited proposals to obtain an operator for the facility, but did not receive a response to its solicitation. Mr. Williams mentioned that as a result of that failure to obtain a response, the Parish is utilizing the lieutenant governor's office to assist with obtaining an operator for the facility. Mr. Williams also mentioned that he is confident all remaining CDBG-DR funds will be requested prior to the 10/31/19 CEA deadline date, and that the project will be complete, with all project funds expended by the end of 2019. 
In terms of the closeout reports, the project analyst also mentioned that the four closeout reports, as well as the CEA closeout report for the Parish's IFIS and ILOC CEA (#674533), should be submitted to the DRU at the same time, since the closeout team will not be able to approve the closeout report for any of the individual projects without the other three closeouts also having been submitted and approved. 
The project analyst asked the Parish to notify the DRU of a possible ribbon-cutting or grand opening ceremony the Parish may hold for this project, since OCD Director Pat Forbes, Infrastructure and Economic Development Director Kay LeSage, and other DRU personnel will likely choose to attend. Ms. Armentor mentioned that a grand opening may not be held until May 2020, at which time the facility would likely be servicing Parish fishermen. The project analyst also mentioned that this is a priority project for Mr. Forbes and that he has expressed concern recently regarding the amount of time it has taken to complete the project.   </t>
  </si>
  <si>
    <t>12PARA3202 and 12PARA3301</t>
  </si>
  <si>
    <t xml:space="preserve">A conference call was held today with Parish Secretary Darrell Williams, Treasurer Katie Armentor, grant administrator Richard Minvielle, and DRU representatives Michael Chua and Jimmy Dunphy to discuss grant management items related to the Parish's Courthouse Renovations (12PARA3202) and Rockefeller Refuge Shoreline Protection (-3301) projects. 
Regarding the -3301 project, Mr. Minvielle mentioned that the Coastal Protection and Restoration Authority (CPRA) will be contributing an additional $5 million to cover construction costs, which will not only increase the scope of the project but also allow the Parish to decrease the amount of CDBG-DR funds that are currently allocated to construction. The Parish intends to move those funds to the project delivery and engineering activities, which will increase in cost due to the additional construction. 
The project analyst informed Mr. Minvielle that there would be no issues with that approach, but that the additional $5 million the CPRA is contributing will be subject to Davis-Bacon and Related Acts (DBRA) requirements.
In terms of amending the application for -3301, Mr. Minvielle mentioned that in addition to adding $5 million in Other (i.e., CPRA) funds, the Parish may also choose to move the unutilized funds from the completed -3202 project. The project analyst informed Mr. Minvielle that if the Parish elects to do that, project amendments for both -3301 and -3202 will need to be submitted, and that approval of a Tier I proposal amendment will have to precede submission of the project amendments.   
The project analyst informed the grantee that another option would be to move the unutilized funds from -3202 to the Parish's unallocated dollars, and then after submitting a second Tier I proposal amendment, zero out the Parish's unallocated dollars by moving to -3301. This would potentially allow the -3202 project to be closed out more quickly, since the Parish may not have to wait for a revised cost estimate from the engineer for -3301. But, it would also require the submission of two Tier I proposal amendments. </t>
  </si>
  <si>
    <t xml:space="preserve">PWs 429, 457, 464, 556, 604 and 654 </t>
  </si>
  <si>
    <t>OCD-DRU Staff Helena Janssen provided on-site TA to Sabine Parish representatives, Bill Weatherford (Secretary/Treasurer) and Lindy Strahan (Assistant working on FEMA PA PWs).  I discussed OCD-DRU’s reimbursement process for the Non-Federal Share Match Program and the process of reviewing the supporting documents to verify total project costs listed in the approved PW for “Work Completed” and “Work to be Completed”.  I reviewed the various cost line items of PWs 457, 464, 556, 604, 654 and 429 and the supporting documents (located in LouisianaPA.com and in the Parish’s hard files) with Ms. Strahan.  We discussed the next steps: (1). HJ to prepare spreadsheets for PWs 464, 556, 604 and 654 to capture total cost line items; (2). HJ to send Ms. Strahan a copy of the approved PW 654; (3). Ms. Strahan to prepare a spreadsheet with information of vendors’ breakdown amounts; and (4). Ms. Strahan to provide copies of the Parish’s summaries (for FAL, FAE, Materials and Contract work) and relevant supporting documentation identified during the visit. Notice was sent to Sabine Parish on 8/15/2019. The event was held on 8/22/2019 at 9:30am – 2:30pm.</t>
  </si>
  <si>
    <t>St. James</t>
  </si>
  <si>
    <t>47PARA2101, 47PARA2301, 47PARA2303, 47PARA3201,47PARA3401,47PARA2302, 47PARA3202</t>
  </si>
  <si>
    <t xml:space="preserve">Monthly call with the grantee.  We are continuing closing out all projects and completing the final amendments to move funds to unallocated.  The projects that are complete are 47PARA2101, 47PARA2301, 47PARA2303, 47PARA3201, 47PARA3401.  Project 47PARA3402 needs an Urgent Need Resolution, 47PARA2302 just needs verification stating the local funds were used for Construction Review Rep.  47PARA3202 needs an updated final cost statement including the GOHSEP HMGP funds and the local funds as well. Stated that I needed the info by the end of the week.  I know the the resolution could take a few days...stated that she would try to get it on the agenda for the meeting this afternoon.  
Parish still wanting to do a new project with the remaining funding that is in unallocated.  Will set up seperate call to discuss timelines for this project.  It will need to be added to the Parish Plan.  </t>
  </si>
  <si>
    <t>Plaquemines Parish K/R</t>
  </si>
  <si>
    <t>IFIS-00011, IFIS-00022, ILT2-00244, ILT2-00296, ILTR-00223, ILT2-00247</t>
  </si>
  <si>
    <t xml:space="preserve">IFIS-00011, Release of funds was approved on July2, project amendment approved adding local funding bringing the increased budget to $1,225,000.  The ERR for the new location was completed.  The parish closed on the building in the new location.  The first draw on this project should be in about a week.  Target date for completion is March 2020.
IFIS-00022-Construction on this project is substantially complete, recieved the final draw request on this project was processed 8/22/2019.  Grantee will start the closeout process.  CEA expries on 8/31/2019.
ILT2-00244-Project is substantially complete.  Will be sending in the last draw which should only be the retainage for the engineer on the project.
ILT2-00296-The construction on the library will be starting back soon, contrator on this project was held in default, hired a new project and the work should start back in 90 days, project should be complete within a year.
ILTR-00223- Back in july the project was amendmend to add funding, CDBG funding increase from 1.56 M to 2.6 M, new contruction construction timeline has project completed in 2Q 20210.  Project involved HMGP funding which is being utilized first completing the roof work. NTP was received on July 11.  
ILT2-00247-Phase 1 of this project is complete,  phase 2-A is under construction and the completion date is pushed back due to the high river levels.  Phase 2-b all parcels are scheduled to be complete during 3Q in order to advertise for bids.  Aug. 15 was the Target date to complete expropriations. Targeted to advertise in July with new proposed CDBG budget.  </t>
  </si>
  <si>
    <t>Damage related to disaster;#Environmental - Environmental Reviews;#Grants Management</t>
  </si>
  <si>
    <t>Plaquemines Parish-G/I</t>
  </si>
  <si>
    <t>35FSCC3501; 38PARA2101</t>
  </si>
  <si>
    <t xml:space="preserve">38FScc3501-Project is complete, the closeout report was received on 3/29.  Currently in edit request.  Sent edits to PPG on 5/23.  
38PARA2101- Project is complete, not ready to close due to project involces FEMA funds that are not yet closed out.  </t>
  </si>
  <si>
    <t>CNO &amp; OCD provided/ shaared/compared D_CDBG project updates. Agenda &amp; updates attached.</t>
  </si>
  <si>
    <t xml:space="preserve">Conference call with parish, PAE, HGA, and GCR to discuss project status, ongoing issues, resolutions, expenditures and closeout. </t>
  </si>
  <si>
    <t xml:space="preserve">IFIS-00020 </t>
  </si>
  <si>
    <t>Conference call with Parish to discuss the Ice House Property.  Attendees:  Kristen, Pat, LaKesha, Donnie, Andrew, Thomas, George, Jason, Guy, Sharon, and Greg.
An appraisal that was done two years ago was for $25K.  Parish held a public auciton to dispose of property on Nov 8, 2018.  Only one bidder was present that bid $1,000.  On Nov 19, 2018 OCD-DRU informed the parish that they need to make sure that every effort is made to try to sell the property at FMV.  If the land is sold for less than current FMV at the time of the time of the sale the net proceeds would be insufficient and the Parish would be obligated to the State for any difference.  
Parish address concern over what is determined to be the FMV of the property.  OCD-DRU stated that we would discuss with legal and get back with the parish.
After speaking with legal and reviewing Parish ordinance, I followed up with an email to the Parish to inform them that we have discussed the Ice House project/property with our legal counsel.  According to the Parish's ordinance, in its current state, it does not appear to allow the sale of the property for less than the appraised value. We are still researching viable solutions to resolve this matter in the most effective way and need more time to make sure we have fully considered all the CDBG-DR implications associated with potential paths forward. We should have more detailed feedback and potential solutions to you early next week.</t>
  </si>
  <si>
    <t>PWs 440, 593, 799 and 1035</t>
  </si>
  <si>
    <t>OCD-DRU Staff Helena Janssen had a TA call with the new Point of Contact, the Town’s Municipal Clerk, Rowdy Latiolais, to discuss the current status of their PWs listed in LouisianaPA.com (LAPA) and on the Non-Federal Share Match Program’s Participation Form. I provided Mr. Latiolais with the Program’s FAQs and discussed an overview of the Match Program, including the HUD CDBG-DR Requirements (DBRA, Section 3, 504 Assurance and Fair Housing). We discussed next steps for the Match Program: (1) Town to provide OCD-DRU with substantial completion dates for PWs 593, 799 and 1035; (2) Town to contact the GOHSEP SAL to obtain access to LAPA as an authorized agent; and (3) Town to determine if their PWs are ready for GOHSEP’s close out process. Notice was sent to this applicant on 8/23/2019. This call was held on 8/30/2019 at 2:05pm – 2:35pm.</t>
  </si>
  <si>
    <t>Louisiana State University Ag Center</t>
  </si>
  <si>
    <t xml:space="preserve">Technical Assistance was given on Davis Bacon and Related Acts. </t>
  </si>
  <si>
    <t>Technical Assistance was given on the use of LMI forms for jobs created and retained and a discuss was had on verification of DOB.</t>
  </si>
  <si>
    <t>Technical assistance was given on DOB and the National Objective of LMI jobs created and retained.</t>
  </si>
  <si>
    <t>Technical Assistance was given on the National Objective of Urgent Need and completing and submitting an Urgent Need Resolution.</t>
  </si>
  <si>
    <t>O36P-E36P-00001</t>
  </si>
  <si>
    <t>Sent TA in formal letter after costs were disallowed.</t>
  </si>
  <si>
    <t>Terrebonne Parish Consolidated Government</t>
  </si>
  <si>
    <t>55NSAF6601</t>
  </si>
  <si>
    <t xml:space="preserve">Lake Boudreaux Living Mitigation LA SAFE Project Orientation Meeting with TPCG team to discuss program parameters associated with this funding source. See attached agenda for all topics covered. </t>
  </si>
  <si>
    <t xml:space="preserve">A monthly conference call was held today with Town of Baldwin Mayor Phil Prejean, engineer Reid Miller, and DRU representatives Michael Chua and Jimmy Dunphy to discuss the Town's Flood Protection Levee System (51MIPC3401) project, including the status of construction, as well as the acquisition records that need to be provided in order to have the the Levee District's acquisition costs paid from CDBG-DR funds.
Mr. Miller stated that construction is still progressing ahead of schedule and that a conservative estimate is that construction could be substantially completed within the next 45 days. Note Change Order (2) increased the total contract time to 280 days, or approximately nine months. However, the project is progressing a few months ahead of that contracted early 2020 end date.
The project analyst informed the grantee that the most significant grant management item that needs attention at this time is the accumulation of the remaining acquisition records that have not yet been provided. Mr. Miller mentioned that his understanding is that the Town only intends to request reimbursement for the payments made to the five property owners, rather than all acquisition costs the Levee District incurred in acquiring the properties (e.g., procurement of appraisers and review appraisers). 
Note Project Amendment (3) revised the budget to allow CDBG-DR funds to supplant the Levee District's funds that were used to acquire/appropriate the parcels that were needed for the project. However, not all acquisition records needed for the five parcels have been provided. The project analyst requested that the outstanding records be compiled within the next couple of months so that payment requests can be submitted timely and so that closeout of the project is not delayed after construction has been completed.   </t>
  </si>
  <si>
    <t>CNO Community Development Committee</t>
  </si>
  <si>
    <t>Affordable housing budget options for upcoming year; soft second funding for elders and low income individuals and reprograming of NHIF. Agenda Attached.</t>
  </si>
  <si>
    <t>Agenda Attatched.</t>
  </si>
  <si>
    <t>Monthly Board meeting. Agenda attached.</t>
  </si>
  <si>
    <t>Damage related to disaster;#Eligible CDBG Activities;#Financial Management;#Low-Moderate Income - National Objective;#Slum and Blight - National Objective;#Grants Management</t>
  </si>
  <si>
    <t>Agenda Attached.</t>
  </si>
  <si>
    <t>Agenda Attached .</t>
  </si>
  <si>
    <t>Industrial Development Board</t>
  </si>
  <si>
    <t xml:space="preserve">GNOHA </t>
  </si>
  <si>
    <t>Monthly State_CNO Joint  Staff Meeting. Agenda Attached.</t>
  </si>
  <si>
    <t>Assumption Parish Government</t>
  </si>
  <si>
    <t>04PARA3402</t>
  </si>
  <si>
    <t xml:space="preserve">Grantee stated that the Drainage project is moving along.  They just have their pre-bid meeting last Thursday (9/05/2019).  They will be having their bid opening on 9/18/2019.  Will send the NTP and Contractor Award letter once this is complete. The grantee stated that they had a really good turn out for their pre-bid so they are anticipating a good number of bids for the project.
</t>
  </si>
  <si>
    <t>04PARA2309</t>
  </si>
  <si>
    <t xml:space="preserve">Work has began on this project however it is on a temporary hold until Entergy connects electricity to the area. </t>
  </si>
  <si>
    <t>Drainage Improvements to Coulee Ile Des Cannes as of right now the construction is about 91% complete.  They estimate the construction finishing in about 2 months.  However, they are currently working with a land owner who has a complaint about the soil deposited on his property.  Depending on the resolution of this matter it may extend the completion date by a couple of months.  They will give me an update after the discussions with the land owner.</t>
  </si>
  <si>
    <t>Tangiaphoa Parish School System</t>
  </si>
  <si>
    <t>PW 71,72,137,244,291,304,331,341,390,465,565,923,963,848,986,330,373,425,777,174,587</t>
  </si>
  <si>
    <t xml:space="preserve">Event start date: 09/05/19
Event end date: 09/05/19
On-site visit
Event organizer: Eugenia Williams
Attendees: Eugenia Williams, OCD, Pete Tesvich and Scott Stoulup Tangi. Parish School System
Date notice sent: 08/30/2019
____________________________________________________________________
EW provided an overview of the Non-Federal Share Match Program.
•	EW explained the GOHSEP closeout process for small and large projects.
•	EW explained the Match program reimbursement process.
•	EW explained the grant agreement date of 4/4/17 and the HUD CDBG-DR requirements:
o	Davis Bacon &amp; Related Acts; Labor requirements
o	Section 3 of the HUD Act of 1968
o	Section 504 of the Rehabilitation Act of 1973
o	Fair Housing
o	Procurement 
•	EW provided the spreadsheet requesting the start and substantial end date for PW’s 331 &amp; 174.
•	The following is a summary of discussions of the Grantee’s PW(s):
o	PW 71,72,137,244,291,304,331,341,390,465,565,923 are closed. 
o	PW 963,848,986,330,373,425,777,174,587 are still open. They are still submitting receipts/invoice for these projects.
o	PW 976 Amite Westside Permanent Repair- They are going to withdraw this project. DBRA was not followed.
o	They were affected by a cyber-attack (email) but did not lose and files pertaining to the Share Match Program. All information is available in their hard files.
o	The architect determined that Amite Westside is not sinking due to the flood events that occurred in March and August.
</t>
  </si>
  <si>
    <t>Damage related to disaster;#Eligible CDBG Activities;#Labor - Davis/Bacon;#Low-Moderate Income - National Objective;#Urgent Need - National Objective;#Grants Management</t>
  </si>
  <si>
    <t>OCD-DRU Staff Helena Janssen had a TA call with Tamara Phillips, the Grants and Contracts Accounting Analyst, to discuss the Request for Payment No. 27 and the supporting documentation.  We discussed the following: (1). The amounts regarding the vendor’s equipment invoices and the Grantee’s revised budget - Grantee to provide an Invoice Line document, which will be included in the draw request packet; (2). The payment terms between the Grantee and the vendor – Grantee to provide a copy of the agreed payment terms; (3). The amounts listed on the Purchase Order (PO) and the equipment invoices – Grantee to provide an explanation regarding the amounts listed in the PO for line Items Nos. 7 and 14-17; (4). The draw request’s Summary Sheet – Grantee to revise this sheet to include reference to the four invoice numbers listed on the equipment invoices.  Notice for this call was sent via email during the morning hours of 8/11/2019. This call was held at 1:50pm-2:20pm.</t>
  </si>
  <si>
    <t>PWs 429, 457, 464, 512, 513, 517, 519, 520, 531, 545, 546, 555, 556, 576, 578, 587, 600, 604, 633, 639, 654-656, 677, 703, 715 and 763</t>
  </si>
  <si>
    <t>OCD-DRU Staff Helena Janssen had a TA call with Lindy Strahan, Assistant to the Secretary / Treasurer, to discuss the Parish’s small PWs under review for potential reimbursement under the Non-Federal Share Match Program.  We discussed the status of the Parish providing support documentation for verification of total costs for each PW.  Additionally, we specifically discussed PW #464 and the project’s cost line items versus “actuals” for Force Account Labor, Equipment, Material and Contract. Due to the large volume of support documentation, HJ is to organize an on-site visit to scan the necessary documents.  This call was held on 9/12/2019 at 8:15am – 8:40am</t>
  </si>
  <si>
    <t>PA20160058</t>
  </si>
  <si>
    <t>TA Site visit for Livingston Parish Public Schools on DBRA, Section 3, project closeout, and Elevation</t>
  </si>
  <si>
    <t>(DR-4277) PW 36, 109, 110, 222, 925, 1023, 1174, 1177, 1201, 1209, 1210, 1220, 1236, 1252, 1256, 1260, 1267, &amp; 1266</t>
  </si>
  <si>
    <t>Project Analysts Eva Strausbaugh, Sydney Pino, &amp; Lisa Samuels provided onsite TA to the Livingston Parish Public School Board on 9/10/19 related to DBRA, Section 3, Contractor Clearance, Project Closeout, and Elevation.</t>
  </si>
  <si>
    <t xml:space="preserve">Louisiana State University - Sea Grant </t>
  </si>
  <si>
    <t xml:space="preserve">A monthly conference call was held today with LSU officials Larry March and Leslie Davis and DRU representatives Michael Chua and Jimmy Dunphy to discuss the grantee's LA Seafood Industry Sustainability Initiative (E17S-00001) project, including the forthcoming draw request the grantee will submit, as well as the CEA amendment that was recently returned to the grantee for signature. 
Mr. March mentioned that as of this morning he had provided all of the support documentation needed for the payment request (#9) to Tamara Phillips, but that he was unsure when the draw would be submitted to the DRU. He mentioned that it usually only takes Ms. Phillips around two or three days to compile the payment request after she has received all the support documentation. Note payment requests are usually received around six weeks after the end of the previous quarter. 
Regarding the pending CEA amendment, the project analyst informed Ms. Davis that it would be ideal if LSU submitted it for approval by next month at the latest, since it will take at least a few weeks for the DRU to route the amendment through the approval process before it is ultimately approved by the Office of State Procurement. 
Note the CEA amendment was sent to the grantee's Office of Sponsored Programs for signature 8/23/19. Ms. Davis said she was unable to provide an update on the status of the amendment, but that she would email the project analyst after she obtained an update following her inquiry. Ms. Anne Dugas later indicated via email that some of the provisions in the amendment require the grantee to consult with LSU's Environmental, Health, and Safety office and that the grantee is currently in the process of doing so.    </t>
  </si>
  <si>
    <t xml:space="preserve">Conference Call held on 9/16/19.  OCD-DRU Analysts Fay Part &amp; Eva Strausbaugh, Consultant Martha Cazaubon (SCPDC),&amp;  Project Engineer John Plaisance (Plaisance Engineers) were on the call. Town Clerk Jamie Liner was supposed to be on the call but consultant stated during the call that she had to go somewhere.
Discussed project timeline.  Town expects sewerage hookups to be complete within three weeks. CEA expires on 12/31/19.  Explained that they could not bill for services completed after CEA expires.  Discussed the timeline Martha sent and if they need extension.  Discussed draft of revised Engineer's Cost Estimate and budget amendment needed.  Also discussed LMI sewerage hookups.   </t>
  </si>
  <si>
    <t xml:space="preserve">Conference call to provide TA regarding documentation submitted for the request for payment and CEA extension request and discuss status update of program.  </t>
  </si>
  <si>
    <t>Conference call to provide TA regarding request for payment.</t>
  </si>
  <si>
    <t>OCD-DRU Staff Helena Janssen had a call with Tamara Phillips, the Grants and Contracts Accounting Analyst, to discuss the Request for Payment No. 27 and the additional information and supporting documentation provided by the Grantee.  The Grantee is to include the following for draw request No. 27:  a revised Summary Sheet, an Invoice Line document, including an explanation regarding differences identified on the Purchase Order and the line Items No.s 7 and 14-17.  Grantee to then resubmit draw request into the GIOS system. This call was held at 1:15pm-1:37pm.</t>
  </si>
  <si>
    <t>ILOC-00020 and ILOC-00022</t>
  </si>
  <si>
    <t xml:space="preserve">A monthly conference call was held today with FP&amp;C project manager Mark Bradley, Jessica Guillory (Pan American Engineers), and Jimmy Dunphy to discuss the final project amendments that will be needed for the grantee's Delgado Community College (ILOC-00020) project. 
Mr. Bradley mentioned that there are still outstanding grant administrative, engineering, and construction services invoices that have to be paid before the project can be closed, and that he is currently waiting on the amount of the final grant administrative services invoices Pan American Engineers will submit before finalizing the project amendment to reconcile the budget to expenditures.
Additionally, Mr. Bradley mentioned that he is waiting on receiving field reports and a weekly report from the project engineer before paying the final invoice the firm has submitted to the grantee. The contractor that completed the Maintenance Building additions has submitted its retainage application to the engineer, which Mr. Bradley indicated he should receive by tomorrow. 
Regarding the Nunez Community College (I2OC-00022) project, project manager Jean Kelly emailed the project analyst yesterday to indicate that Edna Palmer (FP&amp;C) is working on making final corrections to the grantee's closeout report, which has already been submitted to GOHSEP. The final project amendment is ready to be submitted to the DRU. However, the final FEMA funds amount appears to be different from what the grantee is currently expecting GOHSEP will approve based on the version of the closeout report the grantee has submitted.
The project analyst replied to Ms. Kelly's email to provide the name of a GOHSEP official -- Lynne Browning -- who could potentially assist with having the review of the grantee's closeout report expedited. Note the PW has been in Stage 4 of GOHSEP's review process for a number of months. </t>
  </si>
  <si>
    <t>47PARA3202, 47PARA3402</t>
  </si>
  <si>
    <t xml:space="preserve">We had the monthly conference call with the parish to discuss the final amendments.  On project 47PARA3402 we needed a Urgent Need Resolution, she sent that in to us from the past council meeting.  The project 47PARA3202 she was concerned with some draw request that were short paid on several RFP due to problems with the contract for 2 of the contractors on the project.  She wanted this researched, but could not get any assistance from the Consultant that was on the project.  Explained that I the only information that I had was what the parish submitted and they she or the consultant would ahve to do the research and request the information.  She decided not to pursue this since it is dated back to 2014 and she could not get it resolved by the October 2019 deadline.  This was the final 2 projects that needed final amendments in order to complete the closeouts.  
The parish will be using the funds in unallocated from the  projects to go towards a new project for a Sewer Lift Station.  This project is not part of the Parish Plan and the Parish will need to complete a Tier III amendment.  Explained that we will have hard deadlines that they will have to meet in order to get the project approved.  Gave the grantee until December 31, 2019 to have the Teir III complete and the application ready to submit.  </t>
  </si>
  <si>
    <t>Damage related to disaster;#Eligible CDBG Activities;#Financial Management;#Labor - Davis/Bacon;#Low-Moderate Income - National Objective;#Slum and Blight - National Objective;#Urgent Need - National Objective</t>
  </si>
  <si>
    <t>City of new orleans</t>
  </si>
  <si>
    <t>Iltr-00267</t>
  </si>
  <si>
    <t>CNO project manager had questions regarding Admin costs and project delivery.</t>
  </si>
  <si>
    <t xml:space="preserve">A monthly conference call was held today with Parish Engineer Nia Picou and DRU representatives Michael Chua and Jimmy Dunphy to discuss the Parish's active infrastructure projects, the final project amendments that will need to be approved for the Parish's 55PARA3201 and -3314 projects, and the closeout report for the -3312 project.  
Regarding the project amendments that are needed for the Parish's -3201, -3306, and -3314 projects, Ms. Picou mentioned that she is waiting to see how the bids come in for Phase IV of the -3306 project so that the Parish can obtain a more accurate cost estimate before submitting companion project amendments for the three projects. Note the bid opening for Phase IV is scheduled for October 1. Additionally, subrecipient the Terrebonne Levee and Conservation District is waiting on receipt of the contractor's pay application for retainage for the -3314 project, which will also delay submission of the project amendments. 
Ms. Picou mentioned that there may be enough excess funds left in the DPW Admin Bldg. (-3203) project to allow the Parish to solicit quotes for a contractor to provide power to the administration and classroom buildings, which the Parish is currently considering, since it will likely have enough CDBG-DR funds to cover construction costs for Phase IV of the -3306 project. Note the Parish projects that construction for Phase IV will begin by January 2020.  
Regarding the closeout report for the Falgout Canal (-3312) project, Ms. Picou mentioned that she is working on obtaining a statement from the Terrebonne Levee and Conservation Distrcit that states the exact amount of funds the entity contributed to the project, and that she will provide the project analyst that statement, along with one from Terrebonne Parish stating the exact amount of funds the Parish contributed to the project, so that they can be passed on to Kristen Hebert, who is the project analyst for the CPRA's companion Falgout Canal (55CPFI3302) project. </t>
  </si>
  <si>
    <t>Program Income;  H44P-00001a; H44P-00001b; H44I-00003</t>
  </si>
  <si>
    <t>The purpose of this meeting is to discuss St. Bernard Parish’s State and Parish Held program income projects 
(LLT Property Maintenance and Disposition/Admin – H44P-00001a/H44P-00001b/H44I-00003 and Blight Abatement Project (non-LLT lots) – H44P-00002), St. Bernard Parish’s Road Home properties that may still be in the Parish’s inventory, and properties that were disposed according to the Parish’s Disposition Plan.  OCD staff met with SBPG Community Development Staff to discuss disposition of remaining Road Home lots and use of state-held and grantee-held program income. State OCD advised on grant closeout and achievement of national objectives.</t>
  </si>
  <si>
    <t>Chad Carson</t>
  </si>
  <si>
    <t>Southeastern University</t>
  </si>
  <si>
    <t>53BEDI9201</t>
  </si>
  <si>
    <t xml:space="preserve">inquiry about the Summer and Fall invoices </t>
  </si>
  <si>
    <t>First Responders-Sheriff's office</t>
  </si>
  <si>
    <t>17FDRS6303</t>
  </si>
  <si>
    <t xml:space="preserve">inquiry on invoices for the program </t>
  </si>
  <si>
    <t>Lafourche</t>
  </si>
  <si>
    <t>29PARA3205, 29PARA3404, 29PARA3406</t>
  </si>
  <si>
    <t>LAFOURCHE PARISH GOVERNMENT: GUSTAV &amp; IKE CDBG PROGRAM
MONTHLY REPORT: SEPTEMBER 26, 2019
Dugas Canal Drainage Improvements 29PARA3404 – BET requested a final inspection on September 12. Inspections were held during that week and Byron Talbot, Contractors executed a substantial completion certificate, which is now being processed. We are waiting for a quote for the ladder rungs previously discussed. Total budget for project is $4,985,000.00. Change Order #3 increased the contract with BET to $3,479,798.18.
Lafourche Community and Recreation Center 29PARA3205– Onshore Construction, LLC. completed metal wall and upper roof panels at the gym. CMU walls at gym are in place and being insulated. Electrical and plumbing rough-in is ongoing. Upcoming work includes lower roof panels, duct and sprinkler installation, and site grading. The front concrete entry area is in the process of being poured. The generator and transfer switch are on order. Kitchen equipment is being stored in the Mathews Government Complex. Change Order #3 is being reviewed by OCD-DRU. It involves electrical changes amounting to $6,392.74 for additional conduit and an extension of the concrete slab for the transformer. The construction contract is currently $3,794,500.00 and the total project budget is $5,229,056.38.
Parr/Larose Pump Station 29PARA3406– The final application amendment was recently approved by OCD-DRU. The unused project balance of $7,457.00 was transferred to the unallocated funds line item until a need is determined. The standard warranty period expired on September 12, 2019 and the modified pump components are under warranty until September of 2020. The final project cost is $1,866,637.88.</t>
  </si>
  <si>
    <t>Damage related to disaster;#Eligible CDBG Activities;#Environmental - Environmental Reviews;#Grants Management</t>
  </si>
  <si>
    <t>29PARA3404, 29PARA3406, 29PARA3205, 29PARA3303</t>
  </si>
  <si>
    <t>LAFOURCHE PARISH GOVERNMENT: GUSTAV &amp; IKE CDBG PROGRAM
MONTHLY REPORT: AUGUST 28, 2019
Dugas Canal Drainage Improvements 29PARA3404 – Byron Talbot, Contractors is nearing completion. Remaining work includes the last sections of concrete ditch along Parkside Drive. Minor enhancements are still being considered, such as ladder rungs for the concrete ditch. The 255-day contract time expired on June 5, 2019. Total budget for project is $4,985,000.00. Change Order #3 increased the contract with BET to $3,479,798.18.
Lafourche Community and Recreation Center 29PARA3205 – Onshore Construction, LLC. is now working on the sheet metal work for the building shell. Weather impacts are still evident at the site. Change Order #1 to modify electrical and utility items (+ $30,616.66) was approved at the July 23rd council meeting. Change Order #2 which added 48 days to the contract time was approved at the August 13th meeting. The Recreation Department has purchased the owner furnished kitchen equipment and plans to purchase the generator nearer to project completion. The construction contract is currently $3,794,500.00 and the total project budget is $5,229,056.38.
Parr/Larose Pump Station 29PARA3406 – A final application amendment was approved by the parish council on Tuesday and will be submitted to OCD/DRU by next week. The unused project balance of $7,457.00 will be transferred into the unallocated funds line item until a need is determined. The standard warranty period will end on September 12, 2019 and the modified pump components are under warranty until September of 2020. The final project cost is $1,866,637.88.
Westside Drainage Improvements - The project is complete. The project close-out documents were submitted to DRU on February 4, 2019.
Highway 308 Roadway and Drainage Improvements 29PARA3303 – The project is complete. Grant closeout documents were submitted to the State on November 26, 2018. Edits to the close out report were requested by OCD-DUR on February 26th and submitted on March 3, 2019.</t>
  </si>
  <si>
    <t>Damage related to disaster;#Eligible CDBG Activities;#Environmental - Environmental Reviews;#Financial Management;#Grants Management</t>
  </si>
  <si>
    <t>29PARA3406, 29PARA3404, 29PARA3205, 29PARA3403, 29PARA3303</t>
  </si>
  <si>
    <t>LAFOURCHE PARISH GOVERNMENT: GUSTAV &amp; IKE CDBG PROGRAM
MONTHLY REPORT: JULY 16, 2019
Dugas Canal Drainage Improvements 29PARA3404 – Change Order #3 was approved at the May 14th Parish Council meeting. The application amendment to include additional work items will not be processed further. Local parish funding has been dedicated for that purpose. Other minor enhancements are still being considered, such as ladder rungs for the concrete ditch near Parkside Drive. The 255-day contract time expired on June 5, 2019. Total budget for project is $4,985,000.00. Change Order #3 increased the contract with BET to $3,479,798.18.
Lafourche Community and Recreation Center 29PARA3205– Onshore Construction, LLC. recently completed the steel building framing and is continuing with interior build-out. Change Order #1 to modify electrical and utility items (+ $30,616.66) will be considered for approval at the July 23rd council meeting. Change Order #2 is also in process and will add 48 days to the contract time, due to weather delays and poor site conditions. The Recreation Department is working to procure the owner furnished kitchen equipment. The parish is moving forward with the purchase of a generator for the facility. The construction contract is currently $3,794,500.00 and the total project budget is $5,229,056.38.
Parr/Larose Pump Station 29PARA3406 – A final application amendment is in process and will be submitted to the parish council and OCD/DRU. The unused project balance of $7,457.00 will be transferred into the unallocated funds line item until a need is determined. The standard warranty period will end on September 12, 2019 and the modified pump components are under warranty until September of 2020. The final project cost is $1,866,637.88.
Westside Drainage Improvements 29PARA3403- The project is complete. The project close-out documents were submitted to DRU on February 4, 2019.
Highway 308 Roadway and Drainage Improvements29PARA3303 – The project is complete. Grant closeout documents were submitted to the State on November 26, 2018. Edits to the close out report were requested by OCD-DUR on February 26th and submitted on March 3, 2019.</t>
  </si>
  <si>
    <t>29PARA3205, 29PARA3406, 29PARA3404, 29PARA3303</t>
  </si>
  <si>
    <t>LAFOURCHE PARISH GOVERNMENT: GUSTAV &amp; IKE CDBG PROGRAM
MONTHLY REPORT: JUNE 27, 2019
Parr/Larose Pump Station 29PARA3406 – Under warranty, Sealevel Construction completed modifications to the automation system for the two pumps. We will now prepare close out documentation and submit to OCD/DRU. The warranty period began on September 12, 2018. The current overall project cost is $1,866,437.88. This is $7,657.00 less than the current project budget.
Dugas Canal Drainage Improvements 29PARA3404 – Change Order #3 was approved at the May 14th Parish Council meeting. We met with the parish administration on Tuesday to discuss the path forward. Administration requested we submit an application amendment to enhance the current scope of work. The engineer is working with BET to develop a scope and pricing. Change Order #4 would include additional sub-surface drainage in an existing ditch along Fairway Drive. Other minor enhancements may also be included, such as ladder rungs for the concrete ditch near Parkside Drive. The 255-day contract time expired on June 5, 2019. Total budget for project is $4,985,000.00. Change Order #3 increased the contract with BET to $3,479,798.18.
Lafourche Community and Recreation Center 29PARA3205– The Notice to Proceed was issued to Onshore Construction, LLC. on November 1st. The Contractor completed the concrete foundation and building erection this month. Change Order #1 to modify electrical and utility items has been submitted for council approval (+ $30,616.66). Change Order #2 is also in process and will add 48 days to the contract time, due to weather delays. Amendment #3 to the Architectural Agreement was approved by the council earlier this week. The Recreation Department is working to procure the owner furnished kitchen equipment. The parish is moving forward with the purchase of a generator for the facility. The construction contract is $3,794,500.00 and the total project budget is $5,229,056.38.
Westside Drainage Improvements - The project is complete. The project close-out documents were submitted to DRU on February 4, 2019.
Highway 308 Roadway and Drainage Improvements 29PARA3303 – The project is complete. Grant closeout documents were submitted to the State on November 26, 2018. Edits to the close out report were requested by OCD-DUR on February 26th and submitted on March 3, 2019.</t>
  </si>
  <si>
    <t>Damage related to disaster;#Environmental - Environmental Reviews;#Financial Management;#Grants Management</t>
  </si>
  <si>
    <t>Village of Downsville</t>
  </si>
  <si>
    <t>PW 500 &amp; 501</t>
  </si>
  <si>
    <t xml:space="preserve">Contacted grantee about signature request, grantee requested to have additional time until after council meeting. </t>
  </si>
  <si>
    <t>Union Grove Water system</t>
  </si>
  <si>
    <t xml:space="preserve">PA Match </t>
  </si>
  <si>
    <t xml:space="preserve">Email coorspondence regarding the payments and documentation from the PA match program. </t>
  </si>
  <si>
    <t xml:space="preserve">East Side Fire Protection </t>
  </si>
  <si>
    <t xml:space="preserve">First Responders </t>
  </si>
  <si>
    <t xml:space="preserve">Meeting to discuss the First Responders program, what is needed  to proceed with reimbursement of invoices. </t>
  </si>
  <si>
    <t>Jefferson Davis Parish Police Jury</t>
  </si>
  <si>
    <t>i2oc-00044</t>
  </si>
  <si>
    <t>Discussed allowable costs. Also went over actual costs to closeout project.</t>
  </si>
  <si>
    <t xml:space="preserve">Conference call with parish to discuss project status, ongoing issues, resolutions and expenditures. </t>
  </si>
  <si>
    <t>City of New orleans</t>
  </si>
  <si>
    <t>Multiples</t>
  </si>
  <si>
    <t>Bi-weekly meeting. Discussed necessary supporting documents for draw requests.</t>
  </si>
  <si>
    <t>Louisiana Dept. of Ag.</t>
  </si>
  <si>
    <t>TA included a discussion of DOB regarding SBA, RMA and FSA.</t>
  </si>
  <si>
    <t>East Side Fire Protection District No. 5</t>
  </si>
  <si>
    <t>Not assigned Yet</t>
  </si>
  <si>
    <t>The purpose of the meeting was to discuss program expectations and guidellines. Areas of discussions were: DOB, National Objectives of LMI and Urgent Need, Fair Housing compliance activities, Environmental Review and file maintenance.</t>
  </si>
  <si>
    <t>Duplication of Benefits;#Eligible CDBG Activities;#Environmental - Environmental Reviews;#Fair Housing Equal Opportunity;#Low-Moderate Income - National Objective;#Urgent Need - National Objective</t>
  </si>
  <si>
    <t>Louisiana Dept of Ag.</t>
  </si>
  <si>
    <t>The purpose of the meeting was to provide LMI Household and LMI Business documentation training.</t>
  </si>
  <si>
    <t>The purpose of the call was to discuss follow-up concerns with DOB.</t>
  </si>
  <si>
    <t>Watershed potential Applicants</t>
  </si>
  <si>
    <t>66FDCB6101</t>
  </si>
  <si>
    <t xml:space="preserve">The watershed initiative held an applicant briefing for potential applicants for the RCBG program.
The watershed Initiative answered questions pertaining to the structure/funding of the program.
</t>
  </si>
  <si>
    <t>Kimberly Lundy</t>
  </si>
  <si>
    <t>n/a</t>
  </si>
  <si>
    <t>Received email from CNO requesting guidance for admin costs and indirect costs. Send email with reference material.</t>
  </si>
  <si>
    <t>Conference Call to provide TA regarding the CEA extension request.  Recommended reaching out to North Baton Rouge Econ Development District to see if they know of any applicants that could apply for the program.  Waiting on signed request for payments from Food Trust and Market Umbrella.</t>
  </si>
  <si>
    <t xml:space="preserve">A monthly conference call was held today with Town of Baldwin Mayor Phil Prejean, engineer Reid Miller, and DRU representatives Michael Chua and Jimmy Dunphy to discuss the Town's Flood Protection Levee System (51MIPC3401) project, including the status of construction, as well as the acquisition records that need to be provided in order to have the Levee District's acquisition costs paid from CDBG-DR funds. 
Mr. Miller stated that construction is still progressing ahead of schedule and that it is possible the project could be ready for substantial completion approval by the Town Council at the council's November meeting. Note per the most recent change order (#2), the contractor has 280 days to complete the scope of the project. Construction is progressing well ahead of schedule, however, and could be completed within the next 30 days, according to Mr. Miller.  
In terms of the acquisition records that still need to be obtained, Mayor Prejean mentioned that he would contact consultant Angela Kraemer to attempt to move that process forward. The project analyst mentioned that the Town's compiling of the acquisition records is important because it could potentially delay closeout of the project after construction has been completed, and that ideally, closeout of the project will be able to move forward shortly after construction has been completed. 
The project analyst also mentioned that he could re-send the email that lists the acquisition records that still need to be obtained if that would be helpful. Note an email was sent to St. Mary Parish Levee District Executive Director Tim Matte 2/5/19 that listed each of the records that had not yet been provided for the five parcels the Levee District acquired.  </t>
  </si>
  <si>
    <t>PW 131,155,70,57,206</t>
  </si>
  <si>
    <t>Event start date: 10/2/19
Event end date: 10/2/19
On-site visit
Attendees: Eugenia Williams OCD, Anitra Adams GOHSEP, Jessica Baudoin, Nicole Barraco, Barret Roberts-St. Charles Parish
Date notice sent: 09/30/19
____________________________________________________________________
EW provided an overview of the Non-Federal Share Match Program.
EW explained the Match program reimbursement process.
EW explained the grant agreement date of 4/4/17 and the HUD CDBG-DR requirements.
EW provided the spreadsheet requesting the start and end dates of the project
The following is a summary of discussions of the Grantee's PW(s):
PW 131 Debris Removal-Ready for closeout by GOHSEP
PW 155- Emergency Protective Measures-Project has been closed
PW 70 Roads- Need to request closeout by GOHSEP
PW 57 Public Utilities- Need to request closeout by GOHSEPPW 206- Donated Resources-Notified Grantee that the Non-
Federal Share Match Program does not provide a match on Donated Resources. It would create a duplication of benefits.
Grantee states that all projects were finished prior to 4/4/17
The Grantee HOLD status has been lifted
Will submit start and end date by 10/16/19
New Intermin Grants Officer is Barret Roberts</t>
  </si>
  <si>
    <t>Damage related to disaster;#Duplication of Benefits;#Eligible CDBG Activities;#Labor - Davis/Bacon;#Low-Moderate Income - National Objective;#Urgent Need - National Objective;#Grants Management</t>
  </si>
  <si>
    <t>Allowable costs. SU-AG requested additional items to be covered under there grant, but items were bot allowable.</t>
  </si>
  <si>
    <t>ADMIN</t>
  </si>
  <si>
    <t>Katrina/Rita Grant 1;#Katrina/Rita Grant 2;#Katrina/Rita Grant 3;#Gustav/Ike;#Isaac;#Flood</t>
  </si>
  <si>
    <t>OCD-DRU forwarded updated closeout procedures and forms to LHC's closeout analyst to provide remote T.A. to them on closeout procedures.</t>
  </si>
  <si>
    <t>Golden Meadow</t>
  </si>
  <si>
    <t xml:space="preserve">Spoke with Martha regarding the project.  The CEA was extended for 9 months since the project is still not complete and the CEA will expire 12/31/2019.  The CEA was extended 9 months which should give plenty time to complete the final hookups.  This project was delayed due to incorrect plans and specs and the contractor ran into other utlility lines.  
This project has several other funding sources, LGAP, and local funding.  The parish can not use the LGAP for hookups or the Local funding since some of the hook ups are on private property.  Martha with SCP is going to complete an amendment to change some line items around so that CDBG funds can be used for the hookups.  There was an issue with GIOS so they will have to submit the amendment in paper form.  Once it is received I will enter it into GIOS. </t>
  </si>
  <si>
    <t>04PARA2303</t>
  </si>
  <si>
    <t>Spoke with Adam with SCP regarding this project.  Stated that this project is mainly complete they are waiting on Entergy so that they can hook the generator up. The project should be near completion once that is complete.</t>
  </si>
  <si>
    <t>Conference call to provide TA regarding documentation submitted for the request for payment and outreach for program</t>
  </si>
  <si>
    <t>Program Income Projects</t>
  </si>
  <si>
    <t>Onsite meeting to discuss SBPG State and Parish Held program income project, Parish's Road Home properties that may still be in the Parish's inventory, and properties that were disposed according the Parish's Disposition Plan.  In addition, to discuss the request that was made to extend the timeline for disposing of the remaining properties.
Attendees:  Jason Stopa, Cliff Zeairs, Chad Carson, Patrice Staton, Nicole, and Kristen Hebert</t>
  </si>
  <si>
    <t>51PARA3302; 51PARA3303; 51PARA3401</t>
  </si>
  <si>
    <t xml:space="preserve">Skeeka Hogan and I had a conference call with Angela Kramer the consultant for St. Mary Parish regarding the remaining projects.  51PARA3302-Yokley Levee Improvements is still on going. Stated that she has another draw that she will be submitting soon, also stated that this project is near completion.  51PARA3303 and 51PARA3401 are both complete only have administrative draws left for these projects and can start moving towards closeout.  </t>
  </si>
  <si>
    <t xml:space="preserve">A monthly conference call was held today with Capital Grants Manager Nathan Schwam, grant administrator Julie Bordelon, Recovery Programs Manager Michael Chua and Jimmy Dunphy to discuss the grantee's two projects that are in NOT Ready to Close status, as well as the status of the recently-approved New Cohen High School (IEDU-00118) project.
Regarding the completed Bauduit Elementary (IEDU-00112) project, the project analyst informed the grantee that he spoke with the OCD Finance section regarding the $0.01 discrepancy between what RSD received for the project and the final project cost and that the solution is to short pay the first payment request for New Cohen High School (-00118) by a penny to offset the additional penny RSD received for -00112. A voucher correction will then be completed in ISIS to align the disbursed amount for Bauduit with the total project cost. Note the final project amendment for -00112 was recently submitted but cannot yet be approved, since the budget in the DRGR cannot be lowered to an amount less than the disbursed amount. 
The -00118 project is the grantee's last active project and is currently in the pre-construction phase. The project is on schedule, however, with the 1/31/20 deadline for submission of the final plans and specs for the demolition phase and publication of the first advertisement for bids for the demolition phase having already been met. The Environmental Review Record will also likely be submitted a couple months before the 1/31/20 deadline. According to Ms. Bordelon, the ERR could be submitted to the OCD by next month and construction for phase I (demolition) should begin before the end of 2019. 
The project analyst reminded the grantee that the current end date of the CEA is 12/31/20, but that per the previous understanding, the contract will likely only be extended by two years -- to the end of 2022 -- if the -00118 project remains on schedule and construction for phase II begins in the summer of 2020. Note the current projection is for phase II construction to begin by July 2020 and end by June 2022.  </t>
  </si>
  <si>
    <t>49PAAD1001; 49PARA1101; 49PARA1102; 49PARA2101; 49PARA2302; 49PARA2501; 49PARA2601; 49PARA2602; 49PARA2604; 49PARA2605; 49PARA2606; 49PARA3203; 49PARA3204; 49PARA3205; 49PARA3206; 49PARA3401; 49PARA3402; 49PARA3403; 49PARA3404; 49PARA3405; 49PARA3406</t>
  </si>
  <si>
    <t xml:space="preserve">Assist administrative assistant with the parish’s 13-4 Final Performance Report which includes all 24 completed projects, final budget numbers and examples of fair housing. The TA was needed in order to close out the parish’s CEA with the Office of Community Development.   </t>
  </si>
  <si>
    <t>Damage related to disaster;#Fair Housing Equal Opportunity</t>
  </si>
  <si>
    <t xml:space="preserve">Review, discuss and finalize the parish's 13-4 Final Performance Report with administrative assistant. The report included all 24 completed projects, final budget numbers and examples of fair housing. Also reviewed completed and signed early termination letter. The TA will help closeout the parish’s CEA with the Office of Community Development.   </t>
  </si>
  <si>
    <t>SOWELA Technical Community College</t>
  </si>
  <si>
    <t>ILOC–00007</t>
  </si>
  <si>
    <t xml:space="preserve">Assist grantee with the college’s 13-4 Final Performance Report which includes the completed projects and confirm final budget numbers. The TA was needed in order to close out the college’s CEA with the Office of Community Development.   </t>
  </si>
  <si>
    <t xml:space="preserve">SOWELA Technical Community College </t>
  </si>
  <si>
    <t xml:space="preserve">Review, discuss and finalize the grantee’s 13-4 Final Performance Report with grant administrator. The TA will help closeout the college’s CEA with the Office of Community Development. </t>
  </si>
  <si>
    <t>IFIS-00021; 26FSCC3502</t>
  </si>
  <si>
    <t>Assist the grant administrator with the town’s 13-4 Final Performance Report which includes the completed La. Shrimp and Seafood (IFIS-00021) and Fishermen's Market (26FSCC3502) projects. We discussed and reviewed the final budget numbers and required fair housing examples in order to closeout of the town’s CEA with the Office of Community Development.</t>
  </si>
  <si>
    <t>Review, discuss and finalize the town’s 13-4 Final Performance Reports with town’s director. The reports included the K-R and G-I completed La. Shrimp and Seafood (IFIS-00021) and Fishermen's Market (26FSCC3502) projects. We confirmed the final budget numbers and required fair housing examples in order to closeout of the town’s CEA. Also discussed the early termination letter needed for the G-I project.</t>
  </si>
  <si>
    <t>Cameron Parish School Board</t>
  </si>
  <si>
    <t>IEDU-00060; IEDU-00083; IEDU-00089; IEDU-00092; IEDU-00095; IEDU-00096; IEDU-00097; IEDU-00098</t>
  </si>
  <si>
    <t>Review, discuss and finalize the school board’s 13-4 Final Performance Report submitted by district manager, Michelle Trahan. The report included the nine completed projects. We discussed and reviewed the final budget numbers in order to proceed with closing out the grantee’s CEA.</t>
  </si>
  <si>
    <t>St. John the Baptist Sheriff's Office</t>
  </si>
  <si>
    <t>PW 334</t>
  </si>
  <si>
    <t>Start Date: 10/10/19
End Date: 10/10/19
On-Site visit
Organizier: Eugenia Willians
Attendees: Jeff Clement and Steven Faucheaux
Date Notice sent: 10/7/19
The following items were discussed during this site visit:
​​The Grantee has (1) project- PW 334 Emergency Protective Measures
OCD/DRU also explained the GOHSEP closeout process for small project
Explained the Match program reimbursement process
The Grantee requested closeout for PW 334
The Agreement was completed. The originals were hand deliveried and scanned
Start and end dates has been submitted</t>
  </si>
  <si>
    <t>PW 153</t>
  </si>
  <si>
    <t xml:space="preserve">explained Request for payment form, and Invoice summary sheet. </t>
  </si>
  <si>
    <t>Denham Springs Marshal office</t>
  </si>
  <si>
    <t>PW 111, 130, 688</t>
  </si>
  <si>
    <t>explained:
closeout certification
auth signature form
canceled checks
REC
DAC</t>
  </si>
  <si>
    <t>52NSAF6601 - NDR</t>
  </si>
  <si>
    <t xml:space="preserve">Monthly Call with STPG Grants Director, Jeanne Marino and Grants Project Manager, Christie Eastman re: project status, pending items and all topics outlined on attached agenda.  </t>
  </si>
  <si>
    <t>37PARA3402; 37PARA3405</t>
  </si>
  <si>
    <t>In order to proceed with project closeout on the T-1A Canal (37PARA3402) project, provided TA to the police jury grant administer on tier one amendment No. 5. The amendment will reduce the T-1A Canal (37PARA3402) budget by $20,903.56 from $606,872.47 to $585,968.91 and move those funds to the (37PARA3405) West Monroe Wellerman project. This will increase the Wellerman budget from $593,163.00 to $614,066.56.</t>
  </si>
  <si>
    <t>24PARA3406; 24PARA3410</t>
  </si>
  <si>
    <t>Provide TA to parish regarding their tier one amendment request (#22) for the Maringouin Drainage Improvements (24PARA3410) and Alligator Bayou Drainage (24PARA3406) projects. Alligator Bayou Drainage will have $9,680.25 re-allocated from its project and moved to Maringouin Outfall Drainage project for future use on the completion of this project.  This will help reconcile the budget of Alligator Bayou Drainage Improvements to actual expenditures and move to closeout. The new budget will show Alligator Bayou Drainage at $2,950,996.23 and Maringouin Outfall Drainage at $589,680.25.</t>
  </si>
  <si>
    <t>Terrebonne Parish Government</t>
  </si>
  <si>
    <t>55PARA3201; 55PARA3306; 55PARA3314</t>
  </si>
  <si>
    <t xml:space="preserve">Provide TA to parish engineer regarding their tier one amendment request #37 for the Levee-Ward 7 (55PARA3306); Juvenile Facility (55PARA3201) and Falgout Canal Floodgate Structure (55PARA3314) projects.  In order to move to project closeout and reflect actual cost, the amendment will move $8,596.37 from the Juvenile Justice Facility and 0.14 from the Falgout Canal Floodgate Structure Projects to Ward 7 Levee Project. </t>
  </si>
  <si>
    <t>23PARA3401; 23PARA2101</t>
  </si>
  <si>
    <t xml:space="preserve">Assist parish finance director on their tier one amendment # 9 for the Bayou Du Portage (23PARA3401) and Acadiana Regional Airport (23PARA2101) projects. Since phase 2 of Bayou du Portage cannot move forward, the amendment will move $1,209,219.44 to the Acadiana Regional Airport. The new budgets for Bayou Du Portage RA3401) $790,780.56 Acadiana Regional Airport (23PARA2101) $3,321,078.11.
</t>
  </si>
  <si>
    <t>OCD-DRU Staff Helena Janssen had a call with Tammy Guillotte with the Office of Sponsored Programs, to review the Grantee’s draft revised budget and supporting documents. We discussed the Budget Amendment Request documentation and reviewed the cost line items listed in the Budget Revision Working Spreadsheet. OCD-DRU to provide feedback on the draft budget documents; thereafter, Grantee to finalize and send OCD-DRU the final revised version. Notice was sent via email during the morning hours prior to the call. This call was held at 10:15am – 10:40am.</t>
  </si>
  <si>
    <t>38FSCC3501</t>
  </si>
  <si>
    <t xml:space="preserve">Provided TA and reviewed edits to the parish’s 13-1 activity completion report for the Buras Boat Harbor (38FSCC3501) project. The parish completed the updates to 13-1g: #7 Final Costs; #9.D. Current Approved Budget; #13 &amp; 14 Signature of Responsible Official and Date.  The changes will allow up to move forward with project closeout.
</t>
  </si>
  <si>
    <t>IFIS–00011; IFIS–00022; ILT2–00244; ILT2–00296; ILTR–00223; ILT2–00247</t>
  </si>
  <si>
    <t xml:space="preserve">Facilitated parish’s disaster recovery update and provided TA on remaining active $14.9 million in Katrina-Rita active project that included AmeriPure Oyster Processing (IFIS–00011); South Plaquemines United Fisheries Cooperative (IFIS–00022); Parks and Recreation (ILT2–00244); Port Sulphur Library (ILT2–00296); Consolidated Parish Government Complex (ILTR–00223); and Sewerage Improvements (ILT2–00247) projects. </t>
  </si>
  <si>
    <t>PWs 258, 676, 612 and 764</t>
  </si>
  <si>
    <t>OCD-DRU Staff Helena Janssen had a TA call with Tammy Wilson, Administrative Assistant, to discuss their small PWs under review for Request for Payment and confirmation of total project costs (for the FEMA PA Non-Federal Share Match Program).  Regarding PW# 258, OCD-DRU is performing QA/QC review at this time. Regarding PW# 676, we discussed the support documentation for the cost line items regarding Direct Administrative Costs (DAC) and Force Account Labor (FAL) (specifically for dates 3/9/16, 6/17/16 and 6/28/16). Additionally, we discussed the status of the two large PWs 612 and 764, which are in “Open” status in GOHSEP’s system, LouisianaPA.com.  Ms. Wilson confirmed the work is completed and will request GOHSEP to close out the two large PWs. Notice for this call was sent via email to this applicant on 10/11/2019. This call was held on 10/15/2019 at 1:15pm – 1:30pm.</t>
  </si>
  <si>
    <t xml:space="preserve">All active K/R, G/I, and PI projects </t>
  </si>
  <si>
    <t xml:space="preserve">A monthly conference call was held today with Parish project managers George Imbraguglio, Richard Poche, Jason Stopa, Grants Department Manager Melissa O'Neil, grant administrator Thomas Magee (Frye/Magee), and OCD representatives Michael Chua and Jimmy Dunphy to discuss the status of the grantee's projects that are in active and NOT Ready to Close status. 
Regarding the completed ILTR-00279, -00286, and -00289 projects, the project analyst suggested that the Parish consider drafting final project amendments to move the unutilized funds from those projects to the Parish's unallocated dollars, rather than wait until a project amendment to revise the budget and scope of the active Val Reiss (-00059) project is ready to be submitted, since there is no definite timeline for when the project amendment for -00059 will be ready. 
The project analyst explained that moving the unutilized funds to the Parish's unallocated dollars will allow the three completed projects to move to Ready to Close status, which would otherwise not happen until the companion amendment for -00059 is approved. Additionally, if one of the companion amendments required revisions, that would delay approval of each of the four amendments, whereas individual amendments could be approved if there were no issues found during the reviews. 
In response to a question about the last phase of the -00059 project, the project analyst explained that the Parish could proceed with the design work without the additional scope having been approved via a project amendment--as long as the Parish were to comply with program requirements in carrying out the tasks. Additionally, it was explained that that is not only allowable but also encouraged so that the project can move forward. However, it was also clarified that there is no guarantee the Parish would be reimbursed for the work, i.e., if the amendment were not ultimately approved, or if the Parish did not comply with program requirements in completing the work. 
Grant administrator Thomas Magee mentioned that the Parish would need to submit a request for a time extension to the 10/31/19 deadline for submission of the final plans and specifications and the Environmental Review Record (ERR) for the recently-approved Fresh Food Retailer Initiative (I44P-00003) project. The project analyst requested that a time extension request include a brief explanation of the reason the extension is needed, as well as the requested deadline date and a revised project schedule, including: construction start and end dates.  </t>
  </si>
  <si>
    <t>36PARA2101, 36GIPL9101</t>
  </si>
  <si>
    <t>provided assistance on tier 1 amendment</t>
  </si>
  <si>
    <t xml:space="preserve">A monthly conference call was held today with East Baton Rouge Parish officials Rowdy Gaudet, Anita Lockett and Leah Fleig and DRU representatives Michael Chua and Jimmy Dunphy to discuss the statuses of the Parish's non-bridge replacement infrastructure projects. An earlier call was held with Parish engineer Mike Olson and Leah Fleig to discuss the Parish's bridge replacement projects. 
Regarding the Renovate 1701 Main St. (17PARA3202) project, Ms. Lockett informed the DRU that the Parish's Dept. of Public Works is performing labor compliance duties for the project, including reviewing payroll reports and conducting field inspections at the job site. Additionally, the payroll reports are going through an additional level of review via Ms. Lockett at the City-Parish's offices. 
Ms. Lockett also mentioned that the Parish has received the contractor's first pay application, but that the Parish intends to zero out its CDBG (non-DR) budget of $1.8 million before requesting reimbursement from CDBG-DR funds. The project analyst mentioned that that process should be acceptable but also that a project amendment needs to be submitted to reconcile the approved budget to the current cost estimate, including adding Other, i.e., COA funds to the budget. Ms. Lockett mentioned that she prefers to wait until the funding issue related to the increase in the contractor's contract amount is resolved before submitting the budget revisions amendment.  
Parish Administrator Rowdy Gaudet informed the project analyst via email earlier today that the Parish is still in the Discovery phase of its litigation with TruFund for the Parish's Small Business Recovery Loan Program (17PARA7002). A trial was originally scheduled for October 15-18. However, despite OCD's involvement as a third-party, a resolution to the issue related to the funds that were ultimately not disbursed to TruFund from the Parish has not been found, and the trial is now scheduled to begin Feb. 3, 2020. 
Note the OCD Compliance section has sent a letter to the Parish (10/18/18) requesting repayment of $515,450.15, which represents the total amount of unsupported TruFund loans that were identified during the monitoring review. TruFund has filed a lawsuit against the Parish, alleging that the Parish owes the entity CDBG-DR funds that have been disbursed to program applicants.  </t>
  </si>
  <si>
    <t xml:space="preserve">A monthly conference call was held today with LSU officials Anne Dugas, Tamara Phillips, and Lindsey Rushing and DRU representative Jimmy Dunphy to discuss the grantee's LA Seafood Industry Sustainability Initiative (E17S-00001) project, including the pending CEA amendment that has been drafted to extend the end date of the contract by nine months (to 9/30/20) and the ratio of LMI to UN costs the activities are projected to incur by the end of the project.   
Ms. Dugas confirmed that LSU has returned CEA amendment #1 to OCD and that Contracts Specialist Bonnie Brown has indicated that the amendment has been approved by OCD and will be routed for approval. The project analyst informed the grantee that the turnaround time for approval of a CEA amendment can be anywhere from four to six weeks, and that the corresponding project amendment that has already been approved will be sent to the grantee as soon as the CEA amendment has been approved by the Office of State Procurement. 
Regarding the ratio of LMI to UN costs, the project analyst mentioned that the OCD Reporting section has requested a projection on the final costs that will support each of the two national objectives so that the reporting system can be updated to better reflect the split. Note, the previous ratio for LSU's $668,838.00 grant was 51 percent LMI and 49 percent Urgent Need. However, the ratio was changed to 80 : 20 LMI to Urgent Need after the previous payment request (#9) went over the 51 percent LMI amount that was originally allocated after the project was approved.
Ms. Dugas clarified that when LSU originally provided the projections for the project's direct costs and program delivery costs, she was not aware of any relation to the two national objectives of LMI and Urgent Need and that she was informed that there was a limit to how much of the project's costs could be billed to direct costs (i.e., LMI national objective), which is why 25 percent of some LSU employees' salaries is billed to the grantee's program delivery (i.e., Urgent Need) activity each quarter. 
Ms. Dugas also mentioned that the 80-20 split the OCD Reporting section recently updated in the DRGR sounds fairly accurate but that LSU may be able to produce a slightly more accurate ratio after the amounts for the five expense categories are updated in LSU's financial system following approval of the CEA and project amendments. </t>
  </si>
  <si>
    <t>29NSAF4102 - NDR</t>
  </si>
  <si>
    <t xml:space="preserve">Held subrecipient onboarding meeting with a review of all aspects of compliance including labor standards, procurement, section 504. </t>
  </si>
  <si>
    <t>Damage related to disaster;#Eligible CDBG Activities;#Environmental - Environmental Reviews;#Fair Housing Equal Opportunity;#Financial Management;#Labor - Davis/Bacon</t>
  </si>
  <si>
    <t xml:space="preserve">OCD-DRU staff (John &amp; Andrea) provided T.A. to LHC's Closeout Analyst (Danae) on closeout procedures and best practices. </t>
  </si>
  <si>
    <t xml:space="preserve">A meeting was held today at the Baton Rouge City Hall with East Baton Rouge Parish Grants Monitor Anita Lockett, representatives from Southern University (SU), and DRU representatives Ed Sutherland, LaSonta Davenport and project analyst Jimmy Dunphy to discuss the requirements SU needs to meet in order to prove compliance with the LMI national objective for the Small Business Recovery Loan Program, as well as resolution of the unresolved concern that was identified in the October 2018 Corrective Actions Incomplete Letter the OCD sent the Parish.
Ms. Lockett explained to the SU officials that the University has not yet been able to demonstrate compliance with the LMI national objective with the documentation that has been provided following issuance of the initial OCD monitoring report. Ms. Lockett clarified that the forms SU provided documented the income of businesses, rather than individuals, which is not sufficient to meet the LMI national objective based on how the loan program was written. 
An SU official commented that the University believes it did comply with program requirements, based on the zip codes of the loan applicants that were served. However, the project analyst clarified that without specific individual income data, the OCD must assume that the beneficiaries are non-LMI persons, despite the beneficiaries having resided in an area that can be correctly classified as LMI. 
Compliance Manager Ed Sutherland also explained that HUD clarified during a recent monitoring visit to the OCD's offices that if project files were damaged during a subsequent federally-declared disaster event, the original finding or concern that was identified still stands, i.e, the grantee must be able to prove compliance with a national objective, or there is essentially no program. Note SU responded to the Monitoring Report that its program files were damaged during one of the 2016 flood events, including having been contaminated with mold. 
The path forward for SU following the meeting this morning is therefore to either attempt to contact the loan beneficiaries individually to attempt to obtain the individual income data in a timeframe that will be established in a subsequent letter from the OCD Compliance section, or to contact loan provider TruFund to inquire whether the business can provide the individual income data to SU.
Mr. Sutherland stated that he would send a second Corrective Actions Incomplete Letter to the Parish, with a timeframe specified in which SU must obtain and provide LMI forms for at least 30 individuals that were serviced through the program, of which 51 percent must be LMI persons, in order to clear the concern--or be required to repay the $84,394.65 in CDBG-DR funds that were reimbursed to SU for the program. Mr. Sutherland explained how the Compliance section generally monitors--by reviewing a sample of a grantee's files, rather than the entire file--and that an accurate assessment of compliance can usually be obtained by taking that approach. </t>
  </si>
  <si>
    <t xml:space="preserve">A monthly conference call was held today with Parish Engineer Nia Picou and DRU representatives Michael Chua and Jimmy Dunphy to discuss the Parish's active infrastructure projects, the final project amendments that will need to be approved for the Parish's 55PARA3201 and -3314 projects, the closeout report for the -3312 project, and the status of the active -3306 project. 
Ms. Picou mentioned that the Parish recently received bids for the -3306 project and that the low bid was within the grantee's budget for the project. The Parish is working on finalizing the revised budget before submitting the final project amendments for -3201 and -3314, as well as the companion amendment for -3306. The Parish is also estimating the total cost that would be incurred if the grantee were to solicit quotes for a contractor to provide power to another building within the scope of the active DPW Admin Building (-3203) project. 
Regarding the closeout report for the -3312 project, the project analyst mentioned that a statement from the Terrebonne Levee and Conversation District (TLCD) specifying the amount of funds it contributed to the project would need to be included in the closeout report, and likewise a separate statement from the TLCD would need to be included in the closeout report for the completed -3314 project. Note Ms. Picou submitted a draft of the closeout report for -3312 to the project analyst this morning.  
The project analyst emphasized that the most significant grant management item the Parish should give attention to at this time is the amendment to the subrecipient agreement between the Parish and the TLCD that is needed to add approximately $1.8 million to the contract amount. If the project were monitored, the Parish would be at risk of having to repay those funds that are not currently under contract. 
Note the subrecipient agreement that was executed in 2014 was in the amount of $13,999,999.00. However, the CDBG-DR funds that have been added to the budget increased the CDBG project cost to $15,810,355.94. Ms. Picou mentioned that she would contact the Parish's Legal department to communicate the need for an amendment to the subrecipient agreement to be executed. </t>
  </si>
  <si>
    <t xml:space="preserve">A monthly conference call was held today with FP&amp;C project managers Mark Bradley and Jean Kelly, Jessica Guillory (Pan American Engineers), and Jimmy Dunphy to discuss the final project amendments that are needed for the grantee's Delgado Community College (ILOC-00020) and Nunez Community College (I2OC-00022) projects, as well as the closeout reports that will be submitted to OCD after the project amendments have been approved.
The final project amendment for -00022 has been submitted to FP&amp;C Senior Manager Lisa Smeltzer for signature. Ms. Kelly mentioned that she would follow up with Ms. Smeltzer on the status of the amendment, since it was emailed to her a couple weeks ago. Ms. Kelly also mentioned that she will attempt to contact GOHSEP to expedite the review of the PW (#19811) that has been in GOHSEP's closeout process for a number of months. Note the -00022 project cannot be closed until the final amount of project costs paid from FEMA funds can be verified, i.e., until GOHSEP approves the closeout report FP&amp;C has submitted. 
In response to a question about the closeout report for the CDBG-DR project, it was clarified to Ms. Kelly to use both the ILOC-00022 and the I2OC-00022 project ids throughout the closeout report and on Page 13-1b (Final Status Report) to indicate the amounts that were expended under each project id. The project analyst clarified that all project costs will have to be paid before the closeout report can be approved and requested that both Ms. Kelly and Mr. Bradley use the most recent version of the OCD closeout report (Version 4.0) when completing the closeout reports for both projects. 
Regarding the -00020 project, Mr. Bradley mentioned that the contractor's final pay application (for retainage) has been processed and that he has received the final engineering services invoice. The final invoice for grant management services has not yet been received; Pan American Engineers is assisting the grantee with completion of portions of the closeout report and is therefore waiting to submit its final invoice to the grantee, despite already knowing the total amount of the charges that will be invoiced. 
Mr. Bradley also mentioned that he should now be able to calculate the final project cost, since the amount of the final invoice PAE will submit has been determined, and that he should be able to have the amendment submitted to the project analyst by the end of this month. Note a draft of the final project amendment (without the final amount of the grant management services line item) has already been sent to the project analyst for review.    </t>
  </si>
  <si>
    <t xml:space="preserve">61PAAD1001; 61PARA2301; 61PARA2302; 61PARA2303; 61PARA3201; 61PARA3401; 61PARA3402; 61PARA9101; 61PARA9102 </t>
  </si>
  <si>
    <t xml:space="preserve">Review, discuss and finalize the parish’s 13-4 CEA (2000116633) Final Performance Report with administrative assistant to the president. The reports included the nine (9) G-I completed project. We reviewed the final budget numbers and required fair housing examples in order to closeout of the parish’s CEA with our office. </t>
  </si>
  <si>
    <t>East Feliciana Parish Police Jury</t>
  </si>
  <si>
    <t>19PAAD1001; 19PARA2101; 19PARA2102; 19PARA3201</t>
  </si>
  <si>
    <t>Review, discuss and finalize the parish’s $3,011,481.00 (13-4) CEA (#686787) Final Performance Report and CEA termination letter with parish manager, Sonya Crowe. The reports included the four (4) G-I completed project and . We reviewed the final budget numbers and required fair housing examples in order to closeout of the parish’s CEA with our office.</t>
  </si>
  <si>
    <t xml:space="preserve">01PAAD1001; 01PARA2301; 01PARA2302; 01PARA2303; 01PARA2304; 01PARA2305; 01PARA3201; 01PARA3202; 01PARA3203; 01PARA3204; 01PARA3205; 01PARA3206; 01PARA9101 </t>
  </si>
  <si>
    <t>Review, discuss and finalize the parish’s $2,513,759.00 (13-4) CEA (#2000116752) Final Performance Report and CEA termination letter with parish grant manager, Bath Callais. The reports included the (13) G-I completed projects and final budget figure. We reviewed the final budget, early CEA termination letter and required fair housing examples in order to closeout of the parish’s CEA with our office.</t>
  </si>
  <si>
    <t>50VHCS1101</t>
  </si>
  <si>
    <t>Review, discuss and finalize the parish’s $65,084.25 (13-4) CEA (#2000289186) Final Performance Report and CEA termination letter with parish administrative assistant, Beth Callais. We also reviewed LMI HMA Cost Share (50VHCS1101) project closeout and required fair housing examples in order to closeout of the parish’s CEA with our office.</t>
  </si>
  <si>
    <t xml:space="preserve">Conference call with parish, PAE, and Engineers to discuss project status, ongoing issues, resolutions and expenditures. </t>
  </si>
  <si>
    <t>City if Slidell</t>
  </si>
  <si>
    <t>PW76</t>
  </si>
  <si>
    <t xml:space="preserve">Event Date: 10/23/19
Event End Date: 10/23/19
On-Site visit
Event organizer: Eugenia Williams
Attendees: Mary Turpiano and Sharon Howes
Date notice sent: 10/22/19
____________________________________________________________________
I met with Sharon Howes and Mary Trupiano and gave them an overview of the Non-Federal Share Match Program, the Match program reimbursement process. I explained the grant agreement date of 4/4/17 and the HUD CDBG-DR requirements. The importance of provided the spreadsheet requesting the start and end dates of the project as well as provided and explained the latest E-blast sent. I reviewed and explained the PW in depth and  explained how the payments are made after GOHSEP completely closes the project.
</t>
  </si>
  <si>
    <t>PWs 55, 63, 92, 145, 183 and 220</t>
  </si>
  <si>
    <t xml:space="preserve">OCD-DRU Staff Helena Janssen provided on-site TA to Mel Bertrand (Supervisor), Tina Emert (City Clerk) and Missy Lacassin with the City of Broussard to discuss the current status of their PWs listed in LouisianaPA.com and on the Non-Federal Share Match Program’s Participation Form. I provided an Overview of the Match Program. I also discussed OCD-DRU’s Reimbursement Process, the five-year record retention requirement, and the review of backup documents regarding 100 percent of costs. Additionally, I assisted the Grantee with requesting close-out of the small PWs in LouisianaPA.com. Notice was sent to this grantee on 10/22/2019. Event was held on 10/29/2019 at 9:00am – 9:45am.  </t>
  </si>
  <si>
    <t>PWs 568, 745, 1032 and 1033</t>
  </si>
  <si>
    <t xml:space="preserve">OCD-DRU Staff Helena Janssen provided on-site TA to Mayor Julius Alsandor, Purvis Morrison (City/Project Manager), Leisa Anderson (City Clerk) and Stephen Woods (City Treasurer) with the City of Opelousas, to discuss the current status of their PWs listed in LouisianaPA.com and on the Non-Federal Share Match Program’s Participation Form. I provided an Overview of the Match Program.  I also discussed OCD-DRU’s five-year record retention requirement and the review of backup documents regarding 100 percent of costs. Additionally, we discussed the City’s ineligible PWs, which will be opted out of the Program. Notice was sent to this grantee on 10/10/2019. The GOHSEP SAL was also in attendance. Event was held on 10/29/2019 at 1:30pm – 2:45pm.  </t>
  </si>
  <si>
    <t xml:space="preserve">A monthly conference call was held today with Capital Grants Manager Nathan Schwam, grant administrator Julie Bordelon, Recovery Programs Manager Michael Chua and Jimmy Dunphy to discuss the status of the active New Cohen High School (IEDU-00118) project, as well as the completed Bauduit (-00112) and Village Elementary (-00114) projects. 
Mr. Schwam mentioned that GOHSEP did not agree with all charges included on the final RRF that was submitted for the -00114 project, and that RSD is disputing the project costs that were disallowed. It will now likely take at least a couple extra weeks for the final payment from FEMA funds to be made, which will delay submission of the final project amendment and subsequently the closeout report.  
Regarding the -00118 project, Ms. Bordelon mentioned that it is the grantee's intention to not only utilize its CDBG-DR award amount for construction of the new facility, but also for demolition of the current facility and for CMaR contractor The LeMoine Company's soft costs. Note a Certification of Exemption form in the amount of $140,000.00 was signed by OCD Director Pat Forbes 8/5/19. 
In response to a question from Ms. Bordelon regarding the $0.01 discrepancy between what the grantee received in CDBG-DR funds for the Bauduit Elementary (-00112) project and the actual project cost, the project analyst mentioned that he would consult with the OCD Finance section regarding the possible need for RSD to submit a credit draw in the amount of $0.01 to correct the overpayment the grantee received for the project, before following up with clarification via email on the best way to resolve the issue.
Note the OCD is currently holding the final project amendment for -00112 until the first payment request for -00118 can be submitted to offset the $0.01 overpayment RSD received for the -00112 project.  </t>
  </si>
  <si>
    <t>MONTHLY REPORT: October 23, 2019
29PARA3404-Dugas Canal Drainage Improvements  – BET was issued the certificate of substantial completion dated September 12. This document has been fully processed and recorded. All engineering recommendations should be received by Friday October 25th. This would include any additional work items remaining or proposed and a recommendation regarding the time spent beyond the contract time. Total budget for project is $4,985,000.00. Change Order #3 increased the contract with BET to $3,479,798.18.
29PARA3205-Lafourche Community and Recreation Center – Onshore Construction, LLC. is continuing with the interior build-out. All metal framing is complete and gypsum board installation has begun. In-wall inspections are taking place. Sprinklers should be completed this week. HVAC ductwork is being installed. Electrical and plumbing rough-in is ongoing. The storefront work is just starting. Painting is also just beginning. The West parking area was poured last week and exterior parking areas are being formed up for pours over the next several weeks. The generator and transfer switch are on order. Kitchen equipment is being stored in the Mathews Government Complex. Change Order #3 was approved by OCD-DRU earlier this month and was approved by the Parish Council on Tuesday. This includes electrical changes amounting to $6,392.74 for additional conduit and an extension of the concrete slab for the transformer. Onshore Construction is delinquent on submitting the required certified payroll documentation. Picciola and HGA have been aware of this for some time and will contact Duplantis and determine what action is appropriate. The construction contract is currently $3,831,509.40 and the total project budget is $5,229,056.38.
29PARA3406-Parr/Larose Pump Station – The final application amendment was approved by OCD-DRU. HGA prepared and submitted the Project Completion Report to the parish for processing. All project invoices have been paid and all reimbursements have been received. The balance of $7,457.00 was transferred to the unallocated funds line item until a need is determined. The standard warranty period expired on September 12, 2019 and the modified pump components are under warranty until September of 2020. The final project cost is $1,866,637.88.</t>
  </si>
  <si>
    <t xml:space="preserve">Conference call to provide TA regarding documentation submitted for the request for payment and CEA extension request and discuss status update of program. </t>
  </si>
  <si>
    <t>New Iberia Housing Authority</t>
  </si>
  <si>
    <t>PWs 315 and 699</t>
  </si>
  <si>
    <t xml:space="preserve">OCD-DRU Staff Helena Janssen provided on-site TA to Tisha Charles (Interim Executive Director) and two of the Housing Authority’s Commissioners to discuss the current status of their PWs listed in LouisianaPA.com and on the Non-Federal Share Match Program’s Participation Form, and to provide an overview of the Match Program. LHC representatives present were Liza Bergeron and Laura Womack to provide an overview of the Multifamily Restoration Loan Fund program. Also in attendance were the HUD Portfolio Management Specialist and the GOHSEP SAL. Notice was sent to this grantee on 10/16/2019. Event was held on 11/05/2019 at 10:00am – 12:30pm.  
</t>
  </si>
  <si>
    <t>Damage related to disaster;#Duplication of Benefits;#Eligible CDBG Activities;#Labor - Davis/Bacon;#Grants Management</t>
  </si>
  <si>
    <t>Discussed budget amendment, expendures, performance measures and CEA extension</t>
  </si>
  <si>
    <t xml:space="preserve">Eligible CDBG Activity. OCD organized this meeting. It was held in the LLT Offices - 11100 Mead Rd Suite 200, Baton Rouge, LA 70816. Event notice was sent 10/11/2019. Discussion topics included Isle de Jean Charles Resettlement's budget, site plan updates, revenue-generating ideas, LMI numbers. </t>
  </si>
  <si>
    <t xml:space="preserve">Monitoring of Isle de Jean Charles' Optional Relocation Assistance Program files and organization </t>
  </si>
  <si>
    <t xml:space="preserve">Notice sent to participants 3/11/2019. Meeting run by OCD. Discussion included regulations concerning applicants' eligiblity in program. </t>
  </si>
  <si>
    <t>Reviewing D-CDBG Projects to assess movement towatds completion.</t>
  </si>
  <si>
    <t xml:space="preserve">A monthly conference call was held today with grant administrator Angela Kraemer (Community Design Group) and project analyst Jimmy Dunphy to discuss the Town's Flood Protection Levee System (51MIPC3401) project, including the status of construction, the acquisition records that need to be provided in order to have the Levee District's acquisition costs paid from CDBG-DR funds, and the end date of the Town's CEA with OCD.
Ms. Kraemer mentioned that she has reached out to St. Mary Parish Levee District Executive Director Tim Matte to attempt to obtain the acquisition records that are still needed to demonstrate the Levee District's compliance with URA requirements, but has not yet heard back from him. The project analyst mentioned that the end date of the Town's CEA with OCD is 3/31/20 and that it would be ideal if all project costs could be paid by that date, including the acquisition/appropriation costs that were incurred. 
Regarding the status of construction, project engineer Reid Miller mentioned via email yesterday that the remaining major items have nearly been completed by the contractor, but that there is enough work remaining to delay a substantial completion inspection until December. Ms. Kraemer mentioned that she has received the contractor's pay applications for work performed in September and October and that she would compile a payment request that includes those invoices and submit in GIOS by next week.   
The project analyst reminded Ms. Kraemer that there is a good chance that this project will be monitored by the OCD Compliance section early next year, which should provide the Town and Ms. Kraemer more incentive to ensure that all project records, especially acquisition-related ones, have been obtained and compiled, since the Compliance section will monitor to ensure that the Town/Levee District complied with URA requirements prior to starting construction. </t>
  </si>
  <si>
    <t>various</t>
  </si>
  <si>
    <t>LHC Closeout Analyst requested OCD Closeout Specialist provide TA by identifying LHC's subrecipient activities in the Closeout Tracker and DRGR. OCD sent LHC a list of those remaining activities and informed them how to identify them going forward.</t>
  </si>
  <si>
    <t>CNO Taskforce Meeting to review, modify and update DCDBG Project reporting.</t>
  </si>
  <si>
    <t>Had conference call with Parish and SCP regarding the project bids coming in too high.  They are going to be reworking the project spec and changing the scope of the project.  Made sure that the grantee understood that we will need a new Engineer Cost Estimate, updated maps, and project timeline.  We will also need to update the narrative that states the project does not have aquisistion because it does.  They will also have to complete 58.47 doc for the Environmental on the project. 
Once the consultant has all information they will submit through GIOS.</t>
  </si>
  <si>
    <t xml:space="preserve">Revised LMI forms, and dicussed ineligible documents </t>
  </si>
  <si>
    <t xml:space="preserve">explained the difference between JOB RETAINED and JOB CREATED  to LAFA. </t>
  </si>
  <si>
    <t>OCD-DRU Staff Helena Janssen held the monthly conference call with LSU-Ag Center representatives of the Office of Sponsored Programs to discuss program status regarding the Incubator Project, timelines for the work on the bottling line and progress made to date, status of the interim progress report, status of the next invoice to be submitted by the grantee, ongoing issues, resolutions and to answer any questions, etc.  This call was held at 9:30am. Notice of this meeting is set up as a monthly recurrence calendar invite.</t>
  </si>
  <si>
    <t>louisiana Dept of Argriculture</t>
  </si>
  <si>
    <t>During this call we discussed meeting the National Objective of LMI jobs created and Retained and the process the  farmers will follow to complete the LMI forms.</t>
  </si>
  <si>
    <t>OCD-DRU Staff Helena Janssen, LaKesha Hart and Lisa Samuels had a TA call with Bill Weatherford, Secretary/Treasurer, and his Assistant Lindy Strahan, to discuss the Parish’s small PWs under review for potential Request for Payment and confirmation of total project costs (for the FEMA PA Non-Federal Share Match Program).  We discussed the following: (1). OCD-DRU’s E-Blast sent to all applicants and the review process of backup documents to ensure 100 percent of costs associated with “work completed” and “work to be completed” in the project worksheets are also in the files; (2). The possibility that eligible match reimbursements may be reduced; (3). The possibility that some PWs may not be eligible for the Match Program and thus opted-out, and (4). The review of the PW costs line items versus the Parish actuals amounts.  The Parish is to scan supporting documents (for PW# 457) for OCD-DRU to review and present to OCD-DRU’s Compliance Department. Notice for this call was sent via calendar invite to this applicant on 11/7/2019. This call was held on 11/13/2019 at 3:00pm – 3:30pm.</t>
  </si>
  <si>
    <t>PWs 360, 362 and 387</t>
  </si>
  <si>
    <t>OCD-DRU Staff Helena Janssen had a TA call with Rhoda Richard, Office Assistant, to discuss the small PWs under review for Request for Payments and confirmation of total project costs (for the FEMA PA Non-Federal Share Match Program). We discussed the following: (1). Regarding PW# 360, the Parish is to provide OCD with the supporting documents for Construction ($281.60), Supplies ($1,072.64), Labor ($25.13) and Equipment ($105.00) cost line items for Bobby Road and Chaisson Road; (2)  Regarding PW# 362, the Parish is to provide OCD with the remaining support document for Labor cost line item on 9/1/2016; and (3). Regarding PW# 387, the Parish confirmed the amounts for the Force Account Materials of $1,415.46 and $2,549.28. Notice for this call was sent via email to Ms. Richard on the morning of 11/14/2019. This call was held on 11/14/2019 at 1:00pm – 1:20pm.</t>
  </si>
  <si>
    <t xml:space="preserve">A monthly conference call was held today with LSU officials Leslie Davis, Anne Dugas, Thomas Hymel, Tamara Phillips, and DRU representatives Michael Chua and Jimmy Dunphy to discuss the grantee's LA Seafood Industry Sustainability Initiative (E17S-00001) project, including the pending CEA amendment that has been drafted to extend the end date of the contract by nine months (to 9/30/20) and the forthcoming payment request (#10) the grantee should submit before the end of the month.  
In response to a question pertaining to the dates of the invoices included in the recent payment requests occurring prior to the billing quarter, Ms. Phillips said that expense reports for travel costs are often not generated until well after the dates the travel costs were incurred, which accounts for some invoices containing dates of service that fall within the beginning and end dates for a previous payment request. 
Ms. Dugas requested that the project analyst provide the grantee a list of those dated invoices for RFP #10 so that the grantee can attempt to determine whether it may be possible to shorten the lag time between when certain costs were incurred and when those corresponding invoices are included in a payment request. 
In terms of the total amounts that have been requested in the last few payment requests the grantee has submitted, Ms. Dugas confirmed that one of the reasons for that is that the grantee has not sponsored any major events such as the one that was held on the Baton Rouge campus in January 2019. More recently, the grantee has been conducting one-on-one trainings with fishermen, but is preparing to host a major promotional event in Jefferson Parish in March 2020, which should utilize a significant portion of the grantee's remaining award amount. </t>
  </si>
  <si>
    <t xml:space="preserve">A monthly conference call was held today with FP&amp;C senior manager Lisa Smeltzer, project manager Mark Bradley and Jimmy Dunphy to discuss the final project amendments that are needed for the grantee's Delgado Community College (ILOC-00020) and Nunez Community College (I2OC-00022) projects, and the final services grant administrator Pan American Engineers (PAE) is performing for the -00020 project. 
Mr. Bradley mentioned that the final project amendment for -00020 has been prepared and is ready to submit to OCD, but that he cannot currently print it out due to the technical issues that have affected the DOA's servers this week. Additionally, Mr. Bradley mentioned that PAE is still assisting the grantee with portions of the closeout report and that he is still waiting on receipt of the final invoice PAE intends to submit for the project. 
Regarding the -00022 project, the project analyst informed Ms. Smeltzer that, if needed, he would assist the grantee by attempting to contact GOHSEP to request that the agency's review of the closeout packet for the project be given priority. Ms. Smeltzer indicated, however, that the grantee has already requested an expedited review of the closeout packet and that GOHSEP has indicated that the review would be given priority. Note, as of November 18, the PW is still in Stage 4 of GOHSEP's closeout process.  
The project analyst suggested to Ms. Smeltzer (and to project manager Jean Kelly during an earlier call today) that the grantee could mention to GOHSEP that a final review of the PW for the -00022 project is the last remaining item the OCD is waiting on to close out its Katrina/Rita ILOC grant with OCD, as that could potentially provide more incentive to the agency to complete its review.
It was agreed that a conference call that includes the OCD and the grantee would be scheduled for December 12 to ensure that the final project amendments for both projects have been submitted by then, but that the call would be canceled if both amendments have been submitted and approved by that date, since updates on the status of the closeout report for -00020 could easily be provided via email.  </t>
  </si>
  <si>
    <t xml:space="preserve">A monthly conference call was held today with East Baton Rouge Parish engineers Mike Olson and Tom Stephens to discuss the Parish's bridge replacement projects. Parish Administrator Rowdy Gaudet also phoned the project analyst today to provide an update on the Parish's Renovate 1701 Main St. (17PARA3202) project and to discuss the Parish's Small Business Recovery Loan Program (17PARA7002). 
The project analyst informed Mr. Stephens that if the ERR and final plans and specifications for the Bob Pettit bridge (-2106) project could be submitted to OCD by the end of next week that a formal request for a time extension would not need to be submitted. However, if either the ERR or plans and specs will not be submitted until December, the project analyst requested that the Parish provide a reason(s) the request is needed, as well as a revised project schedule that includes projected dates for acquisition completion, publication of the first ad for bids, bid opening, and construction start and end dates. 
The project analyst also requested that the Parish start on the acquisition of the parcels that need to be acquired for the Bob Pettit bridge as soon as the Release of Funds has been approved, since acquisition always has the potential to substantially delay the start of construction for a project. Additionally, it was emphasized that construction for the project needs to begin next year, and not extend too far past the end of 2020.  
Regarding the -7002 project, the project analyst informed Mr. Gaudet that a meeting was held with Southern University, Parish official Anita Lockett, and the OCD at the Parish's offices toward the end of last month and that a tentative agreement was reached in terms of the additional amount of time the OCD would grant the University to demonstrate its compliance with the LMI national objective during implementation of the loan program. The project analyst informed Mr. Gaudet that the Compliance section would send the Corrective Actions letter to the Parish as soon as the technical issues that have affected the DOA's servers this week have been resolved.  </t>
  </si>
  <si>
    <t>Washington St. Tammany Electric Coop</t>
  </si>
  <si>
    <t>PW 186,246,136,52</t>
  </si>
  <si>
    <t xml:space="preserve">Event start date: 11/19/19
Event end date: 11/19/19
On-site visit
Organzier: Eugenia Williams 
Attendees: Walt Sylvest , John McCracken
Date notice sent: 11/13/19
​I visited WTE and I described in the detail the Non-Federal Share Match program. They are currently on hold with GOHSEP from K/R, per Cher Moore (SAL). All of the projects need to be closed in LAPA. They will submit there agreement as soon as they get the signauture pages signed. They stated none of their projects were completed prior to 4/4/17. They used PO instead of contracts.  I will follow up with them in 2-3 weeks.
</t>
  </si>
  <si>
    <t>Damage related to disaster;#Duplication of Benefits;#Eligible CDBG Activities;#Financial Management;#Labor - Davis/Bacon</t>
  </si>
  <si>
    <t xml:space="preserve">A monthly conference call was held today with Capital Grants Manager Nathan Schwam, grant administrator Julie Bordelon, Recovery Programs Manager Michael Chua and Jimmy Dunphy to discuss the status of the New Cohen High School (IEDU-00118) project, as well as the completed Village Elementary (-00114) project. 
Ms. Bordelon mentioned that the CMaR contractor for -00118 is currently in the process of selecting a subcontractor to assist with demolition of the current high school, and that the grantee's contract with the CMaR contractor will be amended to add construction to the scope--after the OCD has issued the Release of Funds for the project. Note the deadline for submission of the ERR is 1/31/20, which RSD has already met. 
Mr. Schwam estimated that the first payment request for the -00118 project will be submitted next month and will include a request for a portion of the CMaR contractor's soft costs. Note the first payment request for -00118 will be short paid by $0.01 to offset the $0.01 discrepancy between the actual cost of the Bauduit Elementary (-00112) project and the amount the grantee actually received from OCD.   
Following correction of that $0.01 discrepancy, the final project amendment for -00112 will be able to be approved and the project moved to Ready to Close status. Additionally, the issue related to the disputed costs for the -00114 project has now been resolved, and according to Mr. Schwam, all project costs to be paid from FEMA funds should be approved by GOHSEP by next month, which will allow the grantee's final completed project to move to Ready to Close status following approval of the project amendment to reconcile the budget to expenditures. </t>
  </si>
  <si>
    <t xml:space="preserve">explained Request for Payment form. 
Dicussed: 
LMI/ NON LMI
Job created
jobs retained
</t>
  </si>
  <si>
    <t xml:space="preserve">A monthly conference call was held today with Town of Baldwin Mayor Phil Prejean, engineer Reid Miller, grant administrator Angela Kraemer (Community Design Group) and project analyst Jimmy Dunphy to discuss the Town's Flood Protection Levee System (51MIPC3401) project, including the status of construction, the acquisition records that need to be provided in order to have the Levee District's acquisition costs paid from CDBG-DR funds, and the January 2020 monitoring review of the project the OCD Compliance section is scheduled to perform.
Mr. Miller stated that the contractor has nearly completed all contract items and could potentially have all contract and punchlist items completed by next week, which would be in time for the Town council to approve substantial completion December 12. It is more likely, though, that the project will be ready for substantial completion five weeks from now, which is when the Town council's January meeting will be held. 
Ms. Kraemer mentioned that she emailed St. Mary Parish Levee District Executive Director Tim Matte yesterday to request the acquisition records she still needs to compile the payment request for the Levee District's acquisition costs, and that she is currently working on completing settlement statements for the five properties. The project analyst recommended that those costs be included in a separate payment request from the forthcoming draw that will contain the contractor's two most recent pay applications.
Note Ms. Kraemer intends to submit by tomorrow a payment request that includes the contractor's two most recent pay applications, as well as invoices from the engineer that have been billed to the grantee. The contractor's final pay application will likely be adjusted based on a final reconciling change order, and will be included in a separate draw, according to Mr. Miller. 
The project analyst reminded the grantee of the January 2020 monitoring visit and recommended that the Town begin compiling, organizing, and reviewing its project files, particularly the acquisition files, in advance of the monitoring visit. Additionally, it was requested that if the Town needed assistance from the OCD in preparing for the monitoring visit to contact the project analyst, and that the monthly call series continue until all CDBG-DR funds have been disbursed and the CEA and project closeout reports have been submitted to OCD.  </t>
  </si>
  <si>
    <t xml:space="preserve">Bimonthly CNO Taskforce meeting to review project and reimbusement status with CNO staff. Arranged for Ginger Moses and Ed Legnonto conference in to address and agree to a path forward on pending invoices. </t>
  </si>
  <si>
    <t xml:space="preserve"> ILTR-00190 DBE Support Services</t>
  </si>
  <si>
    <t xml:space="preserve">Discussion on wit Ellen M. Lee
Director of Community and Economic Development on regarding a projected  timeline to  draw down the balance of D-CDBG funds remaining in this project..  CNO Project Status Report reflects a balance of $25,483.46.  
Let her know that OCD has a full court press to close out these projects and it appears that  there has not been any invoices submitted for payment since  September 26, 2018.
I am working on spending down some of that money as we speak.  We are requesting temporary staffing to help us with receptionist/secretarial work for scheduling, scanning, copying, etc.  I just finished filling out the BRASS new form and I’m attaching the HUD forms.  Does this money expire on December 31st?
Camille
</t>
  </si>
  <si>
    <t xml:space="preserve">A monthly conference call was held today with FP&amp;C senior manager Lisa Smeltzer, project managers Mark Bradley and Jean Kelly, Jessica Guillory (Pan American Engineers) and Michael Chua and Jimmy Dunphy to discuss the final project amendments that are needed for the grantee's Delgado Community College (ILOC-00020) and Nunez Community College (I2OC-00022) projects.
Ms. Kelly mentioned that GOHSEP has informed her that two of the grantee's requests for reimbursement that are currently in GOHSEP's review queue should be sent back to FP&amp;C for correction by next month, and that two other pending requests will likely be approved. 
Ms. Smeltzer mentioned that she reached out to GOHSEP again to request an expedited review of the RRFs and was told that the requests would be given priority. According to an email provided by Ms. Kelly, GOHSEP has been short-staffed since August, after its contract with GCR ended. The agency hopes to have additional staff beginning next month so that expenses can be worked. There are still Nunez Community College expenses that need to be processed and submitted for review. 
Ms. Smeltzer suggested delaying submission of the final project amendment until the RRFs are received from GOHSEP to ensure that the FEMA funds amount in the amendment matches the amount that GOHSEP ultimately approves. Ms. Smeltzer also mentioned that she thinks the FEMA funds amount discrepancy will be easily correctable and should not delay closeout of the project substantially. 
Regarding the final project amendment for ILOC-00020, Mr. Bradley mentioned that he is still attempting to reconcile the final CDBG and local funds amounts and that he intends to work with the FP&amp;C accounting section to attempt to determine the final amounts that were expended for each activity. Additionally, Mr. Bradley mentioned that FP&amp;C has not yet received the final invoice from Pan American Engineers for grant management services. 
The project analyst issued an informal deadline of 12/31/19 to have the signed project amendment submitted to OCD, since construction has now been completed for six months and little progress in terms of moving the project toward completion has been made since then. Note if the 12/31/19 deadline is not met, a more formal deadline may be issued in the form of a letter sent to the grantee. </t>
  </si>
  <si>
    <t>discuss the process for upcoming draw request. Explained policy clarification/ change form. Informed LAFA of the changes needed to re submit policy clarification/change form. DIcussed eligible CDBG activities.</t>
  </si>
  <si>
    <t>Damage related to disaster;#Duplication of Benefits;#Eligible CDBG Activities;#Low-Moderate Income - National Objective;#Urgent Need - National Objective;#Grants Management</t>
  </si>
  <si>
    <t xml:space="preserve">Denham Springs Marshall Office </t>
  </si>
  <si>
    <t>4277-688</t>
  </si>
  <si>
    <t>explained RFP( request for payment) to Jamie Coon( authorized signee). Expalined draw request process and the expected time to receive funds.</t>
  </si>
  <si>
    <t xml:space="preserve">All active K/R and PI projects </t>
  </si>
  <si>
    <t xml:space="preserve">A monthly conference call was held today with Parish project manager George Imbraguglio, grant administrator Thomas Magee (Frye/Magee), and Jimmy Dunphy to discuss the status of the grantee's K/R and PI projects that are in active and NOT Ready to Close status.  
Among the active and completed projects, the project analyst prioritized submission of project amendments that are needed for a handful of projects, including three that are nearly ready to close out, one that has a payment request still to be paid, and one active project that is currently between phases. The project analyst mentioned that one of the objectives of the call is to ensure that projects continue to move toward closeout and that success in that area can be determined by the continued shortening of the agenda and the amount of time it takes to complete monthly calls. 
Regarding the active Fresh Food Retailer Initiative (I44P-00003) project, Mr. Magee requested technical assistance with the type of agreement the Parish should execute with a contractor -- Canseco's Arabi Market -- that responded to the Parish's Request for Proposals but, who, according to Mr. Magee, does not have the capacity to operate as a subrecipient to the Parish for this project. The project analyst requested that Mr. Magee send the draft of the agreement he has started for the Parish so that feedback can be obtained from other OCD personnel. Additionally, the project analyst informed the Parish that OCD approval would be needed to execute an agreement with Canseco's, since the Parish received only a single response to its RFP. 
For the Nunez Workforce Development (-00289) project, the project analyst mentioned that in order to have the final payment request approved, the Parish would need to complete corrective action the OCD Compliance section issued following its review of the Parish's response to a Monitoring Report that included the -00289 project. Mr. Magee subsequently replied that he would work with Mr. Imbraguglio before the end of the month to complete the corrective action required to clear the monitoring concern. Note the OCD has been holding the final $163,101.56 payment request for over a year. </t>
  </si>
  <si>
    <t>Safe Haven Blue Green Campus project --monthly call</t>
  </si>
  <si>
    <t>OCD-DRU Staff Helena Janssen had a call with Tamara Phillips, the Grants and Contracts Accounting Analyst, to discuss Request for Payment No. 28 and the supporting documentation provided by the Grantee.  The Grantee to provide the following for draw request No. 28:  a revised Summary Sheet, Budget Category Line Item and Transaction Line Detail documents.  Then Grantee to resubmit draw request into the GIOS system. Notice was sent via email during the morning hours prior to the call. This call was held at 9:50am-10:15am.</t>
  </si>
  <si>
    <t xml:space="preserve">A monthly conference call was held today with Parish Engineer Nia Picou and DRU representatives Michael Chua, Amy Noll, and Jimmy Dunphy to discuss the final project amendments that will need to be approved for the Parish's 55PARA3201 and -3314 projects, as well as updates related to the active -3203 and -3306 projects. 
Ms. Picou confirmed that she is ready to begin working on the final amendments that are needed for the -3201 and -3314 projects, as well as the budget revisions amendment that will need to be approved for the -3306 amendment. Following the call, the project analyst moved the applications for the three projects to the Parish's queue in GIOS. 
The project analyst informed Ms. Picou that a revised cost estimate from the engineer will need to be included in the amendment for -3306, but that final statements of costs only need to be included in the amendments for the completed -3201 and -3314 projects. Additionally, the project analyst mentioned that support documentation that shows the exact amount of funds the Terrebonne Levee and Conservation District contributed to the -3314 project may be needed for that amendment -- if the final expended amount is more than the TLCD amount currently-approved in the budget. 
Regarding the -3306 project, the pre-construction conference for the fourth phase of the project was held last week, and a Notice to Proceed, with a 1/2/20 NTP date, has been issued to the contractor. The Parish's executed contract with LA Contracting Enterprise allows 60 days for construction to be substantially completed. The project analyst requested that Ms. Picou provide a copy of the Parish's executed contract with LA Contracting Enterprise, which she subsequently sent via email.
The Parish is currently waiting on a cost estimate from the engineer for a possible fourth phase of the -3203 project, which would include a contractor installing power to the classroom and administration buildings within the facility. Following receipt of the cost estimate next month, the Parish will likely proceed to solicit quotes to have the work performed. Note there are approximately $40,000.00 remaining in the -3203 budget. </t>
  </si>
  <si>
    <t xml:space="preserve">A monthly conference call was held today with East Baton Rouge Parish officials Rowdy Gaudet, Anita Lockett and Leah Fleig and DRU representatives Ed Sutherland, Michael Chua and Jimmy Dunphy to discuss the statuses of the Parish's Economic Development and non-bridge replacement infrastructure projects. An earlier call was held with Parish engineer Mike Olson and Leah Fleig to discuss the Parish's bridge replacement projects. 
Ms. Fleig clarified that in order to correct the expenditure amount for the -2107 project, the next (and final) payment request to be submitted will request an amount less the total of two engineering services invoices that were previously paid under -2107, but should have been paid under the -2105 project. Note both the -2105 and -2107 projects include individual bridge projects with Claycut in their name. 
Claycut contractor Guinn Construction's retainage (approximately $58,000.00) is the only cost left to be requested for the -2107 project. However, only approximately $14,000.00 remains, following approval of the most recent payment request. The project analyst informed the Parish that a project amendment would be needed to add local funds to the budget for -2107, before the project can be closed out. Local funds will ultimately contribute $1,386.11 to the project to help cover construction costs for the Claycut bridge.
Regarding the Parish's Small Business Recovery Loan Program (17PARA7002), Compliance Manager Ed Sutherland emphasized that the OCD would abide by the 30-day deadline it issued to the Parish to allow it to demonstrate compliance with the LMI national objective, relative to the activities Southern University completed for the program. Mr. Sutherland emphasized that Southern University will have actually had well over 30 days from the time of the TA meeting October 23, since the ransomware attack that affected the DOA's servers last month prevented the Compliance section from mailing the second Corrective Actions Incomplete Letter in November. 
Ms. Lockett informed the OCD that her belief was that the Parish prevailed in the lawsuit TruFund filed against the Parish earlier this year to attempt to be awarded the CDBG-DR funds that the Parish did not ultimately provide TruFund, after the organization failed to adequately demonstrate to the Parish compliance with CDBG program requirements. 
Additionally, according to Ms. Lockett, the Parish's countersuit against TruFund has been stayed by a judge in the 19th Judicial District Court. The Parish is apparently appealing that decision to the 1st Circuit Court of Appeals. </t>
  </si>
  <si>
    <t>LAFOURCHE PARISH GOVERNMENT: GUSTAV &amp; IKE CDBG PROGRAM
MONTHLY REPORT: December 19, 2019
Dugas Canal  29PARA3404 – Change Order # 4 was submitted to and approved by OCD earlier this month. A parish council resolution should be submitted for a January council meeting. The change order will balance estimated quantities and add six (6) access ladders previously discussed (increase of $9,000) for a net decrease of $174,275.44. BET is scheduling necessary asphalt repair work, per the punch list. The unused funds total $363,957.16. Total budget for project is $4,985,000.00.
Lafourche Community and Recreation Center 29PARA3205 – Onshore Construction, LLC. is continuing with the interior build-out. Kitchen equipment is being stored in the Mathews Government Complex. Change Order #3 was fully processed this month. Onshore Construction has made progress but is still delinquent on some certified payroll documentation. This will be considered when the November Invoice is being processed. The construction contract is currently $3,831,509.40 and the total project budget is $5,229,056.38.
Parr/Larose Pump Station 29PARA3406 – The final application amendment was approved by OCD-DRU. HGA prepared and submitted the Project Completion Report on November 11th. All project invoices have been paid and all reimbursements have been received. The balance of $7,457.00 was transferred to the unallocated funds line item until a need is determined. The standard warranty period expired on September 12, 2019 and the modified pump components are under warranty until September of 2020. The final project cost is $1,866,637.88.
P.</t>
  </si>
  <si>
    <t xml:space="preserve">Acadia Parish Police Jury </t>
  </si>
  <si>
    <t>01PAAD1001; 01PARA2301; 01PARA2302; 01PARA2303; 01PARA2304; 01PARA2305; 01PARA3201; 01PARA3202; 01PARA3203; 01PARA3204; 01PARA3205; 01PARA3206; 01PARA9101</t>
  </si>
  <si>
    <t xml:space="preserve">Follow up and assist parish grant manager with CEA# 2000116752 (13-4) Final Report and Termination Letter in order to closeout $2,513,759.00  Cooperative Endeavor Agreement. </t>
  </si>
  <si>
    <t>55VHCS1101; 55VHCS1102; 55VHCS1103; 55VHCS1104; 55VHCS1105; 55VHCS1106</t>
  </si>
  <si>
    <t>Review, discuss and finalize the parish’s $676,801.01 (13-4) CEA (#2000129977) Final Performance Report and CEA termination letter with parish grant manager, Jennifer Gerbasi. The reports included the four Isaac completed project sand final budget figures. We reviewed the report and early CEA termination letter and required fair housing examples in order to closeout of the parish’s CEA with our office.</t>
  </si>
  <si>
    <t xml:space="preserve">St. Helena Parish Police Jury </t>
  </si>
  <si>
    <t>46PAAD1001; 46PARA1101; 46PARA3201; 46PARA3401</t>
  </si>
  <si>
    <t>Review, discuss and finalize the parish’s $3,402,232.00  (13-4) CEA (#2000113218) Final Performance Report and CEA termination letter with parish treasurer, Sharonda Brown. The reports included the four Isaac completed project sand final budget figures. We reviewed the report and early CEA termination letter and required fair housing examples in order to closeout of the parish’s CEA with our office.</t>
  </si>
  <si>
    <t xml:space="preserve">IEDU-00114 and IEDU-00118 </t>
  </si>
  <si>
    <t xml:space="preserve">A monthly conference call was held today with Capital Grants Manager Nathan Schwam, grant administrator Julie Bordelon, and Jimmy Dunphy to discuss the status of the New Cohen High School (IEDU-00118) project, as well as the final project amendment that is needed for the completed Village Elementary (-00114) project.  
Mr. Schwam mentioned that the final RRF for -00114 has been approved by GOHSEP, and that as a result, he could begin compiling the support documentation needed for the final project amendment to reconcile the budget to expenditures. Mr. Schwam also mentioned that he thought he could have the support documentation to Ms. Bordelon by the end of this week, which means that the amendment could be submitted to OCD within the next two weeks. 
Ms. Bordelon asked about the grantee's total amount of unallocated dollars, including whether a project amendment for -00118 can be submitted after the grantee's final two projects in NOT Ready to Close status have been closed by OCD. The project analyst mentioned that the previous guidance was that the first amendment to -00118 should be submitted after all other RSD project budgets have been zeroed out, which should be within the next two months. 
Regarding the -00118 project, the Request for Release of Funds has been delivered to OCD Director Pat Forbes for signature, and the OCD is currently soliciting comments for the second 15-day period required to be included in the ERR. Note the CMaR contractor cannot execute an agreement with a contractor to demolish the current facility until the Release of Funds has been issued. However, the contractor has already solicited and received proposals from interested contractors. 
The 1/31/20 deadline for submission of the 90 percent plans and specifications may not be met, according to Mr. Schwam, due to the architect's current projected cost coming in slightly over budget as a result of the updated wage rates specified in the current wage decision. The project analyst mentioned to Mr. Schwam that if the grantee determines that the 1/31/20 deadline will not be met, it can submit a time extension request to the project analyst via email by the end of the month, with a revised plans and specs submission date and, if necessary, a revised construction start date. </t>
  </si>
  <si>
    <t>Bossier Levee District</t>
  </si>
  <si>
    <t>65FDWS6101</t>
  </si>
  <si>
    <t xml:space="preserve">Technical assistance was provided by OCD watershed group concerning Stream realignment
</t>
  </si>
  <si>
    <t>Building our Region’s Future</t>
  </si>
  <si>
    <t xml:space="preserve">OCD watershed staff and Henry Consulting answered questions concerning Hospital Stormwater detention.
</t>
  </si>
  <si>
    <t xml:space="preserve">OCD watershed staff and Henry Consulting answered questions concerning Levee repair project.
</t>
  </si>
  <si>
    <t>OCD watershed staff and Henry Consulting answered questions concerning Levee repair project.
.</t>
  </si>
  <si>
    <t>Denmon Engineering</t>
  </si>
  <si>
    <t xml:space="preserve">OCD watershed staff and Henry Consulting answered questions concerning Stream realignment and desilting.
</t>
  </si>
  <si>
    <t>Ouachita Parish</t>
  </si>
  <si>
    <t xml:space="preserve">OCD watershed staff and Henry Consulting answered questions concerning Bayou widening, gray infrastructure, stormwater detention
</t>
  </si>
  <si>
    <t>City of Monroe</t>
  </si>
  <si>
    <t xml:space="preserve">OCD watershed staff and Henry Consulting answered questions concerning Round 1 Program general questions
</t>
  </si>
  <si>
    <t>Loyola University</t>
  </si>
  <si>
    <t xml:space="preserve">OCD watershed staff and Henry Consulting answered questions concerning Green infrastructure projects
</t>
  </si>
  <si>
    <t xml:space="preserve">OCD watershed staff and Henry Consulting answered questions concerning Floodplain management office, pumps
. </t>
  </si>
  <si>
    <t>Calcasieu Parish</t>
  </si>
  <si>
    <t xml:space="preserve">OCD watershed staff and Henry Consulting answered questions concerning Stormwater detention, buyouts
 </t>
  </si>
  <si>
    <t xml:space="preserve">OCD watershed staff and Henry Consulting answered questions concerning Road/bridge elevation project, canal widening,  levee construction
</t>
  </si>
  <si>
    <t xml:space="preserve">Ascension Parish </t>
  </si>
  <si>
    <t xml:space="preserve">Tangipahoa Parish </t>
  </si>
  <si>
    <t xml:space="preserve">OCD watershed staff and Henry Consulting answered questions concerning Round 1 Program general questions
. </t>
  </si>
  <si>
    <t xml:space="preserve">St. Helena Parish </t>
  </si>
  <si>
    <t xml:space="preserve">OCD watershed staff and Henry Consulting answered questions concerning Drainage canal construction
</t>
  </si>
  <si>
    <t xml:space="preserve">OCD watershed staff and Henry Consulting answered questions concerning USACE project, wetlands restoration
</t>
  </si>
  <si>
    <t>Private Company</t>
  </si>
  <si>
    <t>LSU Center for Energy Studies</t>
  </si>
  <si>
    <t xml:space="preserve">OCD watershed staff and Henry Consulting answered questions concerning Critical lifelines project (energy)
</t>
  </si>
  <si>
    <t>City of Jonesville</t>
  </si>
  <si>
    <t xml:space="preserve">OCD watershed staff and Henry Consulting answered questions concerning Buyout program, pumping 
</t>
  </si>
  <si>
    <t>Grambling State University</t>
  </si>
  <si>
    <t xml:space="preserve">OCD watershed staff and Henry Consulting answered questions concerning Campus drainage system
</t>
  </si>
  <si>
    <t>Rapides Area Planning Commission</t>
  </si>
  <si>
    <t xml:space="preserve">OCD watershed staff and Henry Consulting answered questions concerning Buyout program 
</t>
  </si>
  <si>
    <t>Spring Bayou Lake Commission</t>
  </si>
  <si>
    <t xml:space="preserve">OCD watershed staff and Henry Consulting answered questions concerning Floodplain restoration
</t>
  </si>
  <si>
    <t>Lafayette Consolidated Government</t>
  </si>
  <si>
    <t xml:space="preserve">OCD watershed staff and Henry Consulting answered questions concerning Housing incentives, home elevations, water quality
</t>
  </si>
  <si>
    <t>City of Scott</t>
  </si>
  <si>
    <t xml:space="preserve">OCD watershed staff and Henry Consulting answered questions concerning Buyout, floodplain restoration
. </t>
  </si>
  <si>
    <t xml:space="preserve">OCD watershed staff and Henry Consulting answered questions concerning detention. </t>
  </si>
  <si>
    <t>Dredge the Vermillion</t>
  </si>
  <si>
    <t xml:space="preserve">OCD watershed staff and Henry Consulting answered questions concerning Round 1 Program general questions. </t>
  </si>
  <si>
    <t xml:space="preserve">OCD watershed staff and Henry Consulting answered questions concerning Round 1 Program general questions.
</t>
  </si>
  <si>
    <t xml:space="preserve">OCD watershed staff and Henry Consulting answered questions concerning Wetlands restoration.
</t>
  </si>
  <si>
    <t>Engineering Firm</t>
  </si>
  <si>
    <t xml:space="preserve">OCD watershed staff and Henry Consulting answered questions concerning Drainage improvements, pumping
</t>
  </si>
  <si>
    <t>Houma Terrebonne Airport</t>
  </si>
  <si>
    <t xml:space="preserve">OCD watershed staff and Henry Consulting answered questions concerning Sandbagging project
</t>
  </si>
  <si>
    <t xml:space="preserve">OCD watershed staff and Henry Consulting answered questions concerning Courthouse drainage, buyout, elevations
</t>
  </si>
  <si>
    <t>Lafourche Basin Levee District</t>
  </si>
  <si>
    <t xml:space="preserve">OCD watershed staff and Henry Consulting answered questions concerning Levee raising
</t>
  </si>
  <si>
    <t>NORA Real Estate Commitee</t>
  </si>
  <si>
    <t xml:space="preserve">Regulalr comittee meeting to provide update on DCDBG/PI funded Projects. </t>
  </si>
  <si>
    <t>LSU Agriculture Center</t>
  </si>
  <si>
    <t>OCD-DRU Staff Helena Janssen held the monthly conference call with LSU-Ag Center representative(s) of the Office of Sponsored Programs to discuss program status regarding the Incubator Project, timelines for the work on the bottling line and progress made to date, status of the interim progress report, status of the next invoice to be submitted by the grantee, ongoing issues, resolutions and to answer any questions, etc.  This call was held at 9:30am. Notice of this meeting is set up as a monthly recurrence calendar invite.</t>
  </si>
  <si>
    <t xml:space="preserve">CNO ALL </t>
  </si>
  <si>
    <t>Economic Development &amp; Special Projects Projects Committee meeting. Opportunity Zones, Private date use for public good</t>
  </si>
  <si>
    <t>NORA End of the year Finance Committee meeting .</t>
  </si>
  <si>
    <t xml:space="preserve">A monthly conference call was held today with Town of Baldwin Mayor Phil Prejean, engineer Reid Miller, grant administrator Angela Kraemer (Community Design Group) and Michael Chua and Jimmy Dunphy to discuss the Town's Flood Protection Levee System (51MIPC3401) project, including the status of construction, the acquisition records that need to be provided in order to have the Levee District's acquisition costs paid from CDBG-DR funds, and the January 2020 monitoring review of the project the OCD Compliance section is scheduled to perform.
Mr. Miller mentioned that the engineering firm performed a final inspection last week and that it will recommend that the Town Council approve substantial completion at the monthly meeting tonight. Mr. Miller also mentioned that the final construction costs will have come in very close to the currently-approved budget, but that a final change order will need to be submitted to Pan American Engineers to reconcile the contract amount to actual costs.
The contractor's final pay application for construction costs (minus retainage) will also be voted on by the Council tonight, which means that the next payment request should be submitted to OCD within the next week or so. The project analyst reminded the grantee that the payment request that includes the contractor's retainage pay application should include the Certificate of Substantial Completion, as well as the contractor's clear lien certificate. 
Regarding the upcoming January monitoring visit, the project analyst emphasized the importance of adding all acquisition-related documents to the files prior to the visit, since the OCD Compliance section will likely review the Town's/Levee District's compliance with URA requirements prior to the Town's having started construction last year. Additionally, the project analyst requested that all acquisition costs be submitted in a payment request prior to expiration of the CEA 3/31/20.  
The balance of the grantee's remaining costs should be requested in three draw requests -- the contractor's final pay application for construction costs (next), the acquisition costs related to appropriation of the five parcels (second), and the contractor's pay application for retainage (last). </t>
  </si>
  <si>
    <t xml:space="preserve">ILOC-00020 and I2OC-00022 </t>
  </si>
  <si>
    <t xml:space="preserve">A monthly conference call was held today with FP&amp;C senior manager Lisa Smeltzer, project managers Mark Bradley and Jean Kelly, Jessica Guillory (Pan American Engineers) and Michael Chua and Jimmy Dunphy to discuss the grantee's two completed projects that are in NOT Ready to Close status -- Delgado Community College (ILOC-00020) and Nunez Community College (I2OC-00022). 
Mr. Bradley mentioned that the grantee is still waiting on receipt of the final invoice from Pan American Engineers for grant management services provided for ILOC-00020. Mr. Bradley also mentioned that he would send an email to Michelle Smith to request the final invoice within a week. The project analyst mentioned that the closeout report cannot be submitted until all project costs have been paid, and until a statement from the grantee that specifies the exact amount of local funds that paid for a portion of project costs has been obtained (and included in the closeout report).
The project analyst mentioned that he could review the draft of the ILOC-00020 closeout report the project manager has completed and also provide review comments -- if that could prove helpful in completing the report. Additionally, the project analyst mentioned that his recommendation is that the monthly call series continue at least until the closeout report for ILOC-00020 has been submitted, since the I2OC-00022 project is also not yet ready for closeout.
Note GOHSEP has still not reviewed the grantee's last remaining expenses for the I2OC-00022 project and is currently waiting on contract workers to begin working at the agency in order to complete that review. Ms. Kelly agreed to provide monthly updates on the status of the review going forward -- if the monthly call series is canceled within the next couple of monthly due to the lack of remaining grantee projects outstanding. 
Note Mr. Bradley submitted the final project amendment (budget revisions and scope) for ILOC-00020 to the project analyst today, as well as a draft of the closeout report. The amendment requests to reduce the approved scope, as well as the state/local funds budget.   </t>
  </si>
  <si>
    <t>63PARA3201</t>
  </si>
  <si>
    <t>Julie Bordelon the consultant for WFPPJ stated that she was trying to edit draw and GIOS was not responding.  Gave me an update stating that the project is almost complete, however the contractor stated that the test results for the concrete pad kept failing the test results seeing if the concrete would crack or stand up, the test results recently just passed.  The draw will be for a small amount of A&amp;E fees.  Project is close to completion.</t>
  </si>
  <si>
    <t xml:space="preserve">TA- answered questions regarding the LMI forms, processing returned LMI forms, and acceptable payroll documents. We discussed what steps need to be taking to submit there next draw request of four Million dollars.   </t>
  </si>
  <si>
    <t xml:space="preserve">Press conference on Upcoming MLK Events. Provided information on CDBG funded MLK exhibit on MLK Boulevard. </t>
  </si>
  <si>
    <t>District B Community Meeting on FEMA and disaster funded "nolaroadwork".</t>
  </si>
  <si>
    <t>city of Walker</t>
  </si>
  <si>
    <t>42,188,693,718,838,865,866,867,868,873,1034,1253</t>
  </si>
  <si>
    <t xml:space="preserve">Eugenia Williams and I(M.T) provided TA to the City of Walker. We spoke with Kelsey Murray (Grant Coordinator) and Mike Cotton (Finance Director) to discuss the current status of their PWs listed in LouisianaPA.com, and on the Non-Federal Share Match Program's Participation Form. We provided an in depth overview of the Match Program and discussed the current status of processing documentation review for small/large projects. We also discussed OCD-DRU's Reimbursement Process and the five-year record retention requirement. We were able to inform applicant that they will need to request close out in LAPA, to close out their completed PWs. The applicant is to provide OCD-DRU with Start and End dates for all of their PWs. 
 PW’s-42,188,693,718,838,865,866,867,868,873,1034,1253
</t>
  </si>
  <si>
    <t>Damage related to disaster;#Duplication of Benefits;#Eligible CDBG Activities;#Environmental - Environmental Reviews;#Fair Housing Equal Opportunity;#Labor - Davis/Bacon;#Low-Moderate Income - National Objective;#Urgent Need - National Objective;#Grants Management</t>
  </si>
  <si>
    <t xml:space="preserve">A monthly conference call was held today with Parish project managers Andrew Becker, Richard Poche, grant administrator Thomas Magee (Frye/Magee), and Jimmy Dunphy to discuss the status of the grantee's K/R and PI projects that are in active and NOT Ready to Close status, the project amendments that are pending for a number of projects, and the Yscloskey Ice House (IFIS-00020) project. 
The project analyst informed Mr. Magee that a companion project amendment to the Parish's Master Land Use and Zoning Plan (ILT2-00278) project will have to be submitted at the same time as the final amendment for -00278, since the project utilized both K/R and G/I funds. Note the scope of the project is complete, and the remaining project costs should be paid within the next month.
Regarding the final project amendments for -00279, -00286, and -00289, for which Mr. Magee submitted drafts to the project analyst January 13, the estimated timeframe for submission of the amendments to OCD is two weeks, according to Mr. Magee. Note the Parish will request to move unutilized CDBG-DR funds from its completed ILTR projects to its unallocated dollars, with the intention of later moving those funds to the Val Reiss Park (-00059) project. 
The project analyst mentioned to the Parish that he sent an email to OCD personnel to ask if there was any additional discussion to be had regarding the return of funds required for the Parish's non-compliance on the IFIS-00020 project, and that he would follow up with the Parish after a response is received. After consulting with Economic Development and Infrastructure Kay LeSage, the project analyst sent a follow-up email to the Parish January 16 that issued a 1/31/20 deadline date for return of the $25,000.00.     
Following discussion of the possible paths forward on the Parish's Fresh Food Retailer Initiative (I44P-00003) project, a conference call for Friday morning at 10am was set up with the Parish, the project analyst, and Compliance Manager Ed Sutherland. Note Mr. Magee has questions related to retailer Canseco's Market capacity to effectively serve as a subrecipient to the Parish, including its ability to comply with CDBG Program requirements in carrying out the proposed construction activity -- installation of a generator. </t>
  </si>
  <si>
    <t xml:space="preserve">A monthly conference call was held today with East Baton Rouge Parish officials Rowdy Gaudet, Anita Lockett and Leah Fleig and DRU representatives Ed Sutherland and Jimmy Dunphy to discuss the statuses of the Parish's Economic Development and non-bridge replacement infrastructure projects. An earlier call was held with Parish engineer Mike Olson, Mac Sayes, and Leah Fleig to discuss the Parish's bridge replacement projects. 
Mr. Sayes mentioned that the Parish should be finished compiling the ERR for the Bob Pettit (17PARA2106) bridge project by the end of this month, and is currently waiting on receipt of a permit from the Army Corps of Engineers. The project analyst mentioned that a time extension request may not need to be submitted if the ERR can be submitted to OCD by the end of this month. Note the deadline for submission of the ERR (and the final plans and specifications) was 1/3/20. 
The project analyst emphasized that it is important that the Parish work to move this project to the construction phase by the summer so that the CDBG-DR funds will not be at risk. Note the Parish will have to acquire at least one parcel from a landowner prior to starting construction, which means construction may not be able to begin until August. 
Regarding the completed -2101 project, Mr. Olson mentioned that the Parish will have to inject local funds into the project to cover the cost of the final change orders to the Parish's contracts with Grady Crawford. The project analyst informed the Parish that a budget revisions amendment would be needed to add in the local funds, but that a council resolution would not need to be included with the amendment if the approved national objective is LMI. 
Mr. Gaudet requested the OCD's attendance at an upcoming meeting with Southern University officials regarding the Small Business Recovery Loan Program (-7002). Mr. Sutherland mentioned that the OCD would be willing to attend the meeting, but that there may not be a lot for OCD to contribute, since a meeting was held with the Parish and Southern University toward the end of October to discuss the support documentation the OCD was requiring to demonstrate compliance with the national objective. Note the OCD Compliance section sent a Corrective Actions Incomplete Letter to the Parish 12/12/19 that required the grantee to submit a response to the letter by 1/13/20. </t>
  </si>
  <si>
    <t>PAE-Iberville Parish</t>
  </si>
  <si>
    <t>24PARA3410, 24PARA3406</t>
  </si>
  <si>
    <t xml:space="preserve">Project amendments submitted for Maringouin and Alligator Bayou were submitted in GIOS. </t>
  </si>
  <si>
    <t>52NSAF6601-NDR</t>
  </si>
  <si>
    <t>Communicated time sensitivity and importance of OCD Finance's deadline for 1 year - 6 months prior to 09/30/2022 NDR deadline at Project Kickoff Meeting with STPG and selected AE firm.</t>
  </si>
  <si>
    <t xml:space="preserve">First Responders EastSide Fire Protection </t>
  </si>
  <si>
    <t xml:space="preserve">Provided TA with Dana with trying to get the CEA approved. </t>
  </si>
  <si>
    <t>48NSAF4101-NDR</t>
  </si>
  <si>
    <t xml:space="preserve">Grantee confirmed census info for grant application and processed for Parish President siganture </t>
  </si>
  <si>
    <t>PWs 389 and 1139</t>
  </si>
  <si>
    <t>OCD Staff Helena Janssen and Charlissa Laws had a TA conference call with Dr. David Cheramie, CEO, to discuss the small PWs under monitoring review regarding the FEMA PA Non-Federal Share Match Program. We discussed the following outstanding items that OCD Compliance and Monitoring require for PWs 389 and 1139: (1). Section 504 Assurance; (2). Duplication of Benefit Assurance; (3). Financial Status Report/Budget Reconciliation and Bank Statements/canceled checks; and (4) Record Retention Policy and Record Reporting procedures. The grantee will work on providing the outstanding items to OCD by 1/21/2020. This call was held on 1/16/2020 at 11:20am – 11:50am.</t>
  </si>
  <si>
    <t>I44P-00003</t>
  </si>
  <si>
    <t xml:space="preserve">A conference call with grant administrator Thomas Magee (Frye/Magee), Compliance Manager Ed Sutherland and Jimmy Dunphy was held this morning to discuss execution of the Parish's Fresh Food Retailer Initiative (I44P-00003) project, including the relationship between the Parish and retailer Canseco's Market and the type of agreement that will need to be executed between the two entities. 
Mr. Magee informed the OCD that retailer Canseco's Market likely does not have the capacity to serve as a subrecipient to the Parish in executing the project, and requested technical assistance regarding how the project could be implemented in compliance with CDBG requirements. Note Canseco's was the only applicant that responded to the Parish's request for the Fresh Food Retailer Initiative program.  
Mr. Sutherland suggested that the Parish could implement the project and then pass ownership of the generator, which will be installed with CDBG-DR funds, to the retailer after the activity has been completed. This model would provide a better chance for the project to be executed in compliance with program requirements and would also allow the for-profit entity, rather than the Parish, to maintain responsibility for the asset., which would be ideal for the grantee. 
Mr. Magee stated that he believed the Parish would prefer the model Mr. Sutherland suggested, but that the grantee would feel more comfortable if it could obtain more specific guidance regarding the type of agreement it would need to execute with Canseco's, prior to procuring the contractor. 
Mr. Sutherland subsequently responded that he would research the type of agreement that would be needed for this type of project, considering the relationship between the grantee and a for-profit entity, before following up with Mr. Magee and the project analyst with additional guidance. </t>
  </si>
  <si>
    <t xml:space="preserve">A monthly conference call was held today with Parish Engineer Nia Picou, Jennifer Gerbasi, and DRU representatives Michael Chua, Amy Noll, and Jimmy Dunphy to discuss the project amendments that are pending for the Parish's 55PARA3306, and -3314 projects, updates related to the active -3203 and -3306 projects, and Ms. Picou's upcoming transition to employment outside the Parish.
Ms. Picou mentioned that the revised project amendment for the Falgout Canal Floodgate (-3314) project should be ready to submit to OCD by tomorrow, and that she has already begun working on the closeout report for the project. Note the companion project amendments for the Juvenile Facility (-3201) and Levee - Ward 7 (-3306) projects have already been reviewed and approved by the project analyst. 
Regarding the active -3306 project, Ms. Picou mentioned that construction on the last phase began earlier this month and is expected to be complete as early as next month. Also, the Parish has decided not to proceed with a last phase of the DPW Admin Building (-3203) project, which means that the Parish will have hundreds of thousands of dollars between the two projects to de-obligate before the activities can move to Ready to Close status. 
Ms. Picou asked about the possibility of re-opening the closed Levee - Cedar Grove (-3308) project to add CDBG-DR funds from the two completed projects to -3308 to allow for an additional phase to be completed. The project analyst mentioned that a closed project will very likely not be able to be re-opened by OCD and suggested that the Parish could submit a project application for a new project that could continue the completed -3308 project. 
It was mentioned that if the Parish wished to submit a project application to utilize its remaining CDBG-DR funds, the project would likely not have to require acquisition, the obtaining of environmental permits, or take a substantial amount of time to complete, since the OCD would like to close out its G/I grant with HUD within the next few years. 
Regarding Ms. Picou's upcoming transition to a position outside the Parish, Ms. Gerbasi mentioned that she could be added to the distribution list for the monthly call series until the Parish determines who will be taking over Ms. Picou's responsibilities after she leaves her position next month.  </t>
  </si>
  <si>
    <t xml:space="preserve">A monthly conference call was held today with LSU officials Leslie Davis, Anne Dugas, Thomas Hymel, Larry March, and Tamara Phillips, and DRU representatives Michael Chua and Jimmy Dunphy to discuss the grantee's LA Seafood Industry Sustainability Initiative (E17S-00001) project, including the travel expenses that were included in the payment request the grantee submitted for its Q3-2019 costs, and the upcoming Louisiana Fisheries Forward Summit and Expo the grantee will sponsor in Kenner in March. 
Ms. Dugas explained that LSU no longer requires the same support documentation for travel expenses as it did previously, which accounts for the lack of Travel Expense Reimbursement forms for some employees' travel costs included in the draw. Note the OCD Finance section requested additional support documentation for the travel and meal expenses for two LSU employees. 
The project analyst informed the grantee that the OCD was able to approve all costs requested in the previous draw, and mentioned that if the cost of meals are included in future draw requests, to include support documents that show the travel times so that the OCD can verify that all requested meals are eligible for reimbursement. 
Regarding the March 11 Louisiana Fisheries Forward Summit in Kenner the grantee is sponsoring, Ms. Dugas mentioned that anyone affiliated with OCD is welcome to attend. Note the event will include speakers, demonstrations and trade show booths, and will likely utilize a significant amount of the grantee's remaining award. Note last year four OCD representatives attended the grantee's Beyond the Boat Seafood Processing Conference that was held at the LSU Ag Center in January. 
The project analyst mentioned that he wished to keep the monthly call series active through the end of the grant in September this year, and if agreeable, through the grantee's submission of the CEA and project closeout reports, which could occur by early 2021. In response to a question regarding the length of time it may take to close the grant, the project analyst mentioned that since the project has already been monitored once by the OCD Compliance section, the grant should be able to be closed in the normal three- to four-month timeframe following submission of the closeout reports. </t>
  </si>
  <si>
    <t>PW 220</t>
  </si>
  <si>
    <t>OCD Staff Helena Janssen had a TA call with Mel Bertrand, Supervisor, and Missy Lacassin, Executive Asst., to discuss the small PW# 220 under review for Request for Payment and confirmation of total project costs regarding the FEMA PA Non-Federal Share Match Program. We discussed the Force Account Labor (FAL) amounts for Site 1 and Site 4. The City will work on providing the support documents for the FAL cost line items for Sites 1 and 4. This call was held on 1/23/2020 at 3:40pm – 3:50pm.</t>
  </si>
  <si>
    <t>38PARA2101</t>
  </si>
  <si>
    <t>Spoke with Julie Bordelon regarding the FEMA HMGP portion and also get an idea when they will be closing.  She stated that GOHSEP is having issues with their online LAHM system and it is delaying closeout.  GOHSEP stated that it could be several months before the system is back and running. Julie is going to review what is currently available from LAHM to see if that would be sufficient for our purposes of documenting FEMA funds in the absence of the official closeout by FEMA.  FP</t>
  </si>
  <si>
    <t xml:space="preserve">A monthly conference call was held today with Capital Grants Manager Nathan Schwam, grant administrator Julie Bordelon, and Jimmy Dunphy to discuss the status of the New Cohen High School (IEDU-00118) project, as well as the final project amendment that is needed for the completed Village Elementary (-00114) project.  
Mr. Schwam informed the OCD that a final RRF had to be submitted to GOHSEP for the -00114 project as a result of a $90.00 discrepancy related to the costs the architect incurred during the project. However, since the RRF is currently in Stage 6 of GOHSEP's review process, the information that needs to be compiled for the final amendment should still be able to be provided, with the amendment submitted to OCD within the next few weeks. 
Regarding the -00118 project, Mr. Schwam mentioned that it should be known within a couple weeks whether the current 3/31/20 deadline for submission of the final plans and specifications and delivery of the Guaranteed Maximum Price (GMP) by the CMaR contractor will need to be extended. Note a two-month extension (to 3/31/20) to the deadline for the 90 percent design of the final plans and specifications was approved by OCD 1/28/20. 
The time extension was needed because the current cost estimate for the project exceeds the available funding, and because the cyber attack that affected the City of New Orleans in December 2019 caused delays in permitting, requested zoning variances, and design advisory approvals. A request for an extension to the 5/15/20 deadline for issuance of the Notice to Proceed (for demolition phase) was not submitted, however, which means that demolition could still begin in May, as currently approved in the application.
Mr. Schwam indicated that we was unsure whether the approximate $1.6 million still available to RSD in its unallocated dollars would be sufficient to cover the shortfall that has been identified within the current cost estimate for -00118. The grantee noted in its request for the 90 percent design of the final plans and specifications time extension that the design team is using value engineering to attempt to reduce costs and bring the project within budget.    </t>
  </si>
  <si>
    <t>City of New Orleans-New Orleans Redevelopment Authority</t>
  </si>
  <si>
    <t>E36S-00001</t>
  </si>
  <si>
    <t>Provided TA on Facade Renew Amendment request.</t>
  </si>
  <si>
    <t>Louisana Workforce Commission</t>
  </si>
  <si>
    <t>Flood Ready Jobs</t>
  </si>
  <si>
    <t xml:space="preserve">Monthly working group meeting. Discussed rolling out phase I. LWC will submit budget to OCD for contract, and to add to next action plan. </t>
  </si>
  <si>
    <t>PWs 537, 1275, 1051, 312, 1206, 1262, 377, 299 and 1251</t>
  </si>
  <si>
    <t xml:space="preserve">OCD Staff Helena Janssen had a TA call with Shane Milazzo, Principal, to discuss the current status of ACS’s PWs regarding the FEMA PA Non-Federal Share Match Program. We discussed the PWs that will continue to be opted-in the Program (537, 1275, 312, 299 and 1251) and we confirmed the PWs that will be opted-out of the Program (1051, 1206, 1262, and 377). ACS will inform OCD when the total eligible amount for PW 537 is updated. Once the final amount is updated, OCD will prepare an Amendment to the Participation Form and will request an updated Exhibit A to the Match Agreement. The call was held on 2/05/2020 at 8:45am – 9:15am.
</t>
  </si>
  <si>
    <t>2020 First Quarter State/CNO Joint Staff meeting. Agenda is attached. Physical attendance list attached.</t>
  </si>
  <si>
    <t>OCD-DRU Staff Helena Janssen held the monthly conference call with LSU-Ag Center representative(s) of the Office of Sponsored Programs to discuss program status regarding the Incubator Project, timelines for the remaining work on the bottling line and progress made to date, status of the next invoice to be submitted by the grantee, ongoing issues, resolutions and to answer any questions, etc.  This call was held at 9:30am. Notice of this meeting is set up as a monthly recurrence calendar invite.</t>
  </si>
  <si>
    <t>Amite Christain Academy</t>
  </si>
  <si>
    <t>PA Match</t>
  </si>
  <si>
    <t>Provided TA regarding PA Match agreement and authorized signator</t>
  </si>
  <si>
    <t>Plaquemines Community C.A.R.E. Centers Foundation Inc</t>
  </si>
  <si>
    <t>38NSAF6301</t>
  </si>
  <si>
    <t xml:space="preserve">Monthly call with grantee re: pending items. Budget, first draw request, expenditure deadline, labor compliance for security improvements, etc. </t>
  </si>
  <si>
    <t>teleconference with STPG Grants Staff re: project status, ERR, financial management, timely expenditure of funds, etc.</t>
  </si>
  <si>
    <t>Environmental - Environmental Reviews;#Financial Management;#Grants Management</t>
  </si>
  <si>
    <t xml:space="preserve">51MIPC3401 </t>
  </si>
  <si>
    <t xml:space="preserve">A monthly conference call was held today with project engineer Nick Molaison and Jimmy Dunphy to discuss the Town's Flood Protection Levee System (51MIPC3401) project, including the remaining engineering and construction costs that have not yet been requested for reimbursement, as well as the construction contractor's clear lien period. 
Regarding the remaining construction costs, Mr. Molaison indicated that he will have the contractor's revised pay application (#9) sent to grant administrator Angela Kraemer by tomorrow so that she can include it in a payment request to be submitted to OCD. Note the Town approved substantial completion of the project 1/21/20, which is when the contractor's 45-day lien period started. 
Mr. Molaison indicated that the contractor's clear lien certificate should be furnished to the engineer toward the beginning of March, after which time the firm should receive the contractor's pay application for retainage. The project analyst mentioned that if there is still a $1.00 discrepancy between the amount of Frisco's pay application #9 and the amount the OCD has disbursed to the Town for the contractor's work after the next draw request has been approved, that the discrepancy can be corrected in the draw request that contains the contractor's final pay application. 
In terms of the remaining engineering costs, Mr. Molaison indicated that Miller Engineers had already provided its last invoice(s) to the Town for its work on the project, and that the Town has already approved them for payment. The project analyst mentioned that local (i.e., Levee District) funds have paid for over $36,000.00 in engineering costs that have been incurred to date, and that the Town could re-submit the invoices that were partially paid from local funds to have them supplanted by CDBG-DR funds. 
Since Mayor Prejean did not participate on the call, the project analyst mentioned that he would send a follow-up email to the call that issued a deadline date (3/13/20) for the Town to obtain the remaining acquisition documents that need to be provided in order to have the $64,871.00 in acquisition costs the Levee District incurred reimbursed from CDBG-DR funds. Note the end date of the Town's CEA with OCD is 3/31/20, and all acquisition, engineering and construction costs have been incurred.   </t>
  </si>
  <si>
    <t xml:space="preserve">A monthly conference call was held today with FP&amp;C senior manager Lisa Smeltzer, project managers Mark Bradley and Jean Kelly, Jessica Guillory (Pan American Engineers) and Jimmy Dunphy to discuss the grantee's two completed projects that are in NOT Ready to Close status -- Delgado Community College (ILOC-00020) and Nunez Community College (I2OC-00022).
ILOC-00020 project manager Mark Bradley mentioned that he received notification that the final Pan American Engineers invoice for grant management services should be submitted to OCD by the end of next week, after which time the grantee will be able to verify and pay the remaining project costs, before refunding Delgado any overpayment the college made to FP&amp;C for project costs. 
Regarding the Final Wage Compliance Report included in the closeout report for ILOC-00020, the project analyst recommended that Mr. Bradley contact project LCO Karen Carlton (HGA) to request that she complete the form, as that is usually a task project LCOs complete for the respective grantees they work for. If Ms. Carlton indicates that she is not obligated to complete the report for the grantee, the project analyst mentioned that Mr. Bradley could obtain summaries of the labor compliance reviews from the HGA grant management services website and use those to compile the information needed for the report. 
There were no new updates provided regarding the I2OC-00022 project. But, Ms. Kelly did have questions regarding how to complete some items in the closeout report, including the Final Status Report (page 13-1b) and the Activity Beneficiary Form (page 13-1c). The project analyst subsequently provided assistance via email regarding the questions about the forms in the closeout report and reminded during the call that Ms. Kelly does not need to phone into the monthly call if there are no updates to report regarding the status of GOHSEP's review of the project costs FP&amp;C has submitted to the agency for approval. </t>
  </si>
  <si>
    <t xml:space="preserve">A monthly conference call was held today with LSU officials Anne Dugas and Larry March, and project analyst Jimmy Dunphy to discuss the grantee's LA Seafood Industry Sustainability Initiative (E17S-00001) project, including the forthcoming payment request (#11) the grantee will submit for Q4-2019 expenses, as well as the Louisiana Fisheries Forward Summit and Expo LSU will sponsor next month. 
Ms. Dugas mentioned that she was unsure when RFP #11 will be submitted to OCD, but that she has not yet submitted timesheets for all LSU employees to Accounting Analyst Tamara Phillips to include in the draw request. Ms. Dugas stated that she should be able to have all timesheets for the project to Ms. Phillips by the end of next week. Note the grantee submits payment requests for the project on a quarterly basis, and they are usually submitted around six or seven weeks after the end of the previous quarter.  
For the upcoming Fisheries Summit next month, Ms. Dugas mentioned that approximately 400 people have already registered, including around 60 vendors, and that LSU is planning for around 600 people to be in attendance. The project analyst stated that he intended to attend the event and that it is likely that a few more OCD representatives would likely attend as well. Note a separate invitation to the event has been sent to OCD Director Pat Forbes. Ms. Dugas mentioned that LSU has invited Mr. Forbes to the event hoping that he can participate in a panel discussion there. 
The costs associated with the Fisheries Summit should ultimately utilize a large amount of the grantee's remaining award, according to Ms. Dugas. Note there are four payment requests that should be submitted (for expenses incurred from Q4-2019 through Q3-2020) by the end of the CEA (9/30/20), and $187,470.12 remain in the project budget. Ms. Dugas mentioned that LSU's current projection is that all remaining project costs will be incurred by the end of June 2020. </t>
  </si>
  <si>
    <t>Legislative Forum/Breakfast with Orleans State delegation and 3 branches of the Links and 100 Black Women.</t>
  </si>
  <si>
    <t>Introduction to Finance Authority of New Orleans Green Mortgage and other housing programs.</t>
  </si>
  <si>
    <t xml:space="preserve">A monthly conference call was held today with Parish engineer Mike Olson, Mac Sayes, and Leah Fleig to discuss the Parish's bridge replacement projects. An earlier call was held with Parish officials Rowdy Gaudet, Sean Johnson and Ms. Fleig, and DRU representatives Ed Sutherland and Jimmy Dunphy to discuss the Parish's Economic Development and non-bridge replacement infrastructure projects. 
Regarding the completed E. Chimes Bridge Repair (17PARA2101) project, the project analyst informed the Parish that final change orders for each of the Parish's three construction contracts with Grady Crawford Construction will have to be submitted to Pan American Engineers so that a cost reasonableness review can be performed and the contract amounts increased. Note the final contract amounts for all three bridges have been determined and the Parish recently sent a payment request for the project that includes the retainage that was withheld from Grady Crawford's contracts for the E. Garfield and Taylor St. bridge projects. 
A payment request for the retainage that was withheld from Guinn Construction's contract for the Claycut bridge (-2107) project was also submitted earlier this week. Following approval of the draw, approximately $6,800.00 will remain in the -2107 budget. The project analyst recommended that the Parish re-submit an invoice(s) for the project that was at least partially paid from local funds so that the CDBG-DR budget for -2107 can be zeroed out, not requiring a Tier I G/I proposal amendment to be approved prior to submission of the final project amendment to revise the local funds budget. 
For the active Smiley Heights (-3601) project, the project analyst reminded the Parish that the LMI national objective of the project has not yet been met, and that in order for an acquisition project to meet a national objective, the purchased land must provide a benefit to the intended beneficiaries. Note the revised project schedule RDA Vice President Tara Titone recently sent identified March 2021 and April 2022 construction start and end dates for Phase I, which will consist of the construction of 172 housing units. </t>
  </si>
  <si>
    <t xml:space="preserve">St. Bernard Parish Government </t>
  </si>
  <si>
    <t xml:space="preserve">A monthly conference call was held today with Parish Recovery Department Program Manager George Imbraguglio, grant administrator Thomas Magee (Frye/Magee), and Jimmy Dunphy to discuss the status of the grantee's K/R and PI projects that are in active and NOT Ready to Close status, including final project amendments and closeout reports for the completed projects. 
For the Parish's Yscloskey Ice House (IFIS-00020) project, the project analyst mentioned that since the return of $25,000.00 in CDBG-DR funds has now been received by OCD, the project can move to Ready to Close status after the final project amendment has been approved, and that a possible future sale of the ice house to a private buyer should not delay closeout of the project or submission of the amendment. 
The Parish was previously notified (via email) that any net proceeds (excess of $25,000.00) earned from a future sale of the ice house will have to be remitted to OCD. If the project has already been closed out by that time, the OCD can simply add a note to the file that explains the DRGR budget adjustment following receipt of the check, rather than re-open the project to complete a budget revisions project amendment. Mr. Magee stated that he did not think that the property would sell for $25,000.00, in which case the Parish would be allowed to retain the proceeds from the sale. 
Mr. Magee stated that since the Parish recently received the final invoice from the contractor that completed the web development for the Master Land Use and Zoning Plan (ILT2-00278) project, the final payment request would be submitted to OCD soon, followed by the final project amendment to de-obligate the unutilized CDBG-DR funds. The project analyst mentioned that in order to approve the amendment for -00278, an amendment for the companion Master Land Use and Zoning Plan (44PARA9101) project must also be submitted to OCD, since the project utilized both K/R and G/I funds. 
Regarding the completed Harbor of Refuge (IFIS-00019) project, Mr. Magee mentioned that the project and CEA closeout reports have been completed and that they are currently with the Parish president for signature. Additionally, the final invoice for the project under the Parish's task order with Pan American Engineers has been submitted to OCD, Mr. Magee confirmed. </t>
  </si>
  <si>
    <t xml:space="preserve">LAFOURCHE PARISH GOVERNMENT: GUSTAV &amp; IKE CDBG PROGRAM
MONTHLY REPORT: February 20, 2020
Dugas Canal Drainage Improvements 29PARA3404 – Change Order # 4 has been fully processed. All bid quantities are balanced. The six (6) access ladders have been installed. We inspected the project with the Councilman and DPW earlier this month and everyone is satisfied with the completed project. HGA is preparing the final application amendment, which will be submitted to the parish administration soon. The unused project funds are $361,092.16 and the final cost of the project is $4,623,907.84. Total budget for project was $4,985,000.00.
Lafourche Community and Recreation Center 29PARA3205 – Onshore Construction, LLC. is working to complete the project. Change Order #4 is being revised. Changes will include the 4 practice basketball goals that were not awarded, a partition curtain in the gym, and a painted LPG logo on the gym floor. Additional days are under review. Onshore Construction continues to make progress on certified payroll documentation. We will continue to revisit with HGA when invoices are submitted. The construction contract is currently $3,831,509.40 and the total project budget is $5,229,056.38.
Parr/Larose Pump Station 29PARA3406 – OCD-DRU issued a “Conditional Closeout” approval letter on February 10th. All project invoices have been paid and all reimbursements have been received. The balance of $7,457.00 was transferred to the unallocated funds line item until a need is determined. The standard warranty period expired on September 12, 2019 and the modified pump components are under warranty until September of 2020. The final project cost is $1,866,637.88.
</t>
  </si>
  <si>
    <t>Damage related to disaster;#Eligible CDBG Activities;#Environmental - Environmental Reviews;#Labor - Davis/Bacon;#Grants Management</t>
  </si>
  <si>
    <t xml:space="preserve">LAFOURCHE PARISH GOVERNMENT: GUSTAV &amp; IKE CDBG PROGRAM
MONTHLY REPORT: January 30, 2020
Dugas Canal Drainage Improvements 29PARA3404 – Change Order # 4 was approved by OCD in December and the Parish Council on January 28. The change order balances bid quantities and adds six (6) access ladders to the project. The net decrease is $174,275.44. BET is scheduling the remaining work. The administration will schedule a site visit with parish and engineering personnel. The unused funds total $361,092.16. Total budget for project is $4,985,000.00.
Lafourche Community and Recreation Center 29PARA3205– Onshore Construction, LLC. is continuing with the interior build-out. Kitchen equipment is being stored in the Mathews Government Complex. Change Order #4 is being revised for processing. Changes will include the 4 practice basketball goals that were not awarded, and a painted LPG logo on the gym floor. Additional days are under review. Onshore Construction continues to make progress on certified payroll documentation. We will continue to revisit with HGA when invoices are submitted. The construction contract is currently $3,831,509.40 and the total project budget is $5,229,056.38.
Parr/Larose Pump Station 29PARA3406 – The final application amendment was approved by OCD-DRU. HGA prepared and submitted the Project Completion Report on November 11th. All project invoices have been paid and all reimbursements have been received. The balance of $7,457.00 was transferred to the unallocated funds line item until a need is determined. The standard warranty period expired on September 12, 2019 and the modified pump components are under warranty until September of 2020. The final project cost is $1,866,637.88.
</t>
  </si>
  <si>
    <t>Spoke with Melanie Tullier from LAFA
Discussed upcoming draw request. Informed LAFA of the changes needed to re submit policy clarification/change form. DIcussed eligible CDBG activities. Explained the proper way to submit draw requests.</t>
  </si>
  <si>
    <t xml:space="preserve">A monthly conference call was held today with Parish Recovery Assistance Manager Jennifer Gerbasi and OCD representatives Amy Noll and Jimmy Dunphy to discuss the project amendments that are pending for the Parish's 55PARA3201, -3306 and -3314 projects, the final draw request that was submitted for the -3303 project and the Parish's options for utilizing its remaining G/I award amount.
Ms. Gerbasi mentioned that after the Parish's remaining active infrastructure projects are completed and fully expended, the Parish should have approximately $730,000 of its G/I award amount remaining to use on an alternate project in the Parish's Recovery Proposal, or on a new project not currently identified in the Parish's proposal. 
The project analyst informed Ms. Gerbasi that the project the Parish elects to fund will likely need to begin construction by the end of 2020 so that the project can be completed by the end of 2021. This will require the Parish to decide in the near future whether it wants to use its remaining award amount on an alternate project or a new project, since the timeframe for drafting a Tier II or III proposal amendment, having it approved by OCD, followed by submission and approval of a project application, will likely be more than a few months.   
The project analyst also mentioned that any new G/I project that is approved must meet the LMI national objective, per an OCD policy that was adopted in 2014 and disseminated to grantees via a letter signed by OCD Director Pat Forbes in April 2014. Ms. Gerbasi mentioned that one option the Parish is considering regarding its remaining CDBG-DR funds is to move the Pollution Control - Coteau Gravity Sewer project, which is currently an alternate project in the Parish's Recovery Proposal, to primary status. The current cost estimate for the Gravity Sewer project is $730,000.00. 
The Parish recently received a pay application from the contractor that is executing Phase IV of the -3306 project. The project analyst informed Ms. Gerbasi that a draw request could not be submitted in GIOS until the project amendments that are pending for -3201, -3306 and -3314 are approved. Ms. Gerbasi mentioned that she does not currently have access to GIOS; a request was subsequently submitted today to grant GIOS access to Ms. Gerbasi. </t>
  </si>
  <si>
    <t>55NSAF6601-NDR</t>
  </si>
  <si>
    <t>Collaborative call with Grantee and PAE to review pending issues and path forward with AE contract and all exhibits (esp. Cost Price Summaries), cost reasonableness, and servitude access discussion with local levee district and URA implications</t>
  </si>
  <si>
    <t xml:space="preserve">Call with STPG Grant Staff re: status of ERR (responses of SOVs sent out), deliverable from AE for Task 1 (Master Site Plan Programming Report), supporting documentation for draw requests, etc. </t>
  </si>
  <si>
    <t>IEDU-00118</t>
  </si>
  <si>
    <t xml:space="preserve">A monthly conference call was held today with Capital Grants Manager Nathan Schwam, grant administrator Julie Bordelon, Recovery Programs Manager Michael Chua and Jimmy Dunphy to discuss the status of the New Cohen High School (IEDU-00118) project, as well as the final RRF that has been submitted to GOHSEP for the completed Village Elementary (-00114) project.  
Mr. Schwam mentioned that the grantee will need to request a time extension to the current 3/31/20 deadline for submission of the 90 percent design of the final plans and specifications for the -00118 project, as well as an extension to the deadline for issuance of the Notice to Proceed, which is currently 5/15/20. The grantee is scheduled to meet tomorrow with Jacobs/CSRS and the CMaR contractor to discuss the plans that were recently submitted to Jacobs. Note Jacobs identified some deficiencies in the plans that the CMaR contractor will have to correct before they can be submitted to Pan American Engineers for review. 
As a result of the delay in submission of the 90 percent design of the final plans, the grantee does not expect to be able to issue the Notice to Proceed to the contractor that will construct the new facility until October 1, and does not expect to be able to start construction until November 1. RSD expects that the Guaranteed Maximum Price for the demolition phase will be delivered by April 16, which will also delay the start of construction for demolition. 
The project analyst requested that the time extension request for the various deadlines that RSD will not be able to meet be submitted as soon as possible, since the deadline for the next project milestone is less than a month from today. Mr. Schwam mentioned that his goal was to have the time extension request submitted to OCD by the end of this week.  </t>
  </si>
  <si>
    <t>Plaquemines Community C.A.R.E. Centers Foundation, Inc.</t>
  </si>
  <si>
    <t>Monhtly call with Grantee and PAE to discuss numerous pending issues: security improvements (ingress/egress &amp; fire marshal implications, handicapped accessiblity), Davis Bacon compliance for contractor and wage determination, global budget, timing of draw requests, etc.</t>
  </si>
  <si>
    <t>26NSAF660201</t>
  </si>
  <si>
    <t>Design Meeting at Grenta City Hall.  Discussed urgency relative to expenditure of funds with City point of contact.</t>
  </si>
  <si>
    <t xml:space="preserve">Call with Grantee to discuss pending items, including, support documentation needed for project delivery/administrative work carried out by STPG; receipt of deliverable from Task 1, next steps, national objective potential concern from HUD visit, </t>
  </si>
  <si>
    <t xml:space="preserve">A monthly conference call was held today with grant administrator Angela Kraemer and project analyst Jimmy Dunphy to discuss the Town's Flood Protection Levee System (51MIPC3401) project, including the remaining engineering, construction and acquisition costs that have not yet been requested for reimbursement and the OCD Compliance section's recently-completed monitoring visit to the Town. 
The project analyst mentioned that the Compliance section has identified a possible monitoring finding/concern related to the Town's procurement of Miller Engineers and stated that the Town needs to provide OCD procurement records related to the grantee's procurement of engineering services. In an email sent subsequent to the call, it was clarified that the OCD would not be able to pay unpaid engineering services invoices until the procurement records that have been requested have been provided. Additionally, the procurement records that the Town needs to provide OCD were listed in the email. 
Regarding the unpaid construction costs, it was clarified that Frisco Industrial's pay application #9 would have to be re-signed by Mayor Prejean after the application is corrected to reflect the correct request amount. Additionally, the contractor's lien period is scheduled to end next week (March 9), which means that Frisco's final pay application for retainage should be able to be submitted in a pay request by the end of this month. 
For the acquisition costs that have already been paid from St. Mary Parish Levee District funds, the project analyst reminded that a deadline of March 13 has been issued for the Town to obtain and provide the remaining documents to OCD--if the Levee District would like to be reimbursed for the $64,871.00 in costs it incurred in appropriating five parcels prior to the Town's starting construction last year.  
The remaining project delivery costs (minus the grant administrator's $500.00 closeout fee) will be requested in the next draw to be submitted for the project, which should include $10,400.00 in project delivery costs and $92,553.76 in construction costs. The final payment request should include the grant administrator's $500.00 closeout fee, $40,794.36 in engineering costs (potentially), $34,009.82 in construction costs, and $$64,871.00 in acquisition costs.  </t>
  </si>
  <si>
    <t>29PARA3404, 29PARA3205</t>
  </si>
  <si>
    <t>Spoke with Julie Bordelon about Tier 1 Amendment - revised budget summary no.16.</t>
  </si>
  <si>
    <t>PWs 104, 105 and 447</t>
  </si>
  <si>
    <t>OCD Staff Helena Janssen had a TA conference call with Rene Cotton, Program Administrator, and Jennifer Comeaux, Assistant, to discuss the current status of Lafayette Regional Airport’s PWs regarding the FEMA PA Non-Federal Share Match Program. We discussed the following: (1) the current status of the PWs (104 and 105) in LouisianaPA.com (LAPA); (2) the status of the Donated Resources PW (447) and duplication of benefits; and (3) OCD’s review process of backup documents to ensure 100 percent of costs associated with work completed in the project worksheets.  OCD to contact the GOHSEP SAL and find out if PW# 447 can be moved to Closed Status in LAPA.  The call was held on 3/06/2020 at 3:00pm – 3:15pm.</t>
  </si>
  <si>
    <t>Had a call with Martha Collins, Ascension Parish, to discuss if an addition to the scope of work would be eligible, to upgrade the second 80,000 gallon per day train in Hillaryville and to add Alarm and SCADA functions to both the Hillaryville and Darrow Treatment plants. The current estimate for this work is around $850,000.00. The funds for this will come out of the $2 million parish construction funds. We discussed doing a scope of work amendment and Cat X. Ascension parish also had questions regarding davis bacon on the additional work.</t>
  </si>
  <si>
    <t>LSU AG Center</t>
  </si>
  <si>
    <t>ILOC-00020</t>
  </si>
  <si>
    <t xml:space="preserve">A monthly conference call was held today with FP&amp;C senior manager Lisa Smeltzer, Delgado Community College (ILOC-00020) project manager Mark Bradley, Jessica Guillory (Pan American Engineers), OCD Finance Manager Ginger Moses and Jimmy Dunphy to discuss the logistics involved with payment of the final invoice Pan American Engineers (PAE) will submit to OCD for grant management services (gms) the firm performed for the ILOC-00020 project.
Ms. Moses determined that in order for OCD to pay the final invoice PAE will submit for the project, the grantee will have to complete an interagency transfer to OCD in the amount of $7,513.75 so that CDBG-DR funds can be added to the grantee's task order. Note in the currently-approved budget for the project, the $7,513.75 line item for compliance costs is to be paid from local funds. Also, the $3,070,287.84 CDBG-DR budget for ILOC-00020 has been zeroed out. 
After the interagency transfer has been made, a credit draw will be processed to supplant with local funds $7,513.75 in construction costs that were previously paid from CDBG-DR funds. A final project amendment to revise the CDBG-DR and local funds budgets for the project will also be submitted so that the $7,513.75 amount can be moved to the PAE task order line item in the DRGR. An email was sent to project manager Mark Bradley this morning informing him of the need to have an amendment approved before the PAE invoice can be paid, including the changes to the budget that need to be requested in the amendment.   
Ms. Moses advised the grantee that its task order will also have to be amended to add in $7,513.75, which will require DOA Assistant Commissioner Mark Moses to sign, before payment of the PAE gms invoice can be made. Technical assistance then was provided to FP&amp;C in the following areas: interagency transfer of funds, credit draw request to be submitted to OCD and project and task order amendments. </t>
  </si>
  <si>
    <t xml:space="preserve">A monthly conference call was held today with LSU officials Anne Dugas, Thomas Hymel, and Larry March, and project analyst Jimmy Dunphy to discuss the grantee's LA Seafood Industry Sustainability Initiative (E17S-00001) project, including the forthcoming payment request (#11) the grantee will submit for Q4-2019 expenses, the Louisiana Fisheries Forward Summit and Expo that was held in Kenner last week, and implementation of the remaining project activities relative to the current situation in Louisiana regarding the coronavirus. 
Mr. March mentioned that earlier today he received a timesheet signed by Mr. Hymel's supervisor, which was the last one he needed in order to send all of LSU's fourth quarter timesheets to Accounting Analyst Tamara Phillips for inclusion in RFP #11. Since the final timesheet was received today, Ms. Dugas mentioned that she thought it was likely that Ms. Phillips would have the next draw request submitted to OCD by the end of this week. 
Additionally, due to the fact that recent payment requests, including #11 have been submitted later than usual, i.e., more than six weeks after the end of a quarter, Ms. Dugas mentioned that LSU will now start compiling their employees' timesheets on a monthly basis, rather than quarterly, so that future draw requests are not delayed. Draws will still be submitted on a quarterly basis, however.  
In response to a question about the current situation in Louisiana related to the spread of the coronavirus and how it could affect (or is affecting) LSU's Sea Grant project, Ms. Dugas mentioned that LSU is still currently permitted to conduct small events and hold one-on-one meetings with fishermen, and that the restrictions on certain activities the governor has implemented should not drastically affect implementation of the remaining project activities. 
Note an earlier projection LSU provided was that all project costs would be incurred by the end of the second quarter of 2020, which is still the most accurate projection following the less-attended-than-expected Louisiana Fisheries Summit and Expo that was held last week. </t>
  </si>
  <si>
    <t>Conference call to provide TA regarding documentation submitted for the request for payment and discuss status update of program.</t>
  </si>
  <si>
    <t>Conference Call with the Parish and Compliance to discuss monitoring report letter response.</t>
  </si>
  <si>
    <t xml:space="preserve">A monthly conference call was held today with Parish grant administrator Thomas Magee (Frye/Magee) and Jimmy Dunphy to discuss the status of the grantee's K/R and PI projects that are in active and NOT Ready to Close status, including final project amendments for the Parish's Master Land Use and Zoning Plan (ILTR-00278), Bluebird Park (I44P-00001), and Yscloskey Ice House (IFIS-00020) projects. </t>
  </si>
  <si>
    <t xml:space="preserve">A monthly conference call was held today with Parish engineers Mike Olson, Tom Stephens and Jimmy Dunphy to discuss the status of the Parish's active bridge replacement projects, including grant management items that need to be completed prior to closeout of the Parish's LMI Group I (17PARA2101) and LMI Group 3 (-2107) projects. 
Mr. Stephens mentioned that as of this morning, the final change orders for the Parish's construction contracts with Grady Crawford for the E. Chimes, E. Garfield, and Taylor St. bridge projects had all been submitted to Pan American Engineers for review, as previously requested by OCD. Note the change orders need to be approved in order to pay the final payment request for the project (for retainage withheld for work performed on E. Chimes), since the change orders increase the amounts of each of the Parish's three contracts with Grady Crawford, and since the final payment request will zero out the CDBG-DR budget for the project.  
The project analyst mentioned that a final project amendment to revise the budget for -2101 will likely need to be approved prior to closing out the project to reconcile the costs for each of the three bridges with actual expenditures.
Regarding the Bob Pettit bridge (-2106) project, the project analyst requested that the Parish deliver the signed Request for Release of Funds to OCD Environmental Lead Ann Herring as soon as possible, since the Release of Funds (RROF) has to be issued prior to the Parish moving to the acquisition phase of the project. Parish Engineer Mac Sayes subsequently informed the OCD via email that he delivered the RROF to Ms. Herring today, and that the delay in delivery was due to the Parish's having to wait for The Advocate to provide a notarized copy of the advertisement that was published to request comments related to the ERR. 
Note the Bob Pettit bridge is the last of the Parish's 20 individual bridge projects that will be completed, and is the only one that has not yet started construction. The Parish's only remaining active bridge project that has not yet had construction completed is the Woodland Ridge (-2105) bridge, which is nearly 100 percent complete as of today, according to Mr. Olson. </t>
  </si>
  <si>
    <t xml:space="preserve">ILOC-00020 </t>
  </si>
  <si>
    <t xml:space="preserve">A conference call was held with former project LCO Karen Carlton, Marjorie Torres (HGA), project manager Mark Bradley, and OCD representatives Ed Sutherland, Anita Jackson and Jimmy Dunphy to discuss completion of the Final Wage Compliance Report for the project closeout report, including how all information needed for the Final Wage Compliance Report would be compiled by the grantee. </t>
  </si>
  <si>
    <t>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</si>
</sst>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0"/>
      <color theme="1"/>
      <name val="Arial"/>
      <family val="2"/>
    </font>
    <font>
      <sz val="11"/>
      <color theme="1"/>
      <name val="Calibri"/>
      <family val="2"/>
      <scheme val="minor"/>
    </font>
    <font>
      <sz val="11"/>
      <color theme="1"/>
      <name val="Calibri"/>
      <family val="2"/>
      <scheme val="minor"/>
    </font>
    <font>
      <sz val="11"/>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2">
    <xf numFmtId="0" fontId="0" fillId="0" borderId="0"/>
    <xf numFmtId="0" fontId="2" fillId="0" borderId="0"/>
  </cellStyleXfs>
  <cellXfs count="37">
    <xf numFmtId="0" fontId="0" fillId="0" borderId="0" xfId="0"/>
    <xf numFmtId="49" fontId="2" fillId="0" borderId="0" xfId="1" applyNumberFormat="1" applyAlignment="1"/>
    <xf numFmtId="0" fontId="2" fillId="0" borderId="0" xfId="1" applyAlignment="1"/>
    <xf numFmtId="0" fontId="3" fillId="2" borderId="0" xfId="1" applyFont="1" applyFill="1" applyAlignment="1"/>
    <xf numFmtId="14" fontId="2" fillId="0" borderId="0" xfId="1" applyNumberFormat="1" applyAlignment="1"/>
    <xf numFmtId="22" fontId="2" fillId="0" borderId="0" xfId="1" applyNumberFormat="1" applyAlignment="1"/>
    <xf numFmtId="0" fontId="2" fillId="0" borderId="0" xfId="1" applyNumberFormat="1" applyAlignment="1"/>
    <xf numFmtId="1" fontId="2" fillId="0" borderId="0" xfId="1" applyNumberFormat="1" applyAlignment="1"/>
    <xf numFmtId="0" fontId="0" fillId="0" borderId="0" xfId="0" pivotButton="1"/>
    <xf numFmtId="0" fontId="3" fillId="2" borderId="0" xfId="1" applyNumberFormat="1" applyFont="1" applyFill="1" applyAlignment="1"/>
    <xf numFmtId="14" fontId="0" fillId="0" borderId="0" xfId="0" applyNumberFormat="1"/>
    <xf numFmtId="14" fontId="3" fillId="2" borderId="0" xfId="1" applyNumberFormat="1" applyFont="1" applyFill="1" applyAlignment="1"/>
    <xf numFmtId="0" fontId="0" fillId="0" borderId="0" xfId="0" applyNumberFormat="1"/>
    <xf numFmtId="0" fontId="0" fillId="0" borderId="0" xfId="0" applyAlignment="1">
      <alignment wrapText="1"/>
    </xf>
    <xf numFmtId="0" fontId="0" fillId="0" borderId="0" xfId="0" applyAlignment="1"/>
    <xf numFmtId="0" fontId="0" fillId="0" borderId="0" xfId="0" pivotButton="1" applyAlignment="1">
      <alignment wrapText="1"/>
    </xf>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wrapText="1"/>
    </xf>
    <xf numFmtId="0" fontId="0" fillId="0" borderId="0" xfId="0" pivotButton="1" applyBorder="1" applyAlignment="1">
      <alignment wrapText="1"/>
    </xf>
    <xf numFmtId="0" fontId="0" fillId="0" borderId="0" xfId="0" applyBorder="1" applyAlignment="1">
      <alignment wrapText="1"/>
    </xf>
    <xf numFmtId="0" fontId="0" fillId="0" borderId="1" xfId="0" applyBorder="1" applyAlignment="1">
      <alignment horizontal="center" wrapText="1"/>
    </xf>
    <xf numFmtId="0" fontId="0" fillId="0" borderId="0" xfId="0" applyBorder="1" applyAlignment="1">
      <alignment horizontal="center" wrapText="1"/>
    </xf>
    <xf numFmtId="0" fontId="3" fillId="2" borderId="0" xfId="1" applyNumberFormat="1" applyFont="1" applyFill="1" applyAlignment="1">
      <alignment horizontal="center"/>
    </xf>
    <xf numFmtId="0" fontId="2" fillId="0" borderId="0" xfId="1" applyNumberFormat="1" applyAlignment="1">
      <alignment horizontal="center"/>
    </xf>
    <xf numFmtId="49" fontId="2" fillId="0" borderId="0" xfId="1" applyNumberFormat="1" applyFill="1" applyAlignment="1"/>
    <xf numFmtId="14" fontId="2" fillId="0" borderId="0" xfId="1" applyNumberFormat="1" applyFill="1" applyAlignment="1"/>
    <xf numFmtId="0" fontId="2" fillId="0" borderId="0" xfId="1" applyNumberFormat="1" applyFill="1" applyAlignment="1">
      <alignment horizontal="center"/>
    </xf>
    <xf numFmtId="0" fontId="2" fillId="0" borderId="0" xfId="1" applyNumberFormat="1" applyFill="1" applyAlignment="1"/>
    <xf numFmtId="22" fontId="2" fillId="0" borderId="0" xfId="1" applyNumberFormat="1" applyFill="1" applyAlignment="1"/>
    <xf numFmtId="0" fontId="2" fillId="0" borderId="0" xfId="1" applyFill="1" applyAlignment="1"/>
    <xf numFmtId="1" fontId="2" fillId="0" borderId="0" xfId="1" applyNumberFormat="1" applyFill="1" applyAlignment="1"/>
    <xf numFmtId="14" fontId="0" fillId="0" borderId="1" xfId="0" applyNumberFormat="1" applyBorder="1" applyAlignment="1">
      <alignment wrapText="1"/>
    </xf>
    <xf numFmtId="0" fontId="1" fillId="0" borderId="0" xfId="1" applyNumberFormat="1" applyFont="1" applyAlignment="1"/>
    <xf numFmtId="2" fontId="1" fillId="0" borderId="0" xfId="1" applyNumberFormat="1" applyFont="1" applyAlignment="1"/>
    <xf numFmtId="2" fontId="2" fillId="0" borderId="0" xfId="1" applyNumberFormat="1" applyAlignment="1"/>
    <xf numFmtId="2" fontId="2" fillId="0" borderId="0" xfId="1" applyNumberFormat="1" applyFill="1" applyAlignment="1"/>
  </cellXfs>
  <cellStyles count="2">
    <cellStyle name="Normal" xfId="0" builtinId="0"/>
    <cellStyle name="Normal 2" xfId="1"/>
  </cellStyles>
  <dxfs count="190">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top style="thin">
          <color theme="1" tint="0.499984740745262"/>
        </top>
      </border>
    </dxf>
    <dxf>
      <border>
        <top style="thin">
          <color theme="1" tint="0.499984740745262"/>
        </top>
      </border>
    </dxf>
    <dxf>
      <border>
        <top style="thin">
          <color theme="1" tint="0.499984740745262"/>
        </top>
      </border>
    </dxf>
    <dxf>
      <border>
        <top style="thin">
          <color theme="1" tint="0.499984740745262"/>
        </top>
      </border>
    </dxf>
    <dxf>
      <border>
        <top style="thin">
          <color theme="1" tint="0.499984740745262"/>
        </top>
      </border>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top style="thin">
          <color theme="1" tint="0.499984740745262"/>
        </top>
      </border>
    </dxf>
    <dxf>
      <border>
        <top style="thin">
          <color theme="1" tint="0.499984740745262"/>
        </top>
      </border>
    </dxf>
    <dxf>
      <border>
        <top style="thin">
          <color theme="1" tint="0.499984740745262"/>
        </top>
      </border>
    </dxf>
    <dxf>
      <border>
        <top style="thin">
          <color theme="1" tint="0.499984740745262"/>
        </top>
      </border>
    </dxf>
    <dxf>
      <border>
        <top style="thin">
          <color theme="1" tint="0.499984740745262"/>
        </top>
      </border>
    </dxf>
    <dxf>
      <alignment horizontal="center" readingOrder="0"/>
    </dxf>
    <dxf>
      <alignment horizontal="center" readingOrder="0"/>
    </dxf>
    <dxf>
      <alignment horizontal="center" readingOrder="0"/>
    </dxf>
    <dxf>
      <alignment horizontal="center"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27" formatCode="m/d/yyyy\ h:mm"/>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1" formatCode="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27" formatCode="m/d/yyyy\ h:mm"/>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19" formatCode="m/d/yyyy"/>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border>
        <top style="thin">
          <color theme="1" tint="0.499984740745262"/>
        </top>
      </border>
    </dxf>
    <dxf>
      <border>
        <top style="thin">
          <color theme="1" tint="0.499984740745262"/>
        </top>
      </border>
    </dxf>
    <dxf>
      <border>
        <top style="thin">
          <color theme="1" tint="0.499984740745262"/>
        </top>
      </border>
    </dxf>
    <dxf>
      <border>
        <top style="thin">
          <color theme="1" tint="0.499984740745262"/>
        </top>
      </border>
    </dxf>
    <dxf>
      <border>
        <top style="thin">
          <color theme="1" tint="0.499984740745262"/>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BE5F1"/>
          <bgColor rgb="FFDBE5F1"/>
        </patternFill>
      </fill>
      <border>
        <vertical style="thin">
          <color rgb="FFFFFFFF"/>
        </vertical>
        <horizontal style="thin">
          <color rgb="FFFFFFFF"/>
        </horizontal>
      </border>
    </dxf>
  </dxfs>
  <tableStyles count="1" defaultTableStyle="TableStyleMedium9" defaultPivotStyle="PivotStyleLight16">
    <tableStyle name="TableStyleMedium9 2" pivot="0" count="7">
      <tableStyleElement type="wholeTable" dxfId="189"/>
      <tableStyleElement type="headerRow" dxfId="188"/>
      <tableStyleElement type="totalRow" dxfId="187"/>
      <tableStyleElement type="firstColumn" dxfId="186"/>
      <tableStyleElement type="lastColumn" dxfId="185"/>
      <tableStyleElement type="firstRowStripe" dxfId="184"/>
      <tableStyleElement type="firstColumnStripe" dxfId="18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 Report February 2020.xlsx]PIVOT!PivotTable1</c:name>
    <c:fmtId val="3"/>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TA by Month</a:t>
            </a:r>
          </a:p>
        </c:rich>
      </c:tx>
      <c:layout>
        <c:manualLayout>
          <c:xMode val="edge"/>
          <c:yMode val="edge"/>
          <c:x val="0.29046684639797976"/>
          <c:y val="1.54772690102908E-2"/>
        </c:manualLayout>
      </c:layout>
      <c:overlay val="1"/>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85000"/>
            </a:schemeClr>
          </a:solidFill>
          <a:ln w="9525" cap="flat" cmpd="sng" algn="ctr">
            <a:solidFill>
              <a:schemeClr val="lt1">
                <a:alpha val="50000"/>
              </a:schemeClr>
            </a:solidFill>
            <a:round/>
          </a:ln>
          <a:effectLst/>
        </c:spPr>
        <c:marker>
          <c:symbol val="none"/>
        </c:marker>
      </c:pivotFmt>
      <c:pivotFmt>
        <c:idx val="11"/>
        <c:spPr>
          <a:solidFill>
            <a:schemeClr val="accent1">
              <a:alpha val="85000"/>
            </a:schemeClr>
          </a:solidFill>
          <a:ln w="9525" cap="flat" cmpd="sng" algn="ctr">
            <a:solidFill>
              <a:schemeClr val="lt1">
                <a:alpha val="50000"/>
              </a:schemeClr>
            </a:solidFill>
            <a:round/>
          </a:ln>
          <a:effectLst/>
        </c:spPr>
        <c:marker>
          <c:symbol val="none"/>
        </c:marker>
      </c:pivotFmt>
      <c:pivotFmt>
        <c:idx val="12"/>
        <c:spPr>
          <a:solidFill>
            <a:schemeClr val="accent1">
              <a:alpha val="85000"/>
            </a:schemeClr>
          </a:solidFill>
          <a:ln w="9525" cap="flat" cmpd="sng" algn="ctr">
            <a:solidFill>
              <a:schemeClr val="lt1">
                <a:alpha val="50000"/>
              </a:schemeClr>
            </a:solidFill>
            <a:round/>
          </a:ln>
          <a:effectLst/>
        </c:spPr>
        <c:marker>
          <c:symbol val="none"/>
        </c:marker>
      </c:pivotFmt>
      <c:pivotFmt>
        <c:idx val="13"/>
        <c:spPr>
          <a:solidFill>
            <a:schemeClr val="accent1">
              <a:alpha val="85000"/>
            </a:schemeClr>
          </a:solidFill>
          <a:ln w="9525" cap="flat" cmpd="sng" algn="ctr">
            <a:solidFill>
              <a:schemeClr val="lt1">
                <a:alpha val="50000"/>
              </a:schemeClr>
            </a:solidFill>
            <a:round/>
          </a:ln>
          <a:effectLst/>
        </c:spPr>
        <c:marker>
          <c:symbol val="none"/>
        </c:marker>
      </c:pivotFmt>
      <c:pivotFmt>
        <c:idx val="14"/>
        <c:spPr>
          <a:solidFill>
            <a:schemeClr val="accent1">
              <a:alpha val="85000"/>
            </a:schemeClr>
          </a:solidFill>
          <a:ln w="9525" cap="flat" cmpd="sng" algn="ctr">
            <a:solidFill>
              <a:schemeClr val="lt1">
                <a:alpha val="50000"/>
              </a:schemeClr>
            </a:solidFill>
            <a:round/>
          </a:ln>
          <a:effectLst/>
        </c:spPr>
        <c:marker>
          <c:symbol val="none"/>
        </c:marker>
      </c:pivotFmt>
      <c:pivotFmt>
        <c:idx val="15"/>
        <c:spPr>
          <a:solidFill>
            <a:schemeClr val="accent1">
              <a:alpha val="85000"/>
            </a:schemeClr>
          </a:solidFill>
          <a:ln w="9525" cap="flat" cmpd="sng" algn="ctr">
            <a:solidFill>
              <a:schemeClr val="lt1">
                <a:alpha val="50000"/>
              </a:schemeClr>
            </a:solidFill>
            <a:round/>
          </a:ln>
          <a:effectLst/>
        </c:spPr>
        <c:marker>
          <c:symbol val="none"/>
        </c:marker>
      </c:pivotFmt>
      <c:pivotFmt>
        <c:idx val="16"/>
        <c:spPr>
          <a:solidFill>
            <a:schemeClr val="accent1">
              <a:alpha val="85000"/>
            </a:schemeClr>
          </a:solidFill>
          <a:ln w="9525" cap="flat" cmpd="sng" algn="ctr">
            <a:solidFill>
              <a:schemeClr val="lt1">
                <a:alpha val="50000"/>
              </a:schemeClr>
            </a:solidFill>
            <a:round/>
          </a:ln>
          <a:effectLst/>
        </c:spPr>
        <c:marker>
          <c:symbol val="none"/>
        </c:marker>
      </c:pivotFmt>
      <c:pivotFmt>
        <c:idx val="17"/>
        <c:spPr>
          <a:solidFill>
            <a:schemeClr val="accent1">
              <a:alpha val="85000"/>
            </a:schemeClr>
          </a:solidFill>
          <a:ln w="9525" cap="flat" cmpd="sng" algn="ctr">
            <a:solidFill>
              <a:schemeClr val="lt1">
                <a:alpha val="50000"/>
              </a:schemeClr>
            </a:solidFill>
            <a:round/>
          </a:ln>
          <a:effectLst/>
        </c:spPr>
        <c:marker>
          <c:symbol val="none"/>
        </c:marker>
      </c:pivotFmt>
      <c:pivotFmt>
        <c:idx val="18"/>
        <c:spPr>
          <a:solidFill>
            <a:schemeClr val="accent1">
              <a:alpha val="85000"/>
            </a:schemeClr>
          </a:solidFill>
          <a:ln w="9525" cap="flat" cmpd="sng" algn="ctr">
            <a:solidFill>
              <a:schemeClr val="lt1">
                <a:alpha val="50000"/>
              </a:schemeClr>
            </a:solidFill>
            <a:round/>
          </a:ln>
          <a:effectLst/>
        </c:spPr>
        <c:marker>
          <c:symbol val="none"/>
        </c:marker>
      </c:pivotFmt>
      <c:pivotFmt>
        <c:idx val="19"/>
        <c:spPr>
          <a:solidFill>
            <a:schemeClr val="accent1">
              <a:alpha val="85000"/>
            </a:schemeClr>
          </a:solidFill>
          <a:ln w="9525" cap="flat" cmpd="sng" algn="ctr">
            <a:solidFill>
              <a:schemeClr val="lt1">
                <a:alpha val="50000"/>
              </a:schemeClr>
            </a:solidFill>
            <a:round/>
          </a:ln>
          <a:effectLst/>
        </c:spPr>
        <c:marker>
          <c:symbol val="none"/>
        </c:marker>
      </c:pivotFmt>
      <c:pivotFmt>
        <c:idx val="20"/>
        <c:spPr>
          <a:solidFill>
            <a:schemeClr val="accent1">
              <a:alpha val="85000"/>
            </a:schemeClr>
          </a:solidFill>
          <a:ln w="9525" cap="flat" cmpd="sng" algn="ctr">
            <a:solidFill>
              <a:schemeClr val="lt1">
                <a:alpha val="50000"/>
              </a:schemeClr>
            </a:solidFill>
            <a:round/>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6.4944679940475911E-2"/>
          <c:y val="9.924845475988138E-2"/>
          <c:w val="0.68039801798009469"/>
          <c:h val="0.67650950445921509"/>
        </c:manualLayout>
      </c:layout>
      <c:barChart>
        <c:barDir val="col"/>
        <c:grouping val="stacked"/>
        <c:varyColors val="0"/>
        <c:ser>
          <c:idx val="0"/>
          <c:order val="0"/>
          <c:tx>
            <c:strRef>
              <c:f>PIVOT!$D$4:$D$5</c:f>
              <c:strCache>
                <c:ptCount val="1"/>
                <c:pt idx="0">
                  <c:v>Damage related to disaster</c:v>
                </c:pt>
              </c:strCache>
            </c:strRef>
          </c:tx>
          <c:spPr>
            <a:solidFill>
              <a:schemeClr val="accent1">
                <a:alpha val="85000"/>
              </a:schemeClr>
            </a:solidFill>
            <a:ln w="9525" cap="flat" cmpd="sng" algn="ctr">
              <a:solidFill>
                <a:schemeClr val="lt1">
                  <a:alpha val="50000"/>
                </a:schemeClr>
              </a:solidFill>
              <a:round/>
            </a:ln>
            <a:effectLst/>
          </c:spPr>
          <c:invertIfNegative val="0"/>
          <c:dLbls>
            <c:delete val="1"/>
          </c:dLbls>
          <c:cat>
            <c:multiLvlStrRef>
              <c:f>PIVOT!$A$6:$C$19</c:f>
              <c:multiLvlStrCache>
                <c:ptCount val="13"/>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lvl>
                <c:lvl>
                  <c:pt idx="0">
                    <c:v>Qtr1</c:v>
                  </c:pt>
                  <c:pt idx="1">
                    <c:v>Qtr2</c:v>
                  </c:pt>
                  <c:pt idx="4">
                    <c:v>Qtr3</c:v>
                  </c:pt>
                  <c:pt idx="7">
                    <c:v>Qtr4</c:v>
                  </c:pt>
                  <c:pt idx="10">
                    <c:v>Qtr1</c:v>
                  </c:pt>
                </c:lvl>
                <c:lvl>
                  <c:pt idx="0">
                    <c:v>2019</c:v>
                  </c:pt>
                  <c:pt idx="10">
                    <c:v>2020</c:v>
                  </c:pt>
                </c:lvl>
              </c:multiLvlStrCache>
            </c:multiLvlStrRef>
          </c:cat>
          <c:val>
            <c:numRef>
              <c:f>PIVOT!$D$6:$D$19</c:f>
              <c:numCache>
                <c:formatCode>General</c:formatCode>
                <c:ptCount val="13"/>
                <c:pt idx="0">
                  <c:v>5</c:v>
                </c:pt>
                <c:pt idx="1">
                  <c:v>18</c:v>
                </c:pt>
                <c:pt idx="2">
                  <c:v>25</c:v>
                </c:pt>
                <c:pt idx="3">
                  <c:v>14</c:v>
                </c:pt>
                <c:pt idx="4">
                  <c:v>9</c:v>
                </c:pt>
                <c:pt idx="5">
                  <c:v>31</c:v>
                </c:pt>
                <c:pt idx="6">
                  <c:v>22</c:v>
                </c:pt>
                <c:pt idx="7">
                  <c:v>19</c:v>
                </c:pt>
                <c:pt idx="8">
                  <c:v>6</c:v>
                </c:pt>
                <c:pt idx="9">
                  <c:v>10</c:v>
                </c:pt>
                <c:pt idx="10">
                  <c:v>9</c:v>
                </c:pt>
                <c:pt idx="11">
                  <c:v>5</c:v>
                </c:pt>
                <c:pt idx="12">
                  <c:v>3</c:v>
                </c:pt>
              </c:numCache>
            </c:numRef>
          </c:val>
          <c:extLst>
            <c:ext xmlns:c16="http://schemas.microsoft.com/office/drawing/2014/chart" uri="{C3380CC4-5D6E-409C-BE32-E72D297353CC}">
              <c16:uniqueId val="{00000008-8841-45C4-9F18-8CFD5B048D38}"/>
            </c:ext>
          </c:extLst>
        </c:ser>
        <c:ser>
          <c:idx val="1"/>
          <c:order val="1"/>
          <c:tx>
            <c:strRef>
              <c:f>PIVOT!$E$4:$E$5</c:f>
              <c:strCache>
                <c:ptCount val="1"/>
                <c:pt idx="0">
                  <c:v>Duplication of Benefits</c:v>
                </c:pt>
              </c:strCache>
            </c:strRef>
          </c:tx>
          <c:spPr>
            <a:solidFill>
              <a:schemeClr val="accent2">
                <a:alpha val="85000"/>
              </a:schemeClr>
            </a:solidFill>
            <a:ln w="9525" cap="flat" cmpd="sng" algn="ctr">
              <a:solidFill>
                <a:schemeClr val="lt1">
                  <a:alpha val="50000"/>
                </a:schemeClr>
              </a:solidFill>
              <a:round/>
            </a:ln>
            <a:effectLst/>
          </c:spPr>
          <c:invertIfNegative val="0"/>
          <c:dLbls>
            <c:delete val="1"/>
          </c:dLbls>
          <c:cat>
            <c:multiLvlStrRef>
              <c:f>PIVOT!$A$6:$C$19</c:f>
              <c:multiLvlStrCache>
                <c:ptCount val="13"/>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lvl>
                <c:lvl>
                  <c:pt idx="0">
                    <c:v>Qtr1</c:v>
                  </c:pt>
                  <c:pt idx="1">
                    <c:v>Qtr2</c:v>
                  </c:pt>
                  <c:pt idx="4">
                    <c:v>Qtr3</c:v>
                  </c:pt>
                  <c:pt idx="7">
                    <c:v>Qtr4</c:v>
                  </c:pt>
                  <c:pt idx="10">
                    <c:v>Qtr1</c:v>
                  </c:pt>
                </c:lvl>
                <c:lvl>
                  <c:pt idx="0">
                    <c:v>2019</c:v>
                  </c:pt>
                  <c:pt idx="10">
                    <c:v>2020</c:v>
                  </c:pt>
                </c:lvl>
              </c:multiLvlStrCache>
            </c:multiLvlStrRef>
          </c:cat>
          <c:val>
            <c:numRef>
              <c:f>PIVOT!$E$6:$E$19</c:f>
              <c:numCache>
                <c:formatCode>General</c:formatCode>
                <c:ptCount val="13"/>
                <c:pt idx="0">
                  <c:v>1</c:v>
                </c:pt>
                <c:pt idx="1">
                  <c:v>4</c:v>
                </c:pt>
                <c:pt idx="2">
                  <c:v>6</c:v>
                </c:pt>
                <c:pt idx="3">
                  <c:v>5</c:v>
                </c:pt>
                <c:pt idx="4">
                  <c:v>6</c:v>
                </c:pt>
                <c:pt idx="5">
                  <c:v>6</c:v>
                </c:pt>
                <c:pt idx="6">
                  <c:v>7</c:v>
                </c:pt>
                <c:pt idx="7">
                  <c:v>7</c:v>
                </c:pt>
                <c:pt idx="8">
                  <c:v>5</c:v>
                </c:pt>
                <c:pt idx="9">
                  <c:v>3</c:v>
                </c:pt>
                <c:pt idx="10">
                  <c:v>5</c:v>
                </c:pt>
                <c:pt idx="11">
                  <c:v>3</c:v>
                </c:pt>
                <c:pt idx="12">
                  <c:v>1</c:v>
                </c:pt>
              </c:numCache>
            </c:numRef>
          </c:val>
          <c:extLst>
            <c:ext xmlns:c16="http://schemas.microsoft.com/office/drawing/2014/chart" uri="{C3380CC4-5D6E-409C-BE32-E72D297353CC}">
              <c16:uniqueId val="{00000009-8841-45C4-9F18-8CFD5B048D38}"/>
            </c:ext>
          </c:extLst>
        </c:ser>
        <c:ser>
          <c:idx val="2"/>
          <c:order val="2"/>
          <c:tx>
            <c:strRef>
              <c:f>PIVOT!$F$4:$F$5</c:f>
              <c:strCache>
                <c:ptCount val="1"/>
                <c:pt idx="0">
                  <c:v>Eligible CDBG Activities</c:v>
                </c:pt>
              </c:strCache>
            </c:strRef>
          </c:tx>
          <c:spPr>
            <a:solidFill>
              <a:schemeClr val="accent3">
                <a:alpha val="85000"/>
              </a:schemeClr>
            </a:solidFill>
            <a:ln w="9525" cap="flat" cmpd="sng" algn="ctr">
              <a:solidFill>
                <a:schemeClr val="lt1">
                  <a:alpha val="50000"/>
                </a:schemeClr>
              </a:solidFill>
              <a:round/>
            </a:ln>
            <a:effectLst/>
          </c:spPr>
          <c:invertIfNegative val="0"/>
          <c:dLbls>
            <c:delete val="1"/>
          </c:dLbls>
          <c:cat>
            <c:multiLvlStrRef>
              <c:f>PIVOT!$A$6:$C$19</c:f>
              <c:multiLvlStrCache>
                <c:ptCount val="13"/>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lvl>
                <c:lvl>
                  <c:pt idx="0">
                    <c:v>Qtr1</c:v>
                  </c:pt>
                  <c:pt idx="1">
                    <c:v>Qtr2</c:v>
                  </c:pt>
                  <c:pt idx="4">
                    <c:v>Qtr3</c:v>
                  </c:pt>
                  <c:pt idx="7">
                    <c:v>Qtr4</c:v>
                  </c:pt>
                  <c:pt idx="10">
                    <c:v>Qtr1</c:v>
                  </c:pt>
                </c:lvl>
                <c:lvl>
                  <c:pt idx="0">
                    <c:v>2019</c:v>
                  </c:pt>
                  <c:pt idx="10">
                    <c:v>2020</c:v>
                  </c:pt>
                </c:lvl>
              </c:multiLvlStrCache>
            </c:multiLvlStrRef>
          </c:cat>
          <c:val>
            <c:numRef>
              <c:f>PIVOT!$F$6:$F$19</c:f>
              <c:numCache>
                <c:formatCode>General</c:formatCode>
                <c:ptCount val="13"/>
                <c:pt idx="0">
                  <c:v>1</c:v>
                </c:pt>
                <c:pt idx="2">
                  <c:v>4</c:v>
                </c:pt>
                <c:pt idx="3">
                  <c:v>2</c:v>
                </c:pt>
                <c:pt idx="4">
                  <c:v>2</c:v>
                </c:pt>
                <c:pt idx="5">
                  <c:v>4</c:v>
                </c:pt>
                <c:pt idx="6">
                  <c:v>4</c:v>
                </c:pt>
                <c:pt idx="7">
                  <c:v>3</c:v>
                </c:pt>
                <c:pt idx="8">
                  <c:v>2</c:v>
                </c:pt>
                <c:pt idx="9">
                  <c:v>32</c:v>
                </c:pt>
                <c:pt idx="10">
                  <c:v>2</c:v>
                </c:pt>
                <c:pt idx="11">
                  <c:v>1</c:v>
                </c:pt>
              </c:numCache>
            </c:numRef>
          </c:val>
          <c:extLst>
            <c:ext xmlns:c16="http://schemas.microsoft.com/office/drawing/2014/chart" uri="{C3380CC4-5D6E-409C-BE32-E72D297353CC}">
              <c16:uniqueId val="{0000000A-8841-45C4-9F18-8CFD5B048D38}"/>
            </c:ext>
          </c:extLst>
        </c:ser>
        <c:ser>
          <c:idx val="3"/>
          <c:order val="3"/>
          <c:tx>
            <c:strRef>
              <c:f>PIVOT!$G$4:$G$5</c:f>
              <c:strCache>
                <c:ptCount val="1"/>
                <c:pt idx="0">
                  <c:v>Environmental - Environmental Reviews</c:v>
                </c:pt>
              </c:strCache>
            </c:strRef>
          </c:tx>
          <c:spPr>
            <a:solidFill>
              <a:schemeClr val="accent4">
                <a:alpha val="85000"/>
              </a:schemeClr>
            </a:solidFill>
            <a:ln w="9525" cap="flat" cmpd="sng" algn="ctr">
              <a:solidFill>
                <a:schemeClr val="lt1">
                  <a:alpha val="50000"/>
                </a:schemeClr>
              </a:solidFill>
              <a:round/>
            </a:ln>
            <a:effectLst/>
          </c:spPr>
          <c:invertIfNegative val="0"/>
          <c:dLbls>
            <c:delete val="1"/>
          </c:dLbls>
          <c:cat>
            <c:multiLvlStrRef>
              <c:f>PIVOT!$A$6:$C$19</c:f>
              <c:multiLvlStrCache>
                <c:ptCount val="13"/>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lvl>
                <c:lvl>
                  <c:pt idx="0">
                    <c:v>Qtr1</c:v>
                  </c:pt>
                  <c:pt idx="1">
                    <c:v>Qtr2</c:v>
                  </c:pt>
                  <c:pt idx="4">
                    <c:v>Qtr3</c:v>
                  </c:pt>
                  <c:pt idx="7">
                    <c:v>Qtr4</c:v>
                  </c:pt>
                  <c:pt idx="10">
                    <c:v>Qtr1</c:v>
                  </c:pt>
                </c:lvl>
                <c:lvl>
                  <c:pt idx="0">
                    <c:v>2019</c:v>
                  </c:pt>
                  <c:pt idx="10">
                    <c:v>2020</c:v>
                  </c:pt>
                </c:lvl>
              </c:multiLvlStrCache>
            </c:multiLvlStrRef>
          </c:cat>
          <c:val>
            <c:numRef>
              <c:f>PIVOT!$G$6:$G$19</c:f>
              <c:numCache>
                <c:formatCode>General</c:formatCode>
                <c:ptCount val="13"/>
                <c:pt idx="4">
                  <c:v>1</c:v>
                </c:pt>
                <c:pt idx="10">
                  <c:v>1</c:v>
                </c:pt>
                <c:pt idx="11">
                  <c:v>1</c:v>
                </c:pt>
              </c:numCache>
            </c:numRef>
          </c:val>
          <c:extLst>
            <c:ext xmlns:c16="http://schemas.microsoft.com/office/drawing/2014/chart" uri="{C3380CC4-5D6E-409C-BE32-E72D297353CC}">
              <c16:uniqueId val="{0000000B-8841-45C4-9F18-8CFD5B048D38}"/>
            </c:ext>
          </c:extLst>
        </c:ser>
        <c:ser>
          <c:idx val="4"/>
          <c:order val="4"/>
          <c:tx>
            <c:strRef>
              <c:f>PIVOT!$H$4:$H$5</c:f>
              <c:strCache>
                <c:ptCount val="1"/>
                <c:pt idx="0">
                  <c:v>Fair Housing Equal Opportunity</c:v>
                </c:pt>
              </c:strCache>
            </c:strRef>
          </c:tx>
          <c:spPr>
            <a:solidFill>
              <a:schemeClr val="accent5">
                <a:alpha val="85000"/>
              </a:schemeClr>
            </a:solidFill>
            <a:ln w="9525" cap="flat" cmpd="sng" algn="ctr">
              <a:solidFill>
                <a:schemeClr val="lt1">
                  <a:alpha val="50000"/>
                </a:schemeClr>
              </a:solidFill>
              <a:round/>
            </a:ln>
            <a:effectLst/>
          </c:spPr>
          <c:invertIfNegative val="0"/>
          <c:dLbls>
            <c:delete val="1"/>
          </c:dLbls>
          <c:cat>
            <c:multiLvlStrRef>
              <c:f>PIVOT!$A$6:$C$19</c:f>
              <c:multiLvlStrCache>
                <c:ptCount val="13"/>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lvl>
                <c:lvl>
                  <c:pt idx="0">
                    <c:v>Qtr1</c:v>
                  </c:pt>
                  <c:pt idx="1">
                    <c:v>Qtr2</c:v>
                  </c:pt>
                  <c:pt idx="4">
                    <c:v>Qtr3</c:v>
                  </c:pt>
                  <c:pt idx="7">
                    <c:v>Qtr4</c:v>
                  </c:pt>
                  <c:pt idx="10">
                    <c:v>Qtr1</c:v>
                  </c:pt>
                </c:lvl>
                <c:lvl>
                  <c:pt idx="0">
                    <c:v>2019</c:v>
                  </c:pt>
                  <c:pt idx="10">
                    <c:v>2020</c:v>
                  </c:pt>
                </c:lvl>
              </c:multiLvlStrCache>
            </c:multiLvlStrRef>
          </c:cat>
          <c:val>
            <c:numRef>
              <c:f>PIVOT!$H$6:$H$19</c:f>
              <c:numCache>
                <c:formatCode>General</c:formatCode>
                <c:ptCount val="13"/>
                <c:pt idx="3">
                  <c:v>2</c:v>
                </c:pt>
              </c:numCache>
            </c:numRef>
          </c:val>
          <c:extLst>
            <c:ext xmlns:c16="http://schemas.microsoft.com/office/drawing/2014/chart" uri="{C3380CC4-5D6E-409C-BE32-E72D297353CC}">
              <c16:uniqueId val="{0000000C-8841-45C4-9F18-8CFD5B048D38}"/>
            </c:ext>
          </c:extLst>
        </c:ser>
        <c:ser>
          <c:idx val="5"/>
          <c:order val="5"/>
          <c:tx>
            <c:strRef>
              <c:f>PIVOT!$I$4:$I$5</c:f>
              <c:strCache>
                <c:ptCount val="1"/>
                <c:pt idx="0">
                  <c:v>Financial Management</c:v>
                </c:pt>
              </c:strCache>
            </c:strRef>
          </c:tx>
          <c:spPr>
            <a:solidFill>
              <a:schemeClr val="accent6">
                <a:alpha val="85000"/>
              </a:schemeClr>
            </a:solidFill>
            <a:ln w="9525" cap="flat" cmpd="sng" algn="ctr">
              <a:solidFill>
                <a:schemeClr val="lt1">
                  <a:alpha val="50000"/>
                </a:schemeClr>
              </a:solidFill>
              <a:round/>
            </a:ln>
            <a:effectLst/>
          </c:spPr>
          <c:invertIfNegative val="0"/>
          <c:dLbls>
            <c:delete val="1"/>
          </c:dLbls>
          <c:cat>
            <c:multiLvlStrRef>
              <c:f>PIVOT!$A$6:$C$19</c:f>
              <c:multiLvlStrCache>
                <c:ptCount val="13"/>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lvl>
                <c:lvl>
                  <c:pt idx="0">
                    <c:v>Qtr1</c:v>
                  </c:pt>
                  <c:pt idx="1">
                    <c:v>Qtr2</c:v>
                  </c:pt>
                  <c:pt idx="4">
                    <c:v>Qtr3</c:v>
                  </c:pt>
                  <c:pt idx="7">
                    <c:v>Qtr4</c:v>
                  </c:pt>
                  <c:pt idx="10">
                    <c:v>Qtr1</c:v>
                  </c:pt>
                </c:lvl>
                <c:lvl>
                  <c:pt idx="0">
                    <c:v>2019</c:v>
                  </c:pt>
                  <c:pt idx="10">
                    <c:v>2020</c:v>
                  </c:pt>
                </c:lvl>
              </c:multiLvlStrCache>
            </c:multiLvlStrRef>
          </c:cat>
          <c:val>
            <c:numRef>
              <c:f>PIVOT!$I$6:$I$19</c:f>
              <c:numCache>
                <c:formatCode>General</c:formatCode>
                <c:ptCount val="13"/>
                <c:pt idx="1">
                  <c:v>3</c:v>
                </c:pt>
                <c:pt idx="3">
                  <c:v>3</c:v>
                </c:pt>
                <c:pt idx="4">
                  <c:v>2</c:v>
                </c:pt>
                <c:pt idx="5">
                  <c:v>2</c:v>
                </c:pt>
                <c:pt idx="6">
                  <c:v>5</c:v>
                </c:pt>
                <c:pt idx="7">
                  <c:v>2</c:v>
                </c:pt>
                <c:pt idx="8">
                  <c:v>2</c:v>
                </c:pt>
                <c:pt idx="9">
                  <c:v>3</c:v>
                </c:pt>
                <c:pt idx="10">
                  <c:v>2</c:v>
                </c:pt>
                <c:pt idx="11">
                  <c:v>4</c:v>
                </c:pt>
              </c:numCache>
            </c:numRef>
          </c:val>
          <c:extLst>
            <c:ext xmlns:c16="http://schemas.microsoft.com/office/drawing/2014/chart" uri="{C3380CC4-5D6E-409C-BE32-E72D297353CC}">
              <c16:uniqueId val="{0000000D-8841-45C4-9F18-8CFD5B048D38}"/>
            </c:ext>
          </c:extLst>
        </c:ser>
        <c:ser>
          <c:idx val="6"/>
          <c:order val="6"/>
          <c:tx>
            <c:strRef>
              <c:f>PIVOT!$J$4:$J$5</c:f>
              <c:strCache>
                <c:ptCount val="1"/>
                <c:pt idx="0">
                  <c:v>Grants Management</c:v>
                </c:pt>
              </c:strCache>
            </c:strRef>
          </c:tx>
          <c:spPr>
            <a:solidFill>
              <a:schemeClr val="accent1">
                <a:lumMod val="60000"/>
                <a:alpha val="85000"/>
              </a:schemeClr>
            </a:solidFill>
            <a:ln w="9525" cap="flat" cmpd="sng" algn="ctr">
              <a:solidFill>
                <a:schemeClr val="lt1">
                  <a:alpha val="50000"/>
                </a:schemeClr>
              </a:solidFill>
              <a:round/>
            </a:ln>
            <a:effectLst/>
          </c:spPr>
          <c:invertIfNegative val="0"/>
          <c:dLbls>
            <c:delete val="1"/>
          </c:dLbls>
          <c:cat>
            <c:multiLvlStrRef>
              <c:f>PIVOT!$A$6:$C$19</c:f>
              <c:multiLvlStrCache>
                <c:ptCount val="13"/>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lvl>
                <c:lvl>
                  <c:pt idx="0">
                    <c:v>Qtr1</c:v>
                  </c:pt>
                  <c:pt idx="1">
                    <c:v>Qtr2</c:v>
                  </c:pt>
                  <c:pt idx="4">
                    <c:v>Qtr3</c:v>
                  </c:pt>
                  <c:pt idx="7">
                    <c:v>Qtr4</c:v>
                  </c:pt>
                  <c:pt idx="10">
                    <c:v>Qtr1</c:v>
                  </c:pt>
                </c:lvl>
                <c:lvl>
                  <c:pt idx="0">
                    <c:v>2019</c:v>
                  </c:pt>
                  <c:pt idx="10">
                    <c:v>2020</c:v>
                  </c:pt>
                </c:lvl>
              </c:multiLvlStrCache>
            </c:multiLvlStrRef>
          </c:cat>
          <c:val>
            <c:numRef>
              <c:f>PIVOT!$J$6:$J$19</c:f>
              <c:numCache>
                <c:formatCode>General</c:formatCode>
                <c:ptCount val="13"/>
                <c:pt idx="0">
                  <c:v>2</c:v>
                </c:pt>
                <c:pt idx="1">
                  <c:v>6</c:v>
                </c:pt>
                <c:pt idx="2">
                  <c:v>11</c:v>
                </c:pt>
                <c:pt idx="3">
                  <c:v>9</c:v>
                </c:pt>
                <c:pt idx="4">
                  <c:v>5</c:v>
                </c:pt>
                <c:pt idx="5">
                  <c:v>12</c:v>
                </c:pt>
                <c:pt idx="6">
                  <c:v>9</c:v>
                </c:pt>
                <c:pt idx="7">
                  <c:v>11</c:v>
                </c:pt>
                <c:pt idx="8">
                  <c:v>7</c:v>
                </c:pt>
                <c:pt idx="9">
                  <c:v>6</c:v>
                </c:pt>
                <c:pt idx="10">
                  <c:v>9</c:v>
                </c:pt>
                <c:pt idx="11">
                  <c:v>12</c:v>
                </c:pt>
                <c:pt idx="12">
                  <c:v>8</c:v>
                </c:pt>
              </c:numCache>
            </c:numRef>
          </c:val>
          <c:extLst>
            <c:ext xmlns:c16="http://schemas.microsoft.com/office/drawing/2014/chart" uri="{C3380CC4-5D6E-409C-BE32-E72D297353CC}">
              <c16:uniqueId val="{0000000E-8841-45C4-9F18-8CFD5B048D38}"/>
            </c:ext>
          </c:extLst>
        </c:ser>
        <c:ser>
          <c:idx val="7"/>
          <c:order val="7"/>
          <c:tx>
            <c:strRef>
              <c:f>PIVOT!$K$4:$K$5</c:f>
              <c:strCache>
                <c:ptCount val="1"/>
                <c:pt idx="0">
                  <c:v>Labor - Davis/Bacon</c:v>
                </c:pt>
              </c:strCache>
            </c:strRef>
          </c:tx>
          <c:spPr>
            <a:solidFill>
              <a:schemeClr val="accent2">
                <a:lumMod val="60000"/>
                <a:alpha val="85000"/>
              </a:schemeClr>
            </a:solidFill>
            <a:ln w="9525" cap="flat" cmpd="sng" algn="ctr">
              <a:solidFill>
                <a:schemeClr val="lt1">
                  <a:alpha val="50000"/>
                </a:schemeClr>
              </a:solidFill>
              <a:round/>
            </a:ln>
            <a:effectLst/>
          </c:spPr>
          <c:invertIfNegative val="0"/>
          <c:dLbls>
            <c:delete val="1"/>
          </c:dLbls>
          <c:cat>
            <c:multiLvlStrRef>
              <c:f>PIVOT!$A$6:$C$19</c:f>
              <c:multiLvlStrCache>
                <c:ptCount val="13"/>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lvl>
                <c:lvl>
                  <c:pt idx="0">
                    <c:v>Qtr1</c:v>
                  </c:pt>
                  <c:pt idx="1">
                    <c:v>Qtr2</c:v>
                  </c:pt>
                  <c:pt idx="4">
                    <c:v>Qtr3</c:v>
                  </c:pt>
                  <c:pt idx="7">
                    <c:v>Qtr4</c:v>
                  </c:pt>
                  <c:pt idx="10">
                    <c:v>Qtr1</c:v>
                  </c:pt>
                </c:lvl>
                <c:lvl>
                  <c:pt idx="0">
                    <c:v>2019</c:v>
                  </c:pt>
                  <c:pt idx="10">
                    <c:v>2020</c:v>
                  </c:pt>
                </c:lvl>
              </c:multiLvlStrCache>
            </c:multiLvlStrRef>
          </c:cat>
          <c:val>
            <c:numRef>
              <c:f>PIVOT!$K$6:$K$19</c:f>
              <c:numCache>
                <c:formatCode>General</c:formatCode>
                <c:ptCount val="13"/>
                <c:pt idx="0">
                  <c:v>1</c:v>
                </c:pt>
                <c:pt idx="1">
                  <c:v>1</c:v>
                </c:pt>
                <c:pt idx="2">
                  <c:v>2</c:v>
                </c:pt>
                <c:pt idx="3">
                  <c:v>2</c:v>
                </c:pt>
                <c:pt idx="5">
                  <c:v>2</c:v>
                </c:pt>
                <c:pt idx="6">
                  <c:v>1</c:v>
                </c:pt>
                <c:pt idx="12">
                  <c:v>1</c:v>
                </c:pt>
              </c:numCache>
            </c:numRef>
          </c:val>
          <c:extLst>
            <c:ext xmlns:c16="http://schemas.microsoft.com/office/drawing/2014/chart" uri="{C3380CC4-5D6E-409C-BE32-E72D297353CC}">
              <c16:uniqueId val="{0000000F-8841-45C4-9F18-8CFD5B048D38}"/>
            </c:ext>
          </c:extLst>
        </c:ser>
        <c:ser>
          <c:idx val="8"/>
          <c:order val="8"/>
          <c:tx>
            <c:strRef>
              <c:f>PIVOT!$L$4:$L$5</c:f>
              <c:strCache>
                <c:ptCount val="1"/>
                <c:pt idx="0">
                  <c:v>Low-Moderate Income - National Objective</c:v>
                </c:pt>
              </c:strCache>
            </c:strRef>
          </c:tx>
          <c:spPr>
            <a:solidFill>
              <a:schemeClr val="accent3">
                <a:lumMod val="60000"/>
                <a:alpha val="85000"/>
              </a:schemeClr>
            </a:solidFill>
            <a:ln w="9525" cap="flat" cmpd="sng" algn="ctr">
              <a:solidFill>
                <a:schemeClr val="lt1">
                  <a:alpha val="50000"/>
                </a:schemeClr>
              </a:solidFill>
              <a:round/>
            </a:ln>
            <a:effectLst/>
          </c:spPr>
          <c:invertIfNegative val="0"/>
          <c:dLbls>
            <c:delete val="1"/>
          </c:dLbls>
          <c:cat>
            <c:multiLvlStrRef>
              <c:f>PIVOT!$A$6:$C$19</c:f>
              <c:multiLvlStrCache>
                <c:ptCount val="13"/>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lvl>
                <c:lvl>
                  <c:pt idx="0">
                    <c:v>Qtr1</c:v>
                  </c:pt>
                  <c:pt idx="1">
                    <c:v>Qtr2</c:v>
                  </c:pt>
                  <c:pt idx="4">
                    <c:v>Qtr3</c:v>
                  </c:pt>
                  <c:pt idx="7">
                    <c:v>Qtr4</c:v>
                  </c:pt>
                  <c:pt idx="10">
                    <c:v>Qtr1</c:v>
                  </c:pt>
                </c:lvl>
                <c:lvl>
                  <c:pt idx="0">
                    <c:v>2019</c:v>
                  </c:pt>
                  <c:pt idx="10">
                    <c:v>2020</c:v>
                  </c:pt>
                </c:lvl>
              </c:multiLvlStrCache>
            </c:multiLvlStrRef>
          </c:cat>
          <c:val>
            <c:numRef>
              <c:f>PIVOT!$L$6:$L$19</c:f>
              <c:numCache>
                <c:formatCode>General</c:formatCode>
                <c:ptCount val="13"/>
                <c:pt idx="2">
                  <c:v>2</c:v>
                </c:pt>
                <c:pt idx="4">
                  <c:v>3</c:v>
                </c:pt>
                <c:pt idx="6">
                  <c:v>1</c:v>
                </c:pt>
                <c:pt idx="7">
                  <c:v>3</c:v>
                </c:pt>
                <c:pt idx="9">
                  <c:v>1</c:v>
                </c:pt>
              </c:numCache>
            </c:numRef>
          </c:val>
          <c:extLst>
            <c:ext xmlns:c16="http://schemas.microsoft.com/office/drawing/2014/chart" uri="{C3380CC4-5D6E-409C-BE32-E72D297353CC}">
              <c16:uniqueId val="{00000010-8841-45C4-9F18-8CFD5B048D38}"/>
            </c:ext>
          </c:extLst>
        </c:ser>
        <c:ser>
          <c:idx val="9"/>
          <c:order val="9"/>
          <c:tx>
            <c:strRef>
              <c:f>PIVOT!$M$4:$M$5</c:f>
              <c:strCache>
                <c:ptCount val="1"/>
                <c:pt idx="0">
                  <c:v>Slum and Blight - National Objective</c:v>
                </c:pt>
              </c:strCache>
            </c:strRef>
          </c:tx>
          <c:spPr>
            <a:solidFill>
              <a:schemeClr val="accent4">
                <a:lumMod val="60000"/>
                <a:alpha val="85000"/>
              </a:schemeClr>
            </a:solidFill>
            <a:ln w="9525" cap="flat" cmpd="sng" algn="ctr">
              <a:solidFill>
                <a:schemeClr val="lt1">
                  <a:alpha val="50000"/>
                </a:schemeClr>
              </a:solidFill>
              <a:round/>
            </a:ln>
            <a:effectLst/>
          </c:spPr>
          <c:invertIfNegative val="0"/>
          <c:dLbls>
            <c:delete val="1"/>
          </c:dLbls>
          <c:cat>
            <c:multiLvlStrRef>
              <c:f>PIVOT!$A$6:$C$19</c:f>
              <c:multiLvlStrCache>
                <c:ptCount val="13"/>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lvl>
                <c:lvl>
                  <c:pt idx="0">
                    <c:v>Qtr1</c:v>
                  </c:pt>
                  <c:pt idx="1">
                    <c:v>Qtr2</c:v>
                  </c:pt>
                  <c:pt idx="4">
                    <c:v>Qtr3</c:v>
                  </c:pt>
                  <c:pt idx="7">
                    <c:v>Qtr4</c:v>
                  </c:pt>
                  <c:pt idx="10">
                    <c:v>Qtr1</c:v>
                  </c:pt>
                </c:lvl>
                <c:lvl>
                  <c:pt idx="0">
                    <c:v>2019</c:v>
                  </c:pt>
                  <c:pt idx="10">
                    <c:v>2020</c:v>
                  </c:pt>
                </c:lvl>
              </c:multiLvlStrCache>
            </c:multiLvlStrRef>
          </c:cat>
          <c:val>
            <c:numRef>
              <c:f>PIVOT!$M$6:$M$19</c:f>
              <c:numCache>
                <c:formatCode>General</c:formatCode>
                <c:ptCount val="13"/>
                <c:pt idx="5">
                  <c:v>1</c:v>
                </c:pt>
              </c:numCache>
            </c:numRef>
          </c:val>
          <c:extLst>
            <c:ext xmlns:c16="http://schemas.microsoft.com/office/drawing/2014/chart" uri="{C3380CC4-5D6E-409C-BE32-E72D297353CC}">
              <c16:uniqueId val="{00000011-8841-45C4-9F18-8CFD5B048D38}"/>
            </c:ext>
          </c:extLst>
        </c:ser>
        <c:ser>
          <c:idx val="10"/>
          <c:order val="10"/>
          <c:tx>
            <c:strRef>
              <c:f>PIVOT!$N$4:$N$5</c:f>
              <c:strCache>
                <c:ptCount val="1"/>
                <c:pt idx="0">
                  <c:v>Urgent Need - National Objective</c:v>
                </c:pt>
              </c:strCache>
            </c:strRef>
          </c:tx>
          <c:spPr>
            <a:solidFill>
              <a:schemeClr val="accent5">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multiLvlStrRef>
              <c:f>PIVOT!$A$6:$C$19</c:f>
              <c:multiLvlStrCache>
                <c:ptCount val="13"/>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lvl>
                <c:lvl>
                  <c:pt idx="0">
                    <c:v>Qtr1</c:v>
                  </c:pt>
                  <c:pt idx="1">
                    <c:v>Qtr2</c:v>
                  </c:pt>
                  <c:pt idx="4">
                    <c:v>Qtr3</c:v>
                  </c:pt>
                  <c:pt idx="7">
                    <c:v>Qtr4</c:v>
                  </c:pt>
                  <c:pt idx="10">
                    <c:v>Qtr1</c:v>
                  </c:pt>
                </c:lvl>
                <c:lvl>
                  <c:pt idx="0">
                    <c:v>2019</c:v>
                  </c:pt>
                  <c:pt idx="10">
                    <c:v>2020</c:v>
                  </c:pt>
                </c:lvl>
              </c:multiLvlStrCache>
            </c:multiLvlStrRef>
          </c:cat>
          <c:val>
            <c:numRef>
              <c:f>PIVOT!$N$6:$N$19</c:f>
              <c:numCache>
                <c:formatCode>General</c:formatCode>
                <c:ptCount val="13"/>
                <c:pt idx="3">
                  <c:v>1</c:v>
                </c:pt>
                <c:pt idx="7">
                  <c:v>1</c:v>
                </c:pt>
              </c:numCache>
            </c:numRef>
          </c:val>
          <c:extLst>
            <c:ext xmlns:c16="http://schemas.microsoft.com/office/drawing/2014/chart" uri="{C3380CC4-5D6E-409C-BE32-E72D297353CC}">
              <c16:uniqueId val="{00000000-70C0-4519-998E-E163C58F3C0C}"/>
            </c:ext>
          </c:extLst>
        </c:ser>
        <c:dLbls>
          <c:dLblPos val="ctr"/>
          <c:showLegendKey val="0"/>
          <c:showVal val="1"/>
          <c:showCatName val="0"/>
          <c:showSerName val="0"/>
          <c:showPercent val="0"/>
          <c:showBubbleSize val="0"/>
        </c:dLbls>
        <c:gapWidth val="150"/>
        <c:overlap val="100"/>
        <c:axId val="206867120"/>
        <c:axId val="206876720"/>
      </c:barChart>
      <c:catAx>
        <c:axId val="206867120"/>
        <c:scaling>
          <c:orientation val="minMax"/>
        </c:scaling>
        <c:delete val="0"/>
        <c:axPos val="b"/>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06876720"/>
        <c:crosses val="autoZero"/>
        <c:auto val="1"/>
        <c:lblAlgn val="ctr"/>
        <c:lblOffset val="100"/>
        <c:noMultiLvlLbl val="0"/>
      </c:catAx>
      <c:valAx>
        <c:axId val="206876720"/>
        <c:scaling>
          <c:orientation val="minMax"/>
        </c:scaling>
        <c:delete val="0"/>
        <c:axPos val="l"/>
        <c:majorGridlines>
          <c:spPr>
            <a:ln w="9525" cap="flat" cmpd="sng" algn="ctr">
              <a:solidFill>
                <a:schemeClr val="tx1"/>
              </a:solidFill>
              <a:round/>
            </a:ln>
            <a:effectLst>
              <a:outerShdw blurRad="50800" dist="50800" dir="5400000" algn="ctr" rotWithShape="0">
                <a:schemeClr val="bg1">
                  <a:alpha val="0"/>
                </a:schemeClr>
              </a:outerShdw>
            </a:effectLst>
          </c:spPr>
        </c:majorGridlines>
        <c:title>
          <c:tx>
            <c:rich>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 of Subrecipients Served</a:t>
                </a:r>
              </a:p>
            </c:rich>
          </c:tx>
          <c:layout>
            <c:manualLayout>
              <c:xMode val="edge"/>
              <c:yMode val="edge"/>
              <c:x val="2.0496091444435851E-3"/>
              <c:y val="0.29752568077414193"/>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6867120"/>
        <c:crosses val="autoZero"/>
        <c:crossBetween val="between"/>
      </c:valAx>
      <c:spPr>
        <a:solidFill>
          <a:schemeClr val="bg1">
            <a:lumMod val="75000"/>
          </a:schemeClr>
        </a:solidFill>
        <a:ln>
          <a:noFill/>
        </a:ln>
        <a:effectLst/>
      </c:spPr>
    </c:plotArea>
    <c:legend>
      <c:legendPos val="r"/>
      <c:layout>
        <c:manualLayout>
          <c:xMode val="edge"/>
          <c:yMode val="edge"/>
          <c:x val="0.75396677575106841"/>
          <c:y val="0.174270144632552"/>
          <c:w val="0.24603322424893159"/>
          <c:h val="0.63507056885883639"/>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noFill/>
      <a:round/>
    </a:ln>
    <a:effectLst/>
  </c:spPr>
  <c:txPr>
    <a:bodyPr/>
    <a:lstStyle/>
    <a:p>
      <a:pPr>
        <a:defRPr/>
      </a:pPr>
      <a:endParaRPr lang="en-US"/>
    </a:p>
  </c:txPr>
  <c:printSettings>
    <c:headerFooter/>
    <c:pageMargins b="0.7500000000000091" l="0.70000000000000062" r="0.70000000000000062" t="0.7500000000000091" header="0.30000000000000032" footer="0.30000000000000032"/>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 Report February 2020.xlsx]PIVOT!PivotTable2</c:name>
    <c:fmtId val="3"/>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Last 12 Months</a:t>
            </a:r>
          </a:p>
        </c:rich>
      </c:tx>
      <c:layout>
        <c:manualLayout>
          <c:xMode val="edge"/>
          <c:yMode val="edge"/>
          <c:x val="0.23032037003388467"/>
          <c:y val="4.075847508438083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64"/>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65"/>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66"/>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67"/>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68"/>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69"/>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70"/>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71"/>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spPr>
          <a:solidFill>
            <a:schemeClr val="accent1"/>
          </a:solidFill>
          <a:ln>
            <a:noFill/>
          </a:ln>
          <a:effectLst>
            <a:outerShdw blurRad="254000" sx="102000" sy="102000" algn="ctr" rotWithShape="0">
              <a:prstClr val="black">
                <a:alpha val="20000"/>
              </a:prstClr>
            </a:outerShdw>
          </a:effectLst>
        </c:spPr>
        <c:marker>
          <c:spPr>
            <a:solidFill>
              <a:schemeClr val="accent1">
                <a:alpha val="85000"/>
              </a:schemeClr>
            </a:solidFill>
            <a:ln>
              <a:noFill/>
            </a:ln>
            <a:effectLst/>
          </c:spPr>
        </c:marker>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81"/>
        <c:spPr>
          <a:solidFill>
            <a:schemeClr val="accent1"/>
          </a:solidFill>
          <a:ln>
            <a:noFill/>
          </a:ln>
          <a:effectLst>
            <a:outerShdw blurRad="254000" sx="102000" sy="102000" algn="ctr" rotWithShape="0">
              <a:prstClr val="black">
                <a:alpha val="20000"/>
              </a:prstClr>
            </a:outerShdw>
          </a:effectLst>
        </c:spPr>
        <c:marker>
          <c:symbol val="none"/>
        </c:marker>
        <c:dLbl>
          <c:idx val="0"/>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15:layout/>
            </c:ext>
          </c:extLst>
        </c:dLbl>
      </c:pivotFmt>
      <c:pivotFmt>
        <c:idx val="8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8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84"/>
        <c:spPr>
          <a:solidFill>
            <a:schemeClr val="accent1"/>
          </a:solidFill>
          <a:ln>
            <a:noFill/>
          </a:ln>
          <a:effectLst>
            <a:outerShdw blurRad="254000" sx="102000" sy="102000" algn="ctr" rotWithShape="0">
              <a:prstClr val="black">
                <a:alpha val="20000"/>
              </a:prstClr>
            </a:outerShdw>
          </a:effectLst>
        </c:spPr>
        <c:marker>
          <c:symbol val="none"/>
        </c:marker>
      </c:pivotFmt>
      <c:pivotFmt>
        <c:idx val="85"/>
        <c:spPr>
          <a:solidFill>
            <a:schemeClr val="accent1"/>
          </a:solidFill>
          <a:ln>
            <a:noFill/>
          </a:ln>
          <a:effectLst>
            <a:outerShdw blurRad="254000" sx="102000" sy="102000" algn="ctr" rotWithShape="0">
              <a:prstClr val="black">
                <a:alpha val="20000"/>
              </a:prstClr>
            </a:outerShdw>
          </a:effectLst>
        </c:spPr>
      </c:pivotFmt>
      <c:pivotFmt>
        <c:idx val="86"/>
        <c:spPr>
          <a:solidFill>
            <a:schemeClr val="accent1"/>
          </a:solidFill>
          <a:ln>
            <a:noFill/>
          </a:ln>
          <a:effectLst>
            <a:outerShdw blurRad="254000" sx="102000" sy="102000" algn="ctr" rotWithShape="0">
              <a:prstClr val="black">
                <a:alpha val="20000"/>
              </a:prstClr>
            </a:outerShdw>
          </a:effectLst>
        </c:spPr>
      </c:pivotFmt>
      <c:pivotFmt>
        <c:idx val="87"/>
        <c:spPr>
          <a:solidFill>
            <a:schemeClr val="accent1"/>
          </a:solidFill>
          <a:ln>
            <a:noFill/>
          </a:ln>
          <a:effectLst>
            <a:outerShdw blurRad="254000" sx="102000" sy="102000" algn="ctr" rotWithShape="0">
              <a:prstClr val="black">
                <a:alpha val="20000"/>
              </a:prstClr>
            </a:outerShdw>
          </a:effectLst>
        </c:spPr>
      </c:pivotFmt>
      <c:pivotFmt>
        <c:idx val="88"/>
        <c:spPr>
          <a:solidFill>
            <a:schemeClr val="accent1"/>
          </a:solidFill>
          <a:ln>
            <a:noFill/>
          </a:ln>
          <a:effectLst>
            <a:outerShdw blurRad="254000" sx="102000" sy="102000" algn="ctr" rotWithShape="0">
              <a:prstClr val="black">
                <a:alpha val="20000"/>
              </a:prstClr>
            </a:outerShdw>
          </a:effectLst>
        </c:spPr>
      </c:pivotFmt>
      <c:pivotFmt>
        <c:idx val="8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a:noFill/>
          </a:ln>
          <a:effectLst>
            <a:outerShdw blurRad="254000" sx="102000" sy="102000" algn="ctr" rotWithShape="0">
              <a:prstClr val="black">
                <a:alpha val="20000"/>
              </a:prstClr>
            </a:outerShdw>
          </a:effectLst>
        </c:spPr>
        <c:marker>
          <c:symbol val="none"/>
        </c:marker>
      </c:pivotFmt>
      <c:pivotFmt>
        <c:idx val="91"/>
        <c:spPr>
          <a:solidFill>
            <a:schemeClr val="accent1"/>
          </a:solidFill>
          <a:ln>
            <a:noFill/>
          </a:ln>
          <a:effectLst>
            <a:outerShdw blurRad="254000" sx="102000" sy="102000" algn="ctr" rotWithShape="0">
              <a:prstClr val="black">
                <a:alpha val="20000"/>
              </a:prstClr>
            </a:outerShdw>
          </a:effectLst>
        </c:spPr>
      </c:pivotFmt>
      <c:pivotFmt>
        <c:idx val="92"/>
        <c:spPr>
          <a:solidFill>
            <a:schemeClr val="accent1"/>
          </a:solidFill>
          <a:ln>
            <a:noFill/>
          </a:ln>
          <a:effectLst>
            <a:outerShdw blurRad="254000" sx="102000" sy="102000" algn="ctr" rotWithShape="0">
              <a:prstClr val="black">
                <a:alpha val="20000"/>
              </a:prstClr>
            </a:outerShdw>
          </a:effectLst>
        </c:spPr>
      </c:pivotFmt>
      <c:pivotFmt>
        <c:idx val="93"/>
        <c:spPr>
          <a:solidFill>
            <a:schemeClr val="accent1"/>
          </a:solidFill>
          <a:ln>
            <a:noFill/>
          </a:ln>
          <a:effectLst>
            <a:outerShdw blurRad="254000" sx="102000" sy="102000" algn="ctr" rotWithShape="0">
              <a:prstClr val="black">
                <a:alpha val="20000"/>
              </a:prstClr>
            </a:outerShdw>
          </a:effectLst>
        </c:spPr>
      </c:pivotFmt>
      <c:pivotFmt>
        <c:idx val="94"/>
        <c:spPr>
          <a:solidFill>
            <a:schemeClr val="accent1"/>
          </a:solidFill>
          <a:ln>
            <a:noFill/>
          </a:ln>
          <a:effectLst>
            <a:outerShdw blurRad="254000" sx="102000" sy="102000" algn="ctr" rotWithShape="0">
              <a:prstClr val="black">
                <a:alpha val="20000"/>
              </a:prstClr>
            </a:outerShdw>
          </a:effectLst>
        </c:spPr>
      </c:pivotFmt>
      <c:pivotFmt>
        <c:idx val="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99"/>
        <c:spPr>
          <a:solidFill>
            <a:schemeClr val="accent1"/>
          </a:solidFill>
          <a:ln>
            <a:noFill/>
          </a:ln>
          <a:effectLst>
            <a:outerShdw blurRad="254000" sx="102000" sy="102000" algn="ctr" rotWithShape="0">
              <a:prstClr val="black">
                <a:alpha val="20000"/>
              </a:prstClr>
            </a:outerShdw>
          </a:effectLst>
        </c:spPr>
        <c:marker>
          <c:symbol val="none"/>
        </c:marker>
      </c:pivotFmt>
    </c:pivotFmts>
    <c:plotArea>
      <c:layout/>
      <c:pieChart>
        <c:varyColors val="1"/>
        <c:ser>
          <c:idx val="0"/>
          <c:order val="0"/>
          <c:tx>
            <c:strRef>
              <c:f>PIVOT!$B$29:$B$32</c:f>
              <c:strCache>
                <c:ptCount val="1"/>
                <c:pt idx="0">
                  <c:v>2019 - Qtr1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EAD-4D8B-A628-BF21543128CA}"/>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EAD-4D8B-A628-BF21543128CA}"/>
              </c:ext>
            </c:extLst>
          </c:dPt>
          <c:dLbls>
            <c:delete val="1"/>
          </c:dLbls>
          <c:cat>
            <c:strRef>
              <c:f>PIVOT!$A$33:$A$35</c:f>
              <c:strCache>
                <c:ptCount val="2"/>
                <c:pt idx="0">
                  <c:v>On-Site</c:v>
                </c:pt>
                <c:pt idx="1">
                  <c:v>Remote</c:v>
                </c:pt>
              </c:strCache>
            </c:strRef>
          </c:cat>
          <c:val>
            <c:numRef>
              <c:f>PIVOT!$B$33:$B$35</c:f>
              <c:numCache>
                <c:formatCode>General</c:formatCode>
                <c:ptCount val="2"/>
                <c:pt idx="0">
                  <c:v>1</c:v>
                </c:pt>
                <c:pt idx="1">
                  <c:v>9</c:v>
                </c:pt>
              </c:numCache>
            </c:numRef>
          </c:val>
          <c:extLst>
            <c:ext xmlns:c16="http://schemas.microsoft.com/office/drawing/2014/chart" uri="{C3380CC4-5D6E-409C-BE32-E72D297353CC}">
              <c16:uniqueId val="{00000004-2EAD-4D8B-A628-BF21543128CA}"/>
            </c:ext>
          </c:extLst>
        </c:ser>
        <c:ser>
          <c:idx val="1"/>
          <c:order val="1"/>
          <c:tx>
            <c:strRef>
              <c:f>PIVOT!$C$29:$C$32</c:f>
              <c:strCache>
                <c:ptCount val="1"/>
                <c:pt idx="0">
                  <c:v>2019 - Qtr2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B42-417D-A1EA-30F2660826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B42-417D-A1EA-30F2660826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PIVOT!$A$33:$A$35</c:f>
              <c:strCache>
                <c:ptCount val="2"/>
                <c:pt idx="0">
                  <c:v>On-Site</c:v>
                </c:pt>
                <c:pt idx="1">
                  <c:v>Remote</c:v>
                </c:pt>
              </c:strCache>
            </c:strRef>
          </c:cat>
          <c:val>
            <c:numRef>
              <c:f>PIVOT!$C$33:$C$35</c:f>
              <c:numCache>
                <c:formatCode>General</c:formatCode>
                <c:ptCount val="2"/>
                <c:pt idx="0">
                  <c:v>32</c:v>
                </c:pt>
                <c:pt idx="1">
                  <c:v>88</c:v>
                </c:pt>
              </c:numCache>
            </c:numRef>
          </c:val>
          <c:extLst>
            <c:ext xmlns:c16="http://schemas.microsoft.com/office/drawing/2014/chart" uri="{C3380CC4-5D6E-409C-BE32-E72D297353CC}">
              <c16:uniqueId val="{00000004-1E89-41FB-8AEE-D5B98BA18449}"/>
            </c:ext>
          </c:extLst>
        </c:ser>
        <c:ser>
          <c:idx val="2"/>
          <c:order val="2"/>
          <c:tx>
            <c:strRef>
              <c:f>PIVOT!$D$29:$D$32</c:f>
              <c:strCache>
                <c:ptCount val="1"/>
                <c:pt idx="0">
                  <c:v>2019 - Qtr3 - Jul</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E52C-4BD7-995F-7A46283B538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E52C-4BD7-995F-7A46283B538C}"/>
              </c:ext>
            </c:extLst>
          </c:dPt>
          <c:dLbls>
            <c:delete val="1"/>
          </c:dLbls>
          <c:cat>
            <c:strRef>
              <c:f>PIVOT!$A$33:$A$35</c:f>
              <c:strCache>
                <c:ptCount val="2"/>
                <c:pt idx="0">
                  <c:v>On-Site</c:v>
                </c:pt>
                <c:pt idx="1">
                  <c:v>Remote</c:v>
                </c:pt>
              </c:strCache>
            </c:strRef>
          </c:cat>
          <c:val>
            <c:numRef>
              <c:f>PIVOT!$D$33:$D$35</c:f>
              <c:numCache>
                <c:formatCode>General</c:formatCode>
                <c:ptCount val="2"/>
                <c:pt idx="0">
                  <c:v>9</c:v>
                </c:pt>
                <c:pt idx="1">
                  <c:v>19</c:v>
                </c:pt>
              </c:numCache>
            </c:numRef>
          </c:val>
          <c:extLst>
            <c:ext xmlns:c16="http://schemas.microsoft.com/office/drawing/2014/chart" uri="{C3380CC4-5D6E-409C-BE32-E72D297353CC}">
              <c16:uniqueId val="{00000008-C71A-48C0-A977-5DE8E9E41680}"/>
            </c:ext>
          </c:extLst>
        </c:ser>
        <c:ser>
          <c:idx val="3"/>
          <c:order val="3"/>
          <c:tx>
            <c:strRef>
              <c:f>PIVOT!$E$29:$E$32</c:f>
              <c:strCache>
                <c:ptCount val="1"/>
                <c:pt idx="0">
                  <c:v>2019 - Qtr3 - Aug</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PIVOT!$A$33:$A$35</c:f>
              <c:strCache>
                <c:ptCount val="2"/>
                <c:pt idx="0">
                  <c:v>On-Site</c:v>
                </c:pt>
                <c:pt idx="1">
                  <c:v>Remote</c:v>
                </c:pt>
              </c:strCache>
            </c:strRef>
          </c:cat>
          <c:val>
            <c:numRef>
              <c:f>PIVOT!$E$33:$E$35</c:f>
              <c:numCache>
                <c:formatCode>General</c:formatCode>
                <c:ptCount val="2"/>
                <c:pt idx="0">
                  <c:v>17</c:v>
                </c:pt>
                <c:pt idx="1">
                  <c:v>41</c:v>
                </c:pt>
              </c:numCache>
            </c:numRef>
          </c:val>
          <c:extLst>
            <c:ext xmlns:c16="http://schemas.microsoft.com/office/drawing/2014/chart" uri="{C3380CC4-5D6E-409C-BE32-E72D297353CC}">
              <c16:uniqueId val="{0000000C-A165-47FA-9DC4-B5E6F162D57E}"/>
            </c:ext>
          </c:extLst>
        </c:ser>
        <c:ser>
          <c:idx val="4"/>
          <c:order val="4"/>
          <c:tx>
            <c:strRef>
              <c:f>PIVOT!$F$29:$F$32</c:f>
              <c:strCache>
                <c:ptCount val="1"/>
                <c:pt idx="0">
                  <c:v>2019 - Qtr3 - Sep</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PIVOT!$A$33:$A$35</c:f>
              <c:strCache>
                <c:ptCount val="2"/>
                <c:pt idx="0">
                  <c:v>On-Site</c:v>
                </c:pt>
                <c:pt idx="1">
                  <c:v>Remote</c:v>
                </c:pt>
              </c:strCache>
            </c:strRef>
          </c:cat>
          <c:val>
            <c:numRef>
              <c:f>PIVOT!$F$33:$F$35</c:f>
              <c:numCache>
                <c:formatCode>General</c:formatCode>
                <c:ptCount val="2"/>
                <c:pt idx="0">
                  <c:v>9</c:v>
                </c:pt>
                <c:pt idx="1">
                  <c:v>40</c:v>
                </c:pt>
              </c:numCache>
            </c:numRef>
          </c:val>
          <c:extLst>
            <c:ext xmlns:c16="http://schemas.microsoft.com/office/drawing/2014/chart" uri="{C3380CC4-5D6E-409C-BE32-E72D297353CC}">
              <c16:uniqueId val="{0000000D-A165-47FA-9DC4-B5E6F162D57E}"/>
            </c:ext>
          </c:extLst>
        </c:ser>
        <c:ser>
          <c:idx val="5"/>
          <c:order val="5"/>
          <c:tx>
            <c:strRef>
              <c:f>PIVOT!$G$29:$G$32</c:f>
              <c:strCache>
                <c:ptCount val="1"/>
                <c:pt idx="0">
                  <c:v>2019 - Qtr4</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PIVOT!$A$33:$A$35</c:f>
              <c:strCache>
                <c:ptCount val="2"/>
                <c:pt idx="0">
                  <c:v>On-Site</c:v>
                </c:pt>
                <c:pt idx="1">
                  <c:v>Remote</c:v>
                </c:pt>
              </c:strCache>
            </c:strRef>
          </c:cat>
          <c:val>
            <c:numRef>
              <c:f>PIVOT!$G$33:$G$35</c:f>
              <c:numCache>
                <c:formatCode>General</c:formatCode>
                <c:ptCount val="2"/>
                <c:pt idx="0">
                  <c:v>24</c:v>
                </c:pt>
                <c:pt idx="1">
                  <c:v>99</c:v>
                </c:pt>
              </c:numCache>
            </c:numRef>
          </c:val>
          <c:extLst>
            <c:ext xmlns:c16="http://schemas.microsoft.com/office/drawing/2014/chart" uri="{C3380CC4-5D6E-409C-BE32-E72D297353CC}">
              <c16:uniqueId val="{0000000E-A165-47FA-9DC4-B5E6F162D57E}"/>
            </c:ext>
          </c:extLst>
        </c:ser>
        <c:ser>
          <c:idx val="6"/>
          <c:order val="6"/>
          <c:tx>
            <c:strRef>
              <c:f>PIVOT!$H$29:$H$32</c:f>
              <c:strCache>
                <c:ptCount val="1"/>
                <c:pt idx="0">
                  <c:v>2020 - Qtr1</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PIVOT!$A$33:$A$35</c:f>
              <c:strCache>
                <c:ptCount val="2"/>
                <c:pt idx="0">
                  <c:v>On-Site</c:v>
                </c:pt>
                <c:pt idx="1">
                  <c:v>Remote</c:v>
                </c:pt>
              </c:strCache>
            </c:strRef>
          </c:cat>
          <c:val>
            <c:numRef>
              <c:f>PIVOT!$H$33:$H$35</c:f>
              <c:numCache>
                <c:formatCode>General</c:formatCode>
                <c:ptCount val="2"/>
                <c:pt idx="0">
                  <c:v>9</c:v>
                </c:pt>
                <c:pt idx="1">
                  <c:v>58</c:v>
                </c:pt>
              </c:numCache>
            </c:numRef>
          </c:val>
          <c:extLst>
            <c:ext xmlns:c16="http://schemas.microsoft.com/office/drawing/2014/chart" uri="{C3380CC4-5D6E-409C-BE32-E72D297353CC}">
              <c16:uniqueId val="{0000000F-A165-47FA-9DC4-B5E6F162D57E}"/>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5133152289385277"/>
          <c:y val="0.37732792268471688"/>
          <c:w val="0.22089160517871323"/>
          <c:h val="0.23961545350250024"/>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6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38098</xdr:colOff>
      <xdr:row>0</xdr:row>
      <xdr:rowOff>104774</xdr:rowOff>
    </xdr:from>
    <xdr:to>
      <xdr:col>11</xdr:col>
      <xdr:colOff>676274</xdr:colOff>
      <xdr:row>27</xdr:row>
      <xdr:rowOff>24848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203752</xdr:colOff>
      <xdr:row>28</xdr:row>
      <xdr:rowOff>41744</xdr:rowOff>
    </xdr:from>
    <xdr:to>
      <xdr:col>6</xdr:col>
      <xdr:colOff>501926</xdr:colOff>
      <xdr:row>44</xdr:row>
      <xdr:rowOff>136497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0.81802</cdr:x>
      <cdr:y>0.10208</cdr:y>
    </cdr:from>
    <cdr:to>
      <cdr:x>0.92613</cdr:x>
      <cdr:y>0.16422</cdr:y>
    </cdr:to>
    <cdr:sp macro="" textlink="">
      <cdr:nvSpPr>
        <cdr:cNvPr id="2" name="TextBox 1"/>
        <cdr:cNvSpPr txBox="1"/>
      </cdr:nvSpPr>
      <cdr:spPr>
        <a:xfrm xmlns:a="http://schemas.openxmlformats.org/drawingml/2006/main">
          <a:off x="6794311" y="438151"/>
          <a:ext cx="89794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TA Subject</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manda Clark" refreshedDate="43910.367957175928" createdVersion="6" refreshedVersion="6" minRefreshableVersion="3" recordCount="1830">
  <cacheSource type="worksheet">
    <worksheetSource name="owssvr" sheet="owssvr"/>
  </cacheSource>
  <cacheFields count="29">
    <cacheField name="Organization" numFmtId="49">
      <sharedItems/>
    </cacheField>
    <cacheField name="Date" numFmtId="14">
      <sharedItems containsSemiMixedTypes="0" containsNonDate="0" containsDate="1" containsString="0" minDate="2015-07-14T00:00:00" maxDate="2020-03-21T00:00:00" count="789">
        <d v="2015-12-01T00:00:00"/>
        <d v="2015-11-24T00:00:00"/>
        <d v="2015-11-23T00:00:00"/>
        <d v="2015-11-01T00:00:00"/>
        <d v="2015-11-10T00:00:00"/>
        <d v="2015-11-12T00:00:00"/>
        <d v="2015-11-05T00:00:00"/>
        <d v="2015-12-04T00:00:00"/>
        <d v="2015-12-14T00:00:00"/>
        <d v="2015-12-02T00:00:00"/>
        <d v="2015-12-07T00:00:00"/>
        <d v="2015-12-09T00:00:00"/>
        <d v="2015-12-11T00:00:00"/>
        <d v="2015-12-16T00:00:00"/>
        <d v="2015-12-17T00:00:00"/>
        <d v="2015-12-22T00:00:00"/>
        <d v="2015-11-19T00:00:00"/>
        <d v="2015-11-04T00:00:00"/>
        <d v="2015-10-15T00:00:00"/>
        <d v="2015-07-14T00:00:00"/>
        <d v="2015-07-24T00:00:00"/>
        <d v="2015-12-03T00:00:00"/>
        <d v="2015-08-12T00:00:00"/>
        <d v="2015-09-09T00:00:00"/>
        <d v="2015-12-15T00:00:00"/>
        <d v="2015-12-18T00:00:00"/>
        <d v="2015-11-09T00:00:00"/>
        <d v="2016-01-05T00:00:00"/>
        <d v="2015-09-14T00:00:00"/>
        <d v="2015-09-17T00:00:00"/>
        <d v="2015-10-12T00:00:00"/>
        <d v="2015-10-19T00:00:00"/>
        <d v="2015-08-27T00:00:00"/>
        <d v="2015-09-16T00:00:00"/>
        <d v="2015-08-05T00:00:00"/>
        <d v="2016-01-07T00:00:00"/>
        <d v="2016-01-04T00:00:00"/>
        <d v="2016-01-13T00:00:00"/>
        <d v="2016-01-06T00:00:00"/>
        <d v="2016-01-14T00:00:00"/>
        <d v="2016-01-20T00:00:00"/>
        <d v="2016-01-21T00:00:00"/>
        <d v="2016-01-22T00:00:00"/>
        <d v="2016-01-19T00:00:00"/>
        <d v="2016-01-26T00:00:00"/>
        <d v="2016-01-27T00:00:00"/>
        <d v="2016-01-11T00:00:00"/>
        <d v="2015-12-31T00:00:00"/>
        <d v="2016-02-01T00:00:00"/>
        <d v="2016-01-29T00:00:00"/>
        <d v="2016-02-14T00:00:00"/>
        <d v="2016-01-28T00:00:00"/>
        <d v="2015-11-20T00:00:00"/>
        <d v="2016-01-12T00:00:00"/>
        <d v="2016-01-25T00:00:00"/>
        <d v="2016-02-04T00:00:00"/>
        <d v="2016-02-02T00:00:00"/>
        <d v="2016-02-03T00:00:00"/>
        <d v="2016-02-08T00:00:00"/>
        <d v="2016-02-11T00:00:00"/>
        <d v="2016-02-15T00:00:00"/>
        <d v="2016-02-12T00:00:00"/>
        <d v="2016-02-17T00:00:00"/>
        <d v="2016-02-18T00:00:00"/>
        <d v="2016-02-16T00:00:00"/>
        <d v="2016-02-25T00:00:00"/>
        <d v="2016-02-29T00:00:00"/>
        <d v="2016-02-24T00:00:00"/>
        <d v="2016-03-01T00:00:00"/>
        <d v="2016-03-07T00:00:00"/>
        <d v="2016-03-09T00:00:00"/>
        <d v="2016-03-17T00:00:00"/>
        <d v="2016-03-15T00:00:00"/>
        <d v="2016-03-22T00:00:00"/>
        <d v="2016-03-21T00:00:00"/>
        <d v="2016-03-23T00:00:00"/>
        <d v="2016-03-24T00:00:00"/>
        <d v="2016-03-03T00:00:00"/>
        <d v="2016-08-08T00:00:00"/>
        <d v="2016-03-10T00:00:00"/>
        <d v="2016-03-30T00:00:00"/>
        <d v="2016-03-31T00:00:00"/>
        <d v="2016-03-14T00:00:00"/>
        <d v="2016-03-16T00:00:00"/>
        <d v="2016-03-04T00:00:00"/>
        <d v="2016-04-08T00:00:00"/>
        <d v="2016-04-15T00:00:00"/>
        <d v="2016-04-13T00:00:00"/>
        <d v="2016-03-29T00:00:00"/>
        <d v="2016-04-07T00:00:00"/>
        <d v="2016-02-22T00:00:00"/>
        <d v="2016-02-23T00:00:00"/>
        <d v="2016-02-19T00:00:00"/>
        <d v="2016-04-21T00:00:00"/>
        <d v="2016-04-28T00:00:00"/>
        <d v="2016-04-23T00:00:00"/>
        <d v="2016-05-04T00:00:00"/>
        <d v="2016-04-20T00:00:00"/>
        <d v="2016-05-09T00:00:00"/>
        <d v="2016-05-10T00:00:00"/>
        <d v="2016-05-19T00:00:00"/>
        <d v="2016-05-13T00:00:00"/>
        <d v="2016-05-23T00:00:00"/>
        <d v="2016-05-20T00:00:00"/>
        <d v="2016-05-03T00:00:00"/>
        <d v="2016-04-18T00:00:00"/>
        <d v="2016-04-12T00:00:00"/>
        <d v="2016-04-14T00:00:00"/>
        <d v="2016-04-26T00:00:00"/>
        <d v="2016-05-24T00:00:00"/>
        <d v="2016-05-11T00:00:00"/>
        <d v="2016-04-11T00:00:00"/>
        <d v="2016-05-12T00:00:00"/>
        <d v="2016-05-26T00:00:00"/>
        <d v="2016-05-25T00:00:00"/>
        <d v="2016-06-01T00:00:00"/>
        <d v="2016-05-30T00:00:00"/>
        <d v="2016-06-02T00:00:00"/>
        <d v="2016-06-06T00:00:00"/>
        <d v="2016-06-07T00:00:00"/>
        <d v="2016-06-15T00:00:00"/>
        <d v="2016-06-16T00:00:00"/>
        <d v="2016-06-17T00:00:00"/>
        <d v="2016-06-24T00:00:00"/>
        <d v="2016-06-23T00:00:00"/>
        <d v="2016-06-27T00:00:00"/>
        <d v="2016-06-28T00:00:00"/>
        <d v="2016-06-29T00:00:00"/>
        <d v="2016-06-21T00:00:00"/>
        <d v="2016-07-01T00:00:00"/>
        <d v="2016-06-08T00:00:00"/>
        <d v="2016-07-07T00:00:00"/>
        <d v="2016-07-11T00:00:00"/>
        <d v="2016-07-13T00:00:00"/>
        <d v="2016-07-15T00:00:00"/>
        <d v="2016-07-14T00:00:00"/>
        <d v="2016-07-20T00:00:00"/>
        <d v="2016-07-21T00:00:00"/>
        <d v="2016-07-26T00:00:00"/>
        <d v="2016-07-12T00:00:00"/>
        <d v="2016-07-19T00:00:00"/>
        <d v="2016-07-27T00:00:00"/>
        <d v="2016-08-03T00:00:00"/>
        <d v="2016-08-01T00:00:00"/>
        <d v="2016-08-10T00:00:00"/>
        <d v="2016-08-09T00:00:00"/>
        <d v="2016-08-18T00:00:00"/>
        <d v="2016-08-22T00:00:00"/>
        <d v="2016-08-25T00:00:00"/>
        <d v="2016-08-26T00:00:00"/>
        <d v="2016-08-24T00:00:00"/>
        <d v="2016-08-29T00:00:00"/>
        <d v="2016-08-31T00:00:00"/>
        <d v="2016-09-13T00:00:00"/>
        <d v="2016-09-02T00:00:00"/>
        <d v="2016-09-07T00:00:00"/>
        <d v="2016-08-11T00:00:00"/>
        <d v="2016-09-14T00:00:00"/>
        <d v="2016-09-15T00:00:00"/>
        <d v="2016-09-22T00:00:00"/>
        <d v="2016-08-30T00:00:00"/>
        <d v="2016-09-20T00:00:00"/>
        <d v="2016-09-26T00:00:00"/>
        <d v="2016-09-08T00:00:00"/>
        <d v="2016-09-19T00:00:00"/>
        <d v="2016-09-21T00:00:00"/>
        <d v="2016-09-30T00:00:00"/>
        <d v="2016-09-23T00:00:00"/>
        <d v="2016-10-04T00:00:00"/>
        <d v="2016-09-01T00:00:00"/>
        <d v="2016-09-29T00:00:00"/>
        <d v="2016-10-06T00:00:00"/>
        <d v="2016-10-11T00:00:00"/>
        <d v="2016-10-13T00:00:00"/>
        <d v="2016-10-12T00:00:00"/>
        <d v="2016-10-14T00:00:00"/>
        <d v="2016-09-09T00:00:00"/>
        <d v="2016-09-16T00:00:00"/>
        <d v="2016-10-03T00:00:00"/>
        <d v="2016-10-07T00:00:00"/>
        <d v="2016-10-20T00:00:00"/>
        <d v="2016-10-21T00:00:00"/>
        <d v="2016-10-24T00:00:00"/>
        <d v="2016-09-28T00:00:00"/>
        <d v="2016-10-27T00:00:00"/>
        <d v="2016-10-28T00:00:00"/>
        <d v="2016-10-25T00:00:00"/>
        <d v="2016-11-02T00:00:00"/>
        <d v="2016-11-07T00:00:00"/>
        <d v="2016-11-09T00:00:00"/>
        <d v="2016-11-17T00:00:00"/>
        <d v="2016-11-22T00:00:00"/>
        <d v="2016-11-01T00:00:00"/>
        <d v="2016-11-03T00:00:00"/>
        <d v="2016-11-21T00:00:00"/>
        <d v="2016-11-15T00:00:00"/>
        <d v="2016-11-23T00:00:00"/>
        <d v="2016-11-30T00:00:00"/>
        <d v="2016-10-05T00:00:00"/>
        <d v="2016-10-10T00:00:00"/>
        <d v="2016-11-12T00:00:00"/>
        <d v="2016-11-19T00:00:00"/>
        <d v="2016-12-05T00:00:00"/>
        <d v="2016-10-19T00:00:00"/>
        <d v="2016-10-26T00:00:00"/>
        <d v="2016-11-10T00:00:00"/>
        <d v="2016-12-07T00:00:00"/>
        <d v="2016-12-08T00:00:00"/>
        <d v="2016-11-28T00:00:00"/>
        <d v="2016-12-15T00:00:00"/>
        <d v="2016-12-16T00:00:00"/>
        <d v="2016-07-29T00:00:00"/>
        <d v="2016-08-02T00:00:00"/>
        <d v="2016-12-14T00:00:00"/>
        <d v="2017-01-04T00:00:00"/>
        <d v="2016-12-21T00:00:00"/>
        <d v="2017-01-05T00:00:00"/>
        <d v="2017-01-11T00:00:00"/>
        <d v="2017-01-18T00:00:00"/>
        <d v="2017-01-19T00:00:00"/>
        <d v="2017-01-20T00:00:00"/>
        <d v="2016-12-20T00:00:00"/>
        <d v="2017-01-25T00:00:00"/>
        <d v="2017-01-03T00:00:00"/>
        <d v="2017-01-09T00:00:00"/>
        <d v="2017-01-12T00:00:00"/>
        <d v="2017-01-24T00:00:00"/>
        <d v="2017-01-30T00:00:00"/>
        <d v="2017-01-26T00:00:00"/>
        <d v="2017-01-31T00:00:00"/>
        <d v="2017-02-01T00:00:00"/>
        <d v="2017-01-27T00:00:00"/>
        <d v="2017-02-06T00:00:00"/>
        <d v="2017-02-08T00:00:00"/>
        <d v="2017-02-16T00:00:00"/>
        <d v="2017-02-10T00:00:00"/>
        <d v="2017-01-06T00:00:00"/>
        <d v="2017-01-23T00:00:00"/>
        <d v="2017-02-09T00:00:00"/>
        <d v="2017-02-07T00:00:00"/>
        <d v="2017-02-13T00:00:00"/>
        <d v="2017-02-15T00:00:00"/>
        <d v="2017-02-20T00:00:00"/>
        <d v="2017-01-28T00:00:00"/>
        <d v="2017-02-21T00:00:00"/>
        <d v="2017-02-22T00:00:00"/>
        <d v="2017-02-23T00:00:00"/>
        <d v="2017-02-24T00:00:00"/>
        <d v="2017-03-02T00:00:00"/>
        <d v="2017-02-02T00:00:00"/>
        <d v="2017-03-06T00:00:00"/>
        <d v="2017-03-07T00:00:00"/>
        <d v="2017-03-08T00:00:00"/>
        <d v="2017-03-16T00:00:00"/>
        <d v="2017-03-10T00:00:00"/>
        <d v="2017-03-17T00:00:00"/>
        <d v="2017-03-22T00:00:00"/>
        <d v="2017-03-23T00:00:00"/>
        <d v="2017-03-15T00:00:00"/>
        <d v="2017-03-24T00:00:00"/>
        <d v="2017-03-20T00:00:00"/>
        <d v="2017-03-13T00:00:00"/>
        <d v="2017-03-09T00:00:00"/>
        <d v="2017-03-29T00:00:00"/>
        <d v="2017-03-27T00:00:00"/>
        <d v="2017-04-03T00:00:00"/>
        <d v="2017-04-04T00:00:00"/>
        <d v="2017-04-24T00:00:00"/>
        <d v="2017-04-07T00:00:00"/>
        <d v="2017-04-10T00:00:00"/>
        <d v="2017-01-17T00:00:00"/>
        <d v="2017-04-13T00:00:00"/>
        <d v="2017-04-17T00:00:00"/>
        <d v="2017-04-20T00:00:00"/>
        <d v="2017-04-25T00:00:00"/>
        <d v="2017-04-27T00:00:00"/>
        <d v="2017-04-26T00:00:00"/>
        <d v="2017-03-21T00:00:00"/>
        <d v="2017-02-03T00:00:00"/>
        <d v="2017-05-04T00:00:00"/>
        <d v="2017-05-08T00:00:00"/>
        <d v="2017-05-12T00:00:00"/>
        <d v="2017-05-16T00:00:00"/>
        <d v="2017-05-18T00:00:00"/>
        <d v="2017-05-11T00:00:00"/>
        <d v="2017-05-17T00:00:00"/>
        <d v="2017-05-24T00:00:00"/>
        <d v="2017-05-25T00:00:00"/>
        <d v="2017-05-30T00:00:00"/>
        <d v="2017-05-26T00:00:00"/>
        <d v="2017-06-05T00:00:00"/>
        <d v="2017-05-03T00:00:00"/>
        <d v="2017-06-07T00:00:00"/>
        <d v="2017-03-01T00:00:00"/>
        <d v="2017-06-12T00:00:00"/>
        <d v="2017-06-13T00:00:00"/>
        <d v="2017-06-15T00:00:00"/>
        <d v="2017-06-16T00:00:00"/>
        <d v="2017-06-14T00:00:00"/>
        <d v="2017-06-19T00:00:00"/>
        <d v="2017-06-08T00:00:00"/>
        <d v="2017-06-22T00:00:00"/>
        <d v="2017-06-21T00:00:00"/>
        <d v="2017-06-23T00:00:00"/>
        <d v="2017-06-27T00:00:00"/>
        <d v="2017-06-26T00:00:00"/>
        <d v="2017-07-05T00:00:00"/>
        <d v="2017-07-06T00:00:00"/>
        <d v="2017-06-01T00:00:00"/>
        <d v="2017-06-28T00:00:00"/>
        <d v="2017-06-29T00:00:00"/>
        <d v="2017-07-20T00:00:00"/>
        <d v="2017-07-17T00:00:00"/>
        <d v="2017-07-24T00:00:00"/>
        <d v="2017-07-12T00:00:00"/>
        <d v="2017-08-02T00:00:00"/>
        <d v="2017-08-03T00:00:00"/>
        <d v="2017-08-04T00:00:00"/>
        <d v="2017-08-08T00:00:00"/>
        <d v="2017-08-16T00:00:00"/>
        <d v="2017-08-14T00:00:00"/>
        <d v="2017-08-24T00:00:00"/>
        <d v="2017-08-09T00:00:00"/>
        <d v="2017-08-23T00:00:00"/>
        <d v="2017-08-30T00:00:00"/>
        <d v="2017-07-19T00:00:00"/>
        <d v="2017-07-26T00:00:00"/>
        <d v="2017-09-07T00:00:00"/>
        <d v="2017-09-06T00:00:00"/>
        <d v="2017-08-25T00:00:00"/>
        <d v="2017-07-27T00:00:00"/>
        <d v="2017-08-31T00:00:00"/>
        <d v="2017-08-17T00:00:00"/>
        <d v="2017-09-11T00:00:00"/>
        <d v="2017-09-13T00:00:00"/>
        <d v="2017-09-14T00:00:00"/>
        <d v="2017-08-11T00:00:00"/>
        <d v="2017-07-11T00:00:00"/>
        <d v="2017-08-15T00:00:00"/>
        <d v="2017-07-10T00:00:00"/>
        <d v="2017-07-28T00:00:00"/>
        <d v="2017-07-29T00:00:00"/>
        <d v="2017-08-01T00:00:00"/>
        <d v="2017-09-21T00:00:00"/>
        <d v="2017-09-25T00:00:00"/>
        <d v="2017-09-28T00:00:00"/>
        <d v="2017-09-27T00:00:00"/>
        <d v="2017-09-26T00:00:00"/>
        <d v="2017-09-22T00:00:00"/>
        <d v="2017-10-02T00:00:00"/>
        <d v="2017-10-04T00:00:00"/>
        <d v="2017-10-11T00:00:00"/>
        <d v="2017-10-09T00:00:00"/>
        <d v="2017-09-30T00:00:00"/>
        <d v="2017-10-12T00:00:00"/>
        <d v="2017-10-16T00:00:00"/>
        <d v="2017-10-19T00:00:00"/>
        <d v="2017-10-31T00:00:00"/>
        <d v="2017-10-25T00:00:00"/>
        <d v="2017-11-01T00:00:00"/>
        <d v="2017-11-02T00:00:00"/>
        <d v="2017-11-06T00:00:00"/>
        <d v="2017-11-08T00:00:00"/>
        <d v="2017-11-09T00:00:00"/>
        <d v="2017-11-15T00:00:00"/>
        <d v="2017-10-17T00:00:00"/>
        <d v="2017-11-16T00:00:00"/>
        <d v="2017-10-30T00:00:00"/>
        <d v="2017-11-30T00:00:00"/>
        <d v="2017-12-04T00:00:00"/>
        <d v="2017-12-05T00:00:00"/>
        <d v="2017-12-06T00:00:00"/>
        <d v="2017-12-11T00:00:00"/>
        <d v="2017-12-13T00:00:00"/>
        <d v="2017-11-29T00:00:00"/>
        <d v="2017-12-18T00:00:00"/>
        <d v="2017-12-19T00:00:00"/>
        <d v="2017-12-20T00:00:00"/>
        <d v="2018-01-08T00:00:00"/>
        <d v="2017-09-20T00:00:00"/>
        <d v="2017-10-18T00:00:00"/>
        <d v="2017-11-22T00:00:00"/>
        <d v="2018-01-03T00:00:00"/>
        <d v="2018-01-10T00:00:00"/>
        <d v="2018-01-11T00:00:00"/>
        <d v="2018-01-25T00:00:00"/>
        <d v="2018-01-24T00:00:00"/>
        <d v="2018-01-23T00:00:00"/>
        <d v="2018-02-05T00:00:00"/>
        <d v="2017-12-07T00:00:00"/>
        <d v="2018-02-15T00:00:00"/>
        <d v="2018-02-16T00:00:00"/>
        <d v="2018-02-19T00:00:00"/>
        <d v="2018-02-22T00:00:00"/>
        <d v="2018-02-26T00:00:00"/>
        <d v="2018-02-23T00:00:00"/>
        <d v="2018-01-09T00:00:00"/>
        <d v="2018-02-21T00:00:00"/>
        <d v="2018-03-05T00:00:00"/>
        <d v="2018-02-07T00:00:00"/>
        <d v="2018-03-08T00:00:00"/>
        <d v="2018-02-20T00:00:00"/>
        <d v="2018-03-19T00:00:00"/>
        <d v="2018-03-14T00:00:00"/>
        <d v="2018-02-06T00:00:00"/>
        <d v="2018-03-12T00:00:00"/>
        <d v="2018-03-15T00:00:00"/>
        <d v="2018-03-22T00:00:00"/>
        <d v="2018-03-21T00:00:00"/>
        <d v="2018-03-20T00:00:00"/>
        <d v="2018-03-28T00:00:00"/>
        <d v="2018-04-02T00:00:00"/>
        <d v="2018-03-29T00:00:00"/>
        <d v="2018-04-04T00:00:00"/>
        <d v="2018-04-05T00:00:00"/>
        <d v="2018-03-07T00:00:00"/>
        <d v="2018-03-17T00:00:00"/>
        <d v="2018-03-23T00:00:00"/>
        <d v="2018-04-07T00:00:00"/>
        <d v="2018-04-09T00:00:00"/>
        <d v="2018-01-17T00:00:00"/>
        <d v="2018-01-31T00:00:00"/>
        <d v="2018-02-14T00:00:00"/>
        <d v="2018-02-28T00:00:00"/>
        <d v="2018-03-02T00:00:00"/>
        <d v="2018-03-13T00:00:00"/>
        <d v="2017-09-12T00:00:00"/>
        <d v="2017-10-10T00:00:00"/>
        <d v="2018-04-11T00:00:00"/>
        <d v="2018-04-12T00:00:00"/>
        <d v="2018-04-16T00:00:00"/>
        <d v="2018-04-19T00:00:00"/>
        <d v="2018-04-18T00:00:00"/>
        <d v="2018-04-23T00:00:00"/>
        <d v="2018-04-25T00:00:00"/>
        <d v="2018-04-26T00:00:00"/>
        <d v="2018-04-27T00:00:00"/>
        <d v="2018-05-02T00:00:00"/>
        <d v="2018-05-03T00:00:00"/>
        <d v="2018-05-07T00:00:00"/>
        <d v="2018-05-10T00:00:00"/>
        <d v="2018-05-17T00:00:00"/>
        <d v="2018-05-21T00:00:00"/>
        <d v="2018-05-22T00:00:00"/>
        <d v="2018-05-24T00:00:00"/>
        <d v="2018-05-29T00:00:00"/>
        <d v="2018-05-11T00:00:00"/>
        <d v="2018-05-30T00:00:00"/>
        <d v="2018-05-31T00:00:00"/>
        <d v="2018-05-09T00:00:00"/>
        <d v="2018-05-16T00:00:00"/>
        <d v="2018-05-23T00:00:00"/>
        <d v="2018-06-04T00:00:00"/>
        <d v="2018-06-01T00:00:00"/>
        <d v="2018-06-07T00:00:00"/>
        <d v="2018-06-08T00:00:00"/>
        <d v="2018-06-13T00:00:00"/>
        <d v="2018-06-20T00:00:00"/>
        <d v="2018-06-21T00:00:00"/>
        <d v="2018-06-22T00:00:00"/>
        <d v="2018-06-16T00:00:00"/>
        <d v="2018-06-05T00:00:00"/>
        <d v="2018-06-27T00:00:00"/>
        <d v="2018-06-28T00:00:00"/>
        <d v="2018-06-06T00:00:00"/>
        <d v="2018-07-02T00:00:00"/>
        <d v="2018-07-05T00:00:00"/>
        <d v="2018-07-11T00:00:00"/>
        <d v="2018-07-10T00:00:00"/>
        <d v="2018-07-12T00:00:00"/>
        <d v="2018-07-16T00:00:00"/>
        <d v="2018-07-17T00:00:00"/>
        <d v="2018-07-19T00:00:00"/>
        <d v="2018-07-23T00:00:00"/>
        <d v="2018-07-18T00:00:00"/>
        <d v="2018-07-26T00:00:00"/>
        <d v="2018-07-25T00:00:00"/>
        <d v="2018-07-30T00:00:00"/>
        <d v="2018-07-04T00:00:00"/>
        <d v="2018-08-01T00:00:00"/>
        <d v="2018-08-02T00:00:00"/>
        <d v="2018-08-06T00:00:00"/>
        <d v="2018-08-07T00:00:00"/>
        <d v="2018-08-08T00:00:00"/>
        <d v="2018-08-16T00:00:00"/>
        <d v="2018-08-22T00:00:00"/>
        <d v="2018-08-21T00:00:00"/>
        <d v="2018-08-23T00:00:00"/>
        <d v="2018-08-24T00:00:00"/>
        <d v="2018-08-29T00:00:00"/>
        <d v="2018-08-15T00:00:00"/>
        <d v="2018-08-28T00:00:00"/>
        <d v="2018-09-05T00:00:00"/>
        <d v="2017-11-13T00:00:00"/>
        <d v="2017-11-20T00:00:00"/>
        <d v="2017-10-03T00:00:00"/>
        <d v="2017-11-28T00:00:00"/>
        <d v="2018-09-06T00:00:00"/>
        <d v="2018-09-10T00:00:00"/>
        <d v="2018-09-11T00:00:00"/>
        <d v="2018-09-19T00:00:00"/>
        <d v="2018-09-20T00:00:00"/>
        <d v="2018-09-18T00:00:00"/>
        <d v="2018-09-17T00:00:00"/>
        <d v="2018-09-25T00:00:00"/>
        <d v="2018-09-27T00:00:00"/>
        <d v="2018-09-12T00:00:00"/>
        <d v="2018-09-26T00:00:00"/>
        <d v="2018-10-01T00:00:00"/>
        <d v="2018-10-04T00:00:00"/>
        <d v="2018-10-03T00:00:00"/>
        <d v="2018-10-02T00:00:00"/>
        <d v="2018-10-18T00:00:00"/>
        <d v="2018-10-15T00:00:00"/>
        <d v="2018-10-16T00:00:00"/>
        <d v="2018-10-17T00:00:00"/>
        <d v="2018-10-11T00:00:00"/>
        <d v="2018-10-23T00:00:00"/>
        <d v="2018-10-10T00:00:00"/>
        <d v="2018-10-25T00:00:00"/>
        <d v="2018-10-24T00:00:00"/>
        <d v="2018-10-30T00:00:00"/>
        <d v="2018-10-31T00:00:00"/>
        <d v="2018-11-01T00:00:00"/>
        <d v="2018-11-02T00:00:00"/>
        <d v="2018-11-05T00:00:00"/>
        <d v="2018-10-29T00:00:00"/>
        <d v="2018-10-22T00:00:00"/>
        <d v="2018-11-08T00:00:00"/>
        <d v="2018-11-13T00:00:00"/>
        <d v="2018-11-15T00:00:00"/>
        <d v="2018-11-14T00:00:00"/>
        <d v="2018-11-07T00:00:00"/>
        <d v="2018-11-19T00:00:00"/>
        <d v="2018-11-26T00:00:00"/>
        <d v="2018-11-28T00:00:00"/>
        <d v="2018-11-16T00:00:00"/>
        <d v="2018-12-03T00:00:00"/>
        <d v="2018-11-30T00:00:00"/>
        <d v="2018-11-09T00:00:00"/>
        <d v="2018-11-20T00:00:00"/>
        <d v="2018-11-29T00:00:00"/>
        <d v="2018-05-15T00:00:00"/>
        <d v="2018-12-10T00:00:00"/>
        <d v="2018-12-13T00:00:00"/>
        <d v="2018-12-17T00:00:00"/>
        <d v="2018-12-20T00:00:00"/>
        <d v="2019-01-03T00:00:00"/>
        <d v="2018-12-05T00:00:00"/>
        <d v="2018-12-12T00:00:00"/>
        <d v="2018-12-26T00:00:00"/>
        <d v="2019-01-07T00:00:00"/>
        <d v="2019-01-08T00:00:00"/>
        <d v="2019-01-10T00:00:00"/>
        <d v="2019-01-11T00:00:00"/>
        <d v="2019-01-14T00:00:00"/>
        <d v="2019-01-17T00:00:00"/>
        <d v="2019-01-16T00:00:00"/>
        <d v="2019-01-24T00:00:00"/>
        <d v="2019-01-23T00:00:00"/>
        <d v="2019-01-26T00:00:00"/>
        <d v="2019-01-29T00:00:00"/>
        <d v="2019-01-15T00:00:00"/>
        <d v="2019-01-02T00:00:00"/>
        <d v="2019-01-09T00:00:00"/>
        <d v="2019-01-30T00:00:00"/>
        <d v="2019-01-28T00:00:00"/>
        <d v="2019-02-04T00:00:00"/>
        <d v="2019-02-05T00:00:00"/>
        <d v="2019-02-07T00:00:00"/>
        <d v="2019-02-08T00:00:00"/>
        <d v="2019-02-13T00:00:00"/>
        <d v="2019-02-18T00:00:00"/>
        <d v="2019-02-19T00:00:00"/>
        <d v="2019-02-12T00:00:00"/>
        <d v="2019-02-21T00:00:00"/>
        <d v="2019-02-20T00:00:00"/>
        <d v="2019-02-22T00:00:00"/>
        <d v="2019-02-14T00:00:00"/>
        <d v="2019-02-25T00:00:00"/>
        <d v="2019-02-27T00:00:00"/>
        <d v="2019-02-28T00:00:00"/>
        <d v="2019-03-07T00:00:00"/>
        <d v="2019-03-11T00:00:00"/>
        <d v="2019-03-14T00:00:00"/>
        <d v="2019-03-18T00:00:00"/>
        <d v="2019-03-21T00:00:00"/>
        <d v="2019-03-19T00:00:00"/>
        <d v="2019-03-25T00:00:00"/>
        <d v="2019-03-28T00:00:00"/>
        <d v="2019-03-06T00:00:00"/>
        <d v="2019-03-13T00:00:00"/>
        <d v="2019-03-29T00:00:00"/>
        <d v="2019-03-20T00:00:00"/>
        <d v="2019-04-02T00:00:00"/>
        <d v="2019-04-04T00:00:00"/>
        <d v="2019-04-05T00:00:00"/>
        <d v="2019-03-26T00:00:00"/>
        <d v="2019-04-08T00:00:00"/>
        <d v="2019-04-09T00:00:00"/>
        <d v="2019-04-10T00:00:00"/>
        <d v="2019-04-15T00:00:00"/>
        <d v="2019-04-12T00:00:00"/>
        <d v="2019-04-23T00:00:00"/>
        <d v="2019-04-25T00:00:00"/>
        <d v="2019-04-24T00:00:00"/>
        <d v="2019-04-11T00:00:00"/>
        <d v="2019-03-27T00:00:00"/>
        <d v="2019-04-26T00:00:00"/>
        <d v="2019-04-03T00:00:00"/>
        <d v="2019-04-17T00:00:00"/>
        <d v="2019-04-16T00:00:00"/>
        <d v="2019-04-29T00:00:00"/>
        <d v="2019-05-01T00:00:00"/>
        <d v="2019-05-02T00:00:00"/>
        <d v="2019-05-03T00:00:00"/>
        <d v="2019-05-07T00:00:00"/>
        <d v="2019-05-08T00:00:00"/>
        <d v="2019-05-09T00:00:00"/>
        <d v="2019-05-13T00:00:00"/>
        <d v="2019-05-15T00:00:00"/>
        <d v="2019-05-16T00:00:00"/>
        <d v="2019-05-17T00:00:00"/>
        <d v="2019-05-20T00:00:00"/>
        <d v="2019-05-21T00:00:00"/>
        <d v="2019-05-22T00:00:00"/>
        <d v="2019-05-30T00:00:00"/>
        <d v="2019-05-29T00:00:00"/>
        <d v="2019-06-04T00:00:00"/>
        <d v="2019-06-06T00:00:00"/>
        <d v="2019-06-03T00:00:00"/>
        <d v="2019-06-05T00:00:00"/>
        <d v="2019-06-10T00:00:00"/>
        <d v="2019-06-13T00:00:00"/>
        <d v="2019-06-12T00:00:00"/>
        <d v="2019-06-14T00:00:00"/>
        <d v="2019-06-17T00:00:00"/>
        <d v="2019-06-18T00:00:00"/>
        <d v="2019-06-20T00:00:00"/>
        <d v="2019-06-21T00:00:00"/>
        <d v="2019-06-11T00:00:00"/>
        <d v="2019-06-26T00:00:00"/>
        <d v="2019-06-25T00:00:00"/>
        <d v="2019-06-27T00:00:00"/>
        <d v="2019-06-19T00:00:00"/>
        <d v="2019-07-03T00:00:00"/>
        <d v="2019-07-08T00:00:00"/>
        <d v="2019-07-10T00:00:00"/>
        <d v="2019-07-09T00:00:00"/>
        <d v="2019-07-16T00:00:00"/>
        <d v="2019-06-24T00:00:00"/>
        <d v="2019-07-18T00:00:00"/>
        <d v="2019-07-19T00:00:00"/>
        <d v="2019-07-22T00:00:00"/>
        <d v="2019-07-25T00:00:00"/>
        <d v="2019-07-26T00:00:00"/>
        <d v="2017-10-26T00:00:00"/>
        <d v="2019-03-01T00:00:00"/>
        <d v="2019-01-25T00:00:00"/>
        <d v="2018-09-28T00:00:00"/>
        <d v="2018-07-27T00:00:00"/>
        <d v="2017-10-27T00:00:00"/>
        <d v="2018-08-09T00:00:00"/>
        <d v="2017-12-15T00:00:00"/>
        <d v="2018-06-14T00:00:00"/>
        <d v="2017-10-20T00:00:00"/>
        <d v="2018-03-06T00:00:00"/>
        <d v="2019-07-24T00:00:00"/>
        <d v="2019-07-31T00:00:00"/>
        <d v="2019-07-17T00:00:00"/>
        <d v="2019-08-01T00:00:00"/>
        <d v="2019-08-06T00:00:00"/>
        <d v="2019-08-08T00:00:00"/>
        <d v="2019-07-23T00:00:00"/>
        <d v="2019-08-09T00:00:00"/>
        <d v="2019-08-12T00:00:00"/>
        <d v="2019-08-15T00:00:00"/>
        <d v="2019-08-16T00:00:00"/>
        <d v="2019-08-19T00:00:00"/>
        <d v="2019-08-23T00:00:00"/>
        <d v="2019-08-22T00:00:00"/>
        <d v="2019-08-21T00:00:00"/>
        <d v="2019-08-28T00:00:00"/>
        <d v="2019-08-30T00:00:00"/>
        <d v="2019-08-07T00:00:00"/>
        <d v="2019-08-14T00:00:00"/>
        <d v="2019-08-05T00:00:00"/>
        <d v="2019-08-20T00:00:00"/>
        <d v="2019-08-29T00:00:00"/>
        <d v="2019-09-05T00:00:00"/>
        <d v="2019-09-04T00:00:00"/>
        <d v="2019-08-13T00:00:00"/>
        <d v="2019-09-09T00:00:00"/>
        <d v="2019-09-11T00:00:00"/>
        <d v="2019-09-12T00:00:00"/>
        <d v="2019-09-10T00:00:00"/>
        <d v="2019-09-16T00:00:00"/>
        <d v="2019-09-18T00:00:00"/>
        <d v="2019-09-19T00:00:00"/>
        <d v="2019-09-24T00:00:00"/>
        <d v="2019-09-27T00:00:00"/>
        <d v="2019-09-26T00:00:00"/>
        <d v="2019-09-25T00:00:00"/>
        <d v="2019-09-03T00:00:00"/>
        <d v="2019-09-06T00:00:00"/>
        <d v="2019-09-02T00:00:00"/>
        <d v="2019-09-30T00:00:00"/>
        <d v="2019-10-01T00:00:00"/>
        <d v="2019-10-03T00:00:00"/>
        <d v="2019-10-02T00:00:00"/>
        <d v="2019-10-07T00:00:00"/>
        <d v="2019-10-08T00:00:00"/>
        <d v="2019-10-09T00:00:00"/>
        <d v="2019-10-14T00:00:00"/>
        <d v="2019-09-23T00:00:00"/>
        <d v="2019-08-26T00:00:00"/>
        <d v="2019-10-10T00:00:00"/>
        <d v="2019-09-17T00:00:00"/>
        <d v="2019-10-15T00:00:00"/>
        <d v="2019-10-16T00:00:00"/>
        <d v="2019-10-17T00:00:00"/>
        <d v="2019-10-21T00:00:00"/>
        <d v="2019-10-22T00:00:00"/>
        <d v="2019-10-23T00:00:00"/>
        <d v="2019-10-24T00:00:00"/>
        <d v="2019-10-25T00:00:00"/>
        <d v="2019-10-29T00:00:00"/>
        <d v="2019-10-30T00:00:00"/>
        <d v="2019-11-04T00:00:00"/>
        <d v="2019-10-28T00:00:00"/>
        <d v="2019-11-05T00:00:00"/>
        <d v="2019-11-07T00:00:00"/>
        <d v="2019-11-13T00:00:00"/>
        <d v="2019-11-14T00:00:00"/>
        <d v="2019-11-18T00:00:00"/>
        <d v="2019-11-21T00:00:00"/>
        <d v="2019-11-19T00:00:00"/>
        <d v="2019-12-02T00:00:00"/>
        <d v="2019-11-06T00:00:00"/>
        <d v="2019-11-20T00:00:00"/>
        <d v="2019-11-27T00:00:00"/>
        <d v="2019-12-04T00:00:00"/>
        <d v="2019-12-05T00:00:00"/>
        <d v="2019-11-08T00:00:00"/>
        <d v="2019-12-12T00:00:00"/>
        <d v="2019-12-09T00:00:00"/>
        <d v="2019-12-18T00:00:00"/>
        <d v="2019-12-17T00:00:00"/>
        <d v="2019-12-19T00:00:00"/>
        <d v="2020-01-06T00:00:00"/>
        <d v="2019-12-03T00:00:00"/>
        <d v="2019-12-06T00:00:00"/>
        <d v="2020-01-07T00:00:00"/>
        <d v="2019-12-10T00:00:00"/>
        <d v="2019-12-11T00:00:00"/>
        <d v="2020-01-08T00:00:00"/>
        <d v="2020-01-09T00:00:00"/>
        <d v="2020-01-14T00:00:00"/>
        <d v="2020-01-15T00:00:00"/>
        <d v="2020-01-16T00:00:00"/>
        <d v="2020-01-17T00:00:00"/>
        <d v="2020-01-23T00:00:00"/>
        <d v="2020-01-27T00:00:00"/>
        <d v="2020-01-30T00:00:00"/>
        <d v="2020-02-03T00:00:00"/>
        <d v="2020-01-22T00:00:00"/>
        <d v="2020-01-29T00:00:00"/>
        <d v="2020-01-31T00:00:00"/>
        <d v="2020-02-05T00:00:00"/>
        <d v="2020-02-12T00:00:00"/>
        <d v="2020-02-13T00:00:00"/>
        <d v="2020-02-17T00:00:00"/>
        <d v="2020-02-08T00:00:00"/>
        <d v="2020-02-14T00:00:00"/>
        <d v="2020-02-20T00:00:00"/>
        <d v="2020-02-27T00:00:00"/>
        <d v="2020-02-19T00:00:00"/>
        <d v="2020-03-02T00:00:00"/>
        <d v="2020-02-11T00:00:00"/>
        <d v="2020-03-05T00:00:00"/>
        <d v="2020-03-06T00:00:00"/>
        <d v="2020-03-09T00:00:00"/>
        <d v="2020-03-11T00:00:00"/>
        <d v="2020-03-12T00:00:00"/>
        <d v="2020-03-16T00:00:00"/>
        <d v="2020-03-17T00:00:00"/>
        <d v="2020-02-26T00:00:00"/>
        <d v="2020-03-20T00:00:00"/>
        <d v="2020-03-19T00:00:00"/>
      </sharedItems>
      <fieldGroup par="28" base="1">
        <rangePr groupBy="months" startDate="2015-07-14T00:00:00" endDate="2020-03-21T00:00:00"/>
        <groupItems count="14">
          <s v="&lt;7/14/2015"/>
          <s v="Jan"/>
          <s v="Feb"/>
          <s v="Mar"/>
          <s v="Apr"/>
          <s v="May"/>
          <s v="Jun"/>
          <s v="Jul"/>
          <s v="Aug"/>
          <s v="Sep"/>
          <s v="Oct"/>
          <s v="Nov"/>
          <s v="Dec"/>
          <s v="&gt;3/21/2020"/>
        </groupItems>
      </fieldGroup>
    </cacheField>
    <cacheField name="Last12mo" numFmtId="0">
      <sharedItems count="2">
        <s v="N"/>
        <s v="Y"/>
      </sharedItems>
    </cacheField>
    <cacheField name="Project Number" numFmtId="49">
      <sharedItems/>
    </cacheField>
    <cacheField name="Disaster" numFmtId="49">
      <sharedItems/>
    </cacheField>
    <cacheField name="Description" numFmtId="0">
      <sharedItems longText="1"/>
    </cacheField>
    <cacheField name="Subject" numFmtId="49">
      <sharedItems longText="1"/>
    </cacheField>
    <cacheField name="Subject_Primary" numFmtId="0">
      <sharedItems count="11">
        <s v="Low-Moderate Income - National Objective"/>
        <s v="Eligible CDBG Activities"/>
        <s v="Financial Management"/>
        <s v="Urgent Need - National Objective"/>
        <s v="Grants Management"/>
        <s v="Damage related to disaster"/>
        <s v="Duplication of Benefits"/>
        <s v="Labor - Davis/Bacon"/>
        <s v="Environmental - Environmental Reviews"/>
        <s v="Fair Housing Equal Opportunity"/>
        <s v="Slum and Blight - National Objective"/>
      </sharedItems>
    </cacheField>
    <cacheField name="Location" numFmtId="49">
      <sharedItems count="2">
        <s v="Remote"/>
        <s v="On-Site"/>
      </sharedItems>
    </cacheField>
    <cacheField name="Created By" numFmtId="49">
      <sharedItems count="58">
        <s v="Rodriguez, Raymond"/>
        <s v="Polk, Nechelle"/>
        <s v="Andrea Fleischbein"/>
        <s v="Peychaud OCD, Rosalind"/>
        <s v="Sparks, John"/>
        <s v="Washington, Debra"/>
        <s v="LaSonta Davenport"/>
        <s v="Lee OCD, Jared"/>
        <s v="Mann OCD, Darin"/>
        <s v="Chua OCD, Michael"/>
        <s v="Hebert OCD, Kristen"/>
        <s v="Theresa Brennan"/>
        <s v="Gaudet OCD, Rowdy"/>
        <s v="Angela Lawson"/>
        <s v="Williams OCD, Desirae"/>
        <s v="Plain OCD, Willie"/>
        <s v="Darin Mann"/>
        <s v="Nechelle Polk"/>
        <s v="Bergeron, Liza"/>
        <s v="Samuels OCD, Lisa"/>
        <s v="Candace Watkins"/>
        <s v="LeBeouf, Tomorr"/>
        <s v="Michael Chua"/>
        <s v="Kristen Hebert"/>
        <s v="Jimmy Dunphy"/>
        <s v="Powell OCD, Tina"/>
        <s v="Lisa Samuels"/>
        <s v="Rosalind Peychaud"/>
        <s v="Tomorr LeBeouf"/>
        <s v="Richmond, Chenoa"/>
        <s v="Helena Janssen"/>
        <s v="Chenoa Richmond"/>
        <s v="Anita Jackson"/>
        <s v="Eva Strausbaugh"/>
        <s v="Janssen OCD, Helena"/>
        <s v="Eugenia Williams"/>
        <s v="Gwen Lee"/>
        <s v="Part, Fay"/>
        <s v="Jared Lee"/>
        <s v="Sydney Pino"/>
        <s v="Martine Turner"/>
        <s v="Skeka Hogan"/>
        <s v="Christie Johnson"/>
        <s v="Keri Caillet"/>
        <s v="Pat Forbes"/>
        <s v="Shayla Thompson"/>
        <s v="Fay Part"/>
        <s v="Eric Miller"/>
        <s v="John Sparks"/>
        <s v="Anita Anderson (DOA)"/>
        <s v="Patrice Staton"/>
        <s v="Amy Noll"/>
        <s v="Jessica Simms"/>
        <s v="Chad Carson"/>
        <s v="Kimberly Lundy"/>
        <s v="glee" u="1"/>
        <s v="estraus" u="1"/>
        <s v="afleisc" u="1"/>
      </sharedItems>
    </cacheField>
    <cacheField name="Created" numFmtId="22">
      <sharedItems containsSemiMixedTypes="0" containsNonDate="0" containsDate="1" containsString="0" minDate="2015-12-02T08:47:02" maxDate="2020-03-20T07:20:05"/>
    </cacheField>
    <cacheField name="App Created By" numFmtId="49">
      <sharedItems containsNonDate="0" containsString="0" containsBlank="1"/>
    </cacheField>
    <cacheField name="App Modified By" numFmtId="49">
      <sharedItems containsNonDate="0" containsString="0" containsBlank="1"/>
    </cacheField>
    <cacheField name="Content Type" numFmtId="0">
      <sharedItems/>
    </cacheField>
    <cacheField name="DRGR Loaded" numFmtId="0">
      <sharedItems/>
    </cacheField>
    <cacheField name="Folder Child Count" numFmtId="49">
      <sharedItems/>
    </cacheField>
    <cacheField name="Created By_A" numFmtId="0">
      <sharedItems/>
    </cacheField>
    <cacheField name="Created By_B1" numFmtId="0">
      <sharedItems/>
    </cacheField>
    <cacheField name="Created By_B2" numFmtId="2">
      <sharedItems count="51">
        <s v="Raymond Rodriguez"/>
        <s v="Nechelle Polk"/>
        <s v="Andrea Fleischbein"/>
        <s v="Rosalind Peychaud"/>
        <s v="John Sparks"/>
        <s v="Debra Washington"/>
        <s v="LaSonta Davenport"/>
        <s v="Jared Lee"/>
        <s v="Darin Mann"/>
        <s v="Michael Chua"/>
        <s v="Kristen Hebert"/>
        <s v="Theresa Brennan"/>
        <s v="Rowdy Gaudet"/>
        <s v="Angela Lawson"/>
        <s v="Desirae Williams"/>
        <s v="Willie Plain"/>
        <s v="Liza Bergeron"/>
        <s v="Lisa Samuels"/>
        <s v="Candace Watkins"/>
        <s v="Tomorr LeBeouf"/>
        <s v="Jimmy Dunphy"/>
        <s v="Tina Powell"/>
        <s v="Chenoa Richmond"/>
        <s v="Helena Janssen"/>
        <s v="Anita Jackson"/>
        <s v="Eva Strausbaugh"/>
        <s v="Eugenia Williams"/>
        <s v="Gwen Lee"/>
        <s v="Fay Part"/>
        <s v="Sydney Pino"/>
        <s v="Martine Turner"/>
        <s v="Skeka Hogan"/>
        <s v="Christie Johnson"/>
        <s v="Keri Caillet"/>
        <s v="Pat Forbes"/>
        <s v="Shayla Thompson"/>
        <s v="Eric Miller"/>
        <s v="Anita Anderson (DOA)"/>
        <s v="Patrice Staton"/>
        <s v="Amy Noll"/>
        <s v="Jessica Simms"/>
        <s v="Chad Carson"/>
        <s v="Kimberly Lundy"/>
        <s v="Liza Bergeron," u="1"/>
        <s v="John Sparks," u="1"/>
        <s v="Raymond Rodriguez," u="1"/>
        <s v="Debra Washington," u="1"/>
        <s v="Fay Part," u="1"/>
        <s v="Tomorr LeBeouf," u="1"/>
        <s v="Chenoa Richmond," u="1"/>
        <s v="Nechelle Polk," u="1"/>
      </sharedItems>
    </cacheField>
    <cacheField name="ID" numFmtId="1">
      <sharedItems containsSemiMixedTypes="0" containsString="0" containsNumber="1" containsInteger="1" minValue="4" maxValue="1852"/>
    </cacheField>
    <cacheField name="Item Child Count" numFmtId="49">
      <sharedItems/>
    </cacheField>
    <cacheField name="Modified" numFmtId="22">
      <sharedItems containsSemiMixedTypes="0" containsNonDate="0" containsDate="1" containsString="0" minDate="2015-12-14T14:44:17" maxDate="2020-03-20T07:20:05"/>
    </cacheField>
    <cacheField name="Modified By" numFmtId="49">
      <sharedItems/>
    </cacheField>
    <cacheField name="Responsible Organization List" numFmtId="49">
      <sharedItems containsNonDate="0" containsString="0" containsBlank="1"/>
    </cacheField>
    <cacheField name="TA Classification" numFmtId="49">
      <sharedItems containsBlank="1"/>
    </cacheField>
    <cacheField name="Item Type" numFmtId="49">
      <sharedItems/>
    </cacheField>
    <cacheField name="Path" numFmtId="49">
      <sharedItems/>
    </cacheField>
    <cacheField name="Quarters" numFmtId="0" databaseField="0">
      <fieldGroup base="1">
        <rangePr groupBy="quarters" startDate="2015-07-14T00:00:00" endDate="2020-03-21T00:00:00"/>
        <groupItems count="6">
          <s v="&lt;7/14/2015"/>
          <s v="Qtr1"/>
          <s v="Qtr2"/>
          <s v="Qtr3"/>
          <s v="Qtr4"/>
          <s v="&gt;3/21/2020"/>
        </groupItems>
      </fieldGroup>
    </cacheField>
    <cacheField name="Years" numFmtId="0" databaseField="0">
      <fieldGroup base="1">
        <rangePr groupBy="years" startDate="2015-07-14T00:00:00" endDate="2020-03-21T00:00:00"/>
        <groupItems count="8">
          <s v="&lt;7/14/2015"/>
          <s v="2015"/>
          <s v="2016"/>
          <s v="2017"/>
          <s v="2018"/>
          <s v="2019"/>
          <s v="2020"/>
          <s v="&gt;3/21/2020"/>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30">
  <r>
    <s v="Livingston Parish"/>
    <x v="0"/>
    <x v="0"/>
    <s v="32VHCS1101"/>
    <s v="Isaac"/>
    <s v="email and phone call discussing supporting documentation for project delivery costs."/>
    <s v="Low-Moderate Income - National Objective"/>
    <x v="0"/>
    <x v="0"/>
    <x v="0"/>
    <d v="2015-12-02T08:47:02"/>
    <m/>
    <m/>
    <s v="Item"/>
    <b v="1"/>
    <s v="0"/>
    <s v="Rodriguez, Raymond"/>
    <s v="Raymond Rodriguez,"/>
    <x v="0"/>
    <n v="4"/>
    <s v="0"/>
    <d v="2016-09-14T10:23:39"/>
    <s v="Joseph Rossman"/>
    <m/>
    <m/>
    <s v="Item"/>
    <s v="strategicplanning/Research/Lists/Technical Assistance version 2"/>
  </r>
  <r>
    <s v="Lower Cameron Hospital Service District (LCHSD)"/>
    <x v="1"/>
    <x v="0"/>
    <s v="ILOC-00001"/>
    <s v="Katrina/Rita Grant 1"/>
    <s v="Reviewed files on site and provided TA on records management and labor issues.  "/>
    <s v="Eligible CDBG Activities;#Labor - Davis/Bacon"/>
    <x v="1"/>
    <x v="1"/>
    <x v="1"/>
    <d v="2015-12-02T10:43:31"/>
    <m/>
    <m/>
    <s v="Item"/>
    <b v="1"/>
    <s v="0"/>
    <s v="Polk, Nechelle"/>
    <s v="Nechelle Polk,"/>
    <x v="1"/>
    <n v="5"/>
    <s v="0"/>
    <d v="2016-01-08T14:05:52"/>
    <s v="Joseph Rossman"/>
    <m/>
    <m/>
    <s v="Item"/>
    <s v="strategicplanning/Research/Lists/Technical Assistance version 2"/>
  </r>
  <r>
    <s v="Iberia Parish"/>
    <x v="0"/>
    <x v="0"/>
    <s v="23PARA2101, 23PARA3201, 23PARA3401, ILTR-00038, ILTR-00158"/>
    <s v="Katrina/Rita Grant 1;#Gustav/Ike"/>
    <s v="Reviewed files and provided TA on records management.  Also discussed financial management of remaining funds and issues they are having completing close-out packages."/>
    <s v="Financial Management"/>
    <x v="2"/>
    <x v="1"/>
    <x v="1"/>
    <d v="2015-12-02T11:37:27"/>
    <m/>
    <m/>
    <s v="Item"/>
    <b v="1"/>
    <s v="0"/>
    <s v="Polk, Nechelle"/>
    <s v="Nechelle Polk,"/>
    <x v="1"/>
    <n v="6"/>
    <s v="0"/>
    <d v="2016-09-14T10:30:10"/>
    <s v="Joseph Rossman"/>
    <m/>
    <m/>
    <s v="Item"/>
    <s v="strategicplanning/Research/Lists/Technical Assistance version 2"/>
  </r>
  <r>
    <s v="City of New Iberia"/>
    <x v="0"/>
    <x v="0"/>
    <s v="23MIPL3401"/>
    <s v="Katrina/Rita Grant 1"/>
    <s v="Reviewed files and provided TA on records management.  Also discussed financial management and issues with movement of the project.  Have acquistion issues that are holding up moving to construction."/>
    <s v="Financial Management;#Low-Moderate Income - National Objective"/>
    <x v="2"/>
    <x v="1"/>
    <x v="1"/>
    <d v="2015-12-02T11:42:08"/>
    <m/>
    <m/>
    <s v="Item"/>
    <b v="1"/>
    <s v="0"/>
    <s v="Polk, Nechelle"/>
    <s v="Nechelle Polk,"/>
    <x v="1"/>
    <n v="7"/>
    <s v="0"/>
    <d v="2016-09-14T10:24:18"/>
    <s v="Joseph Rossman"/>
    <m/>
    <m/>
    <s v="Item"/>
    <s v="strategicplanning/Research/Lists/Technical Assistance version 2"/>
  </r>
  <r>
    <s v="Lower Cameron Hospital Service"/>
    <x v="2"/>
    <x v="0"/>
    <s v="ILOC-00001"/>
    <s v="Katrina/Rita Grant 1"/>
    <s v="Provided T/A for proper file management, records retention of grant. Grantees documents were not located on site per their grant agreement."/>
    <s v="Financial Management"/>
    <x v="2"/>
    <x v="1"/>
    <x v="2"/>
    <d v="2015-12-08T16:00:27"/>
    <m/>
    <m/>
    <s v="Item"/>
    <b v="1"/>
    <s v="0"/>
    <s v="Andrea Fleischbein"/>
    <s v="Andrea Fleischbein"/>
    <x v="2"/>
    <n v="8"/>
    <s v="0"/>
    <d v="2016-09-14T10:23:39"/>
    <s v="Joseph Rossman"/>
    <m/>
    <m/>
    <s v="Item"/>
    <s v="strategicplanning/Research/Lists/Technical Assistance version 2"/>
  </r>
  <r>
    <s v="Ascension Parish"/>
    <x v="3"/>
    <x v="0"/>
    <s v="03PARA2301"/>
    <s v="Katrina/Rita Grant 1"/>
    <s v="provided t/a on LMI eligibility requirements for LMI hookups to sewer system"/>
    <s v="Low-Moderate Income - National Objective"/>
    <x v="0"/>
    <x v="1"/>
    <x v="2"/>
    <d v="2015-12-08T16:05:20"/>
    <m/>
    <m/>
    <s v="Item"/>
    <b v="1"/>
    <s v="0"/>
    <s v="Andrea Fleischbein"/>
    <s v="Andrea Fleischbein"/>
    <x v="2"/>
    <n v="9"/>
    <s v="0"/>
    <d v="2016-09-14T10:23:06"/>
    <s v="Joseph Rossman"/>
    <m/>
    <m/>
    <s v="Item"/>
    <s v="strategicplanning/Research/Lists/Technical Assistance version 2"/>
  </r>
  <r>
    <s v="Assumption Parish"/>
    <x v="4"/>
    <x v="0"/>
    <s v="04PARA2305"/>
    <s v="Gustav/Ike"/>
    <s v="provided t/a on budget amendments"/>
    <s v="Low-Moderate Income - National Objective"/>
    <x v="0"/>
    <x v="1"/>
    <x v="2"/>
    <d v="2015-12-08T16:16:59"/>
    <m/>
    <m/>
    <s v="Item"/>
    <b v="1"/>
    <s v="0"/>
    <s v="Andrea Fleischbein"/>
    <s v="Andrea Fleischbein"/>
    <x v="2"/>
    <n v="10"/>
    <s v="0"/>
    <d v="2016-09-14T10:23:17"/>
    <s v="Joseph Rossman"/>
    <m/>
    <m/>
    <s v="Item"/>
    <s v="strategicplanning/Research/Lists/Technical Assistance version 2"/>
  </r>
  <r>
    <s v="Town of Golden Meadow"/>
    <x v="5"/>
    <x v="0"/>
    <s v="29MIPC2301"/>
    <s v="Katrina/Rita Grant 1"/>
    <s v="provided t/a on rehab project acquisiton"/>
    <s v="Low-Moderate Income - National Objective"/>
    <x v="0"/>
    <x v="1"/>
    <x v="2"/>
    <d v="2015-12-08T16:18:25"/>
    <m/>
    <m/>
    <s v="Item"/>
    <b v="1"/>
    <s v="0"/>
    <s v="Andrea Fleischbein"/>
    <s v="Andrea Fleischbein"/>
    <x v="2"/>
    <n v="11"/>
    <s v="0"/>
    <d v="2016-09-14T10:23:20"/>
    <s v="Joseph Rossman"/>
    <m/>
    <m/>
    <s v="Item"/>
    <s v="strategicplanning/Research/Lists/Technical Assistance version 2"/>
  </r>
  <r>
    <s v="Office of Coastal Protection"/>
    <x v="6"/>
    <x v="0"/>
    <s v="55CPFI3302"/>
    <s v="Gustav/Ike"/>
    <s v="provided t/a regarding acquisition"/>
    <s v="Urgent Need - National Objective"/>
    <x v="3"/>
    <x v="1"/>
    <x v="2"/>
    <d v="2015-12-08T16:23:12"/>
    <m/>
    <m/>
    <s v="Item"/>
    <b v="1"/>
    <s v="0"/>
    <s v="Andrea Fleischbein"/>
    <s v="Andrea Fleischbein"/>
    <x v="2"/>
    <n v="12"/>
    <s v="0"/>
    <d v="2016-09-14T10:23:09"/>
    <s v="Joseph Rossman"/>
    <m/>
    <m/>
    <s v="Item"/>
    <s v="strategicplanning/Research/Lists/Technical Assistance version 2"/>
  </r>
  <r>
    <s v="Viet Namese Commercial Fisherman Union (VACFU)"/>
    <x v="7"/>
    <x v="0"/>
    <s v="IFIS-00025"/>
    <s v="Katrina/Rita Grant 1"/>
    <s v="Sitevisit conducted to verify occupancy, tour facility, assess progress and try to establish timelines for the varies phases of renovations prior to the official operations of the seafood packaging plant.   Inquire whether there were any additional challenges that the PM or Outreach could assist with resolving."/>
    <s v="Grants Management"/>
    <x v="4"/>
    <x v="1"/>
    <x v="3"/>
    <d v="2015-12-09T16:09:56"/>
    <m/>
    <m/>
    <s v="Item"/>
    <b v="1"/>
    <s v="0"/>
    <s v="Peychaud Rosalind"/>
    <s v="Rosalind Peychaud"/>
    <x v="3"/>
    <n v="13"/>
    <s v="0"/>
    <d v="2016-12-01T11:18:30"/>
    <s v="Peychaud OCD, Rosalind"/>
    <m/>
    <m/>
    <s v="Item"/>
    <s v="strategicplanning/Research/Lists/Technical Assistance version 2"/>
  </r>
  <r>
    <s v="Farmers Rice Mill"/>
    <x v="8"/>
    <x v="0"/>
    <s v="10DRLG7201"/>
    <s v="Gustav/Ike"/>
    <s v="Provided TA via phone call by answering questions on how to fill out their project completion report for close-out"/>
    <s v="Eligible CDBG Activities"/>
    <x v="1"/>
    <x v="0"/>
    <x v="4"/>
    <d v="2015-12-14T14:44:17"/>
    <m/>
    <m/>
    <s v="Item"/>
    <b v="0"/>
    <s v="0"/>
    <s v="Sparks, John"/>
    <s v="John Sparks,"/>
    <x v="4"/>
    <n v="14"/>
    <s v="0"/>
    <d v="2015-12-14T14:44:17"/>
    <s v="Sparks, John"/>
    <m/>
    <m/>
    <s v="Item"/>
    <s v="strategicplanning/Research/Lists/Technical Assistance version 2"/>
  </r>
  <r>
    <s v="Consultant on behalf of Plaquemines Parish"/>
    <x v="9"/>
    <x v="0"/>
    <s v="38UPLQ1101-03"/>
    <s v="Isaac"/>
    <s v="Email communication concerning FEMA IA data"/>
    <s v="Eligible CDBG Activities;#Low-Moderate Income - National Objective"/>
    <x v="1"/>
    <x v="0"/>
    <x v="0"/>
    <d v="2015-12-22T16:45:41"/>
    <m/>
    <m/>
    <s v="Item"/>
    <b v="0"/>
    <s v="0"/>
    <s v="Rodriguez, Raymond"/>
    <s v="Raymond Rodriguez,"/>
    <x v="0"/>
    <n v="16"/>
    <s v="0"/>
    <d v="2015-12-22T16:45:41"/>
    <s v="Rodriguez, Raymond"/>
    <m/>
    <m/>
    <s v="Item"/>
    <s v="strategicplanning/Research/Lists/Technical Assistance version 2"/>
  </r>
  <r>
    <s v="City of Lake Charles"/>
    <x v="7"/>
    <x v="0"/>
    <s v="69PARA13011-04"/>
    <s v="Gustav/Ike"/>
    <s v="Email concerning program close out."/>
    <s v="Eligible CDBG Activities;#Low-Moderate Income - National Objective;#Urgent Need - National Objective"/>
    <x v="1"/>
    <x v="0"/>
    <x v="0"/>
    <d v="2015-12-22T16:48:01"/>
    <m/>
    <m/>
    <s v="Item"/>
    <b v="0"/>
    <s v="0"/>
    <s v="Rodriguez, Raymond"/>
    <s v="Raymond Rodriguez,"/>
    <x v="0"/>
    <n v="17"/>
    <s v="0"/>
    <d v="2015-12-22T16:48:01"/>
    <s v="Rodriguez, Raymond"/>
    <m/>
    <m/>
    <s v="Item"/>
    <s v="strategicplanning/Research/Lists/Technical Assistance version 2"/>
  </r>
  <r>
    <s v="Livingston Parish"/>
    <x v="10"/>
    <x v="0"/>
    <s v="32VHCS1101"/>
    <s v="Isaac"/>
    <s v="Email concerning draw request # 2 and the supporting documents"/>
    <s v="Eligible CDBG Activities;#Low-Moderate Income - National Objective"/>
    <x v="1"/>
    <x v="0"/>
    <x v="0"/>
    <d v="2015-12-22T16:49:23"/>
    <m/>
    <m/>
    <s v="Item"/>
    <b v="0"/>
    <s v="0"/>
    <s v="Rodriguez, Raymond"/>
    <s v="Raymond Rodriguez,"/>
    <x v="0"/>
    <n v="18"/>
    <s v="0"/>
    <d v="2015-12-22T16:49:23"/>
    <s v="Rodriguez, Raymond"/>
    <m/>
    <m/>
    <s v="Item"/>
    <s v="strategicplanning/Research/Lists/Technical Assistance version 2"/>
  </r>
  <r>
    <s v="Vermilion Parish"/>
    <x v="10"/>
    <x v="0"/>
    <s v="57PARA1302"/>
    <s v="Gustav/Ike"/>
    <s v="Email sending the parish new draw request forms for LMI applicants."/>
    <s v="Eligible CDBG Activities;#Low-Moderate Income - National Objective"/>
    <x v="1"/>
    <x v="0"/>
    <x v="0"/>
    <d v="2015-12-22T16:51:00"/>
    <m/>
    <m/>
    <s v="Item"/>
    <b v="0"/>
    <s v="0"/>
    <s v="Rodriguez, Raymond"/>
    <s v="Raymond Rodriguez,"/>
    <x v="0"/>
    <n v="19"/>
    <s v="0"/>
    <d v="2015-12-22T16:51:00"/>
    <s v="Rodriguez, Raymond"/>
    <m/>
    <m/>
    <s v="Item"/>
    <s v="strategicplanning/Research/Lists/Technical Assistance version 2"/>
  </r>
  <r>
    <s v="Consultant of behalf of Vermilion Parish"/>
    <x v="11"/>
    <x v="0"/>
    <s v="57PARA1302"/>
    <s v="Gustav/Ike"/>
    <s v="Email with consultant concerning funds returned previously"/>
    <s v="Eligible CDBG Activities;#Low-Moderate Income - National Objective"/>
    <x v="1"/>
    <x v="0"/>
    <x v="0"/>
    <d v="2015-12-22T16:52:40"/>
    <m/>
    <m/>
    <s v="Item"/>
    <b v="0"/>
    <s v="0"/>
    <s v="Rodriguez, Raymond"/>
    <s v="Raymond Rodriguez,"/>
    <x v="0"/>
    <n v="20"/>
    <s v="0"/>
    <d v="2015-12-22T16:52:40"/>
    <s v="Rodriguez, Raymond"/>
    <m/>
    <m/>
    <s v="Item"/>
    <s v="strategicplanning/Research/Lists/Technical Assistance version 2"/>
  </r>
  <r>
    <s v="Consultant on behalf of Plaquemines Parish"/>
    <x v="12"/>
    <x v="0"/>
    <s v="38UPLQ11001-03"/>
    <s v="Isaac"/>
    <s v="Email concerning budget amendment"/>
    <s v="Eligible CDBG Activities;#Low-Moderate Income - National Objective"/>
    <x v="1"/>
    <x v="0"/>
    <x v="0"/>
    <d v="2015-12-22T16:54:24"/>
    <m/>
    <m/>
    <s v="Item"/>
    <b v="0"/>
    <s v="0"/>
    <s v="Rodriguez, Raymond"/>
    <s v="Raymond Rodriguez,"/>
    <x v="0"/>
    <n v="21"/>
    <s v="0"/>
    <d v="2015-12-22T16:54:24"/>
    <s v="Rodriguez, Raymond"/>
    <m/>
    <m/>
    <s v="Item"/>
    <s v="strategicplanning/Research/Lists/Technical Assistance version 2"/>
  </r>
  <r>
    <s v="Vermilion Parish"/>
    <x v="8"/>
    <x v="0"/>
    <s v="57PARA1301-02"/>
    <s v="Gustav/Ike"/>
    <s v="Email sending the parish new draw request forms."/>
    <s v="Eligible CDBG Activities;#Low-Moderate Income - National Objective;#Urgent Need - National Objective"/>
    <x v="1"/>
    <x v="0"/>
    <x v="0"/>
    <d v="2015-12-22T16:55:28"/>
    <m/>
    <m/>
    <s v="Item"/>
    <b v="0"/>
    <s v="0"/>
    <s v="Rodriguez, Raymond"/>
    <s v="Raymond Rodriguez,"/>
    <x v="0"/>
    <n v="22"/>
    <s v="0"/>
    <d v="2015-12-22T16:55:28"/>
    <s v="Rodriguez, Raymond"/>
    <m/>
    <m/>
    <s v="Item"/>
    <s v="strategicplanning/Research/Lists/Technical Assistance version 2"/>
  </r>
  <r>
    <s v="Livingston Parish"/>
    <x v="13"/>
    <x v="0"/>
    <s v="32VHCS1101"/>
    <s v="Isaac"/>
    <s v="Email and phone call concerning the environmental clearance of properties."/>
    <s v="Eligible CDBG Activities;#Low-Moderate Income - National Objective"/>
    <x v="1"/>
    <x v="0"/>
    <x v="0"/>
    <d v="2015-12-22T16:56:54"/>
    <m/>
    <m/>
    <s v="Item"/>
    <b v="1"/>
    <s v="0"/>
    <s v="Rodriguez, Raymond"/>
    <s v="Raymond Rodriguez,"/>
    <x v="0"/>
    <n v="23"/>
    <s v="0"/>
    <d v="2016-09-14T10:37:19"/>
    <s v="Joseph Rossman"/>
    <m/>
    <m/>
    <s v="Item"/>
    <s v="strategicplanning/Research/Lists/Technical Assistance version 2"/>
  </r>
  <r>
    <s v="Consultant on behalf of Plaquemines Parish"/>
    <x v="14"/>
    <x v="0"/>
    <s v="38UPLQ1701"/>
    <s v="Isaac"/>
    <s v="Email communication about DOB for the HMGP Cost Share Program"/>
    <s v="Eligible CDBG Activities;#Low-Moderate Income - National Objective"/>
    <x v="1"/>
    <x v="0"/>
    <x v="0"/>
    <d v="2015-12-22T16:58:38"/>
    <m/>
    <m/>
    <s v="Item"/>
    <b v="1"/>
    <s v="0"/>
    <s v="Rodriguez, Raymond"/>
    <s v="Raymond Rodriguez,"/>
    <x v="0"/>
    <n v="24"/>
    <s v="0"/>
    <d v="2016-09-14T10:41:46"/>
    <s v="Joseph Rossman"/>
    <m/>
    <m/>
    <s v="Item"/>
    <s v="strategicplanning/Research/Lists/Technical Assistance version 2"/>
  </r>
  <r>
    <s v="Livingston Parish"/>
    <x v="15"/>
    <x v="0"/>
    <s v="32VHCS1101"/>
    <s v="Isaac"/>
    <s v="Email communication concerning draw requests and Cert of Exemption"/>
    <s v="Eligible CDBG Activities;#Low-Moderate Income - National Objective"/>
    <x v="1"/>
    <x v="0"/>
    <x v="0"/>
    <d v="2015-12-22T17:00:03"/>
    <m/>
    <m/>
    <s v="Item"/>
    <b v="0"/>
    <s v="0"/>
    <s v="Rodriguez, Raymond"/>
    <s v="Raymond Rodriguez,"/>
    <x v="0"/>
    <n v="25"/>
    <s v="0"/>
    <d v="2015-12-22T17:00:03"/>
    <s v="Rodriguez, Raymond"/>
    <m/>
    <m/>
    <s v="Item"/>
    <s v="strategicplanning/Research/Lists/Technical Assistance version 2"/>
  </r>
  <r>
    <s v="Calcasieu Parish Police Jury; New Orleans Area Habitat for Humanity; St. Bernard Project, Inc.; St. James Parish Government; St. Tammany Parish Government; Rebuilding Together New Orleans; Project Homecoming"/>
    <x v="10"/>
    <x v="0"/>
    <s v="6"/>
    <s v="Katrina/Rita Grant 3"/>
    <s v="Technical Assistance  (TA) Workshop to provide instruction to the 7 Subrecipients participating in the Katrina Rita NRPP Homeowner Rehabilitation Program Initiative.  Workshop designed to provide guidance relative to the Program Guidelines and other administrative aspects of the initiative, including but not limited to: Eligibility, Environmental Clearance, Construction, Reporting, Timelines, Payments/Requisitions, Procurement.  This training was provided in person at the LHC Industriplex location."/>
    <s v="Eligible CDBG Activities;#Environmental - Environmental Reviews"/>
    <x v="1"/>
    <x v="1"/>
    <x v="5"/>
    <d v="2015-12-23T10:21:47"/>
    <m/>
    <m/>
    <s v="Item"/>
    <b v="0"/>
    <s v="0"/>
    <s v="Washington, Debra"/>
    <s v="Debra Washington,"/>
    <x v="5"/>
    <n v="26"/>
    <s v="0"/>
    <d v="2015-12-23T10:21:47"/>
    <s v="Washington, Debra"/>
    <m/>
    <m/>
    <s v="Item"/>
    <s v="strategicplanning/Research/Lists/Technical Assistance version 2"/>
  </r>
  <r>
    <s v="Calcasieu Parish Police Jury; St. James Parish Government; St. Tammany Parish Government"/>
    <x v="16"/>
    <x v="0"/>
    <s v="6"/>
    <s v="Katrina/Rita Grant 3"/>
    <s v="The purpose of the Technical Assistance was to discuss with parish governments, participating in the Katina/Rita Initiative, the requirements for Environmental Clearance as they relate to their role as Responsible Entity.  Each governmental unit is considered a Responsible Entity.   The LHC will facilitate the clearance  process through its contractor, Terracon.  This TA was conducted via a conference call."/>
    <s v="Eligible CDBG Activities;#Environmental - Environmental Reviews"/>
    <x v="1"/>
    <x v="0"/>
    <x v="5"/>
    <d v="2015-12-28T11:11:09"/>
    <m/>
    <m/>
    <s v="Item"/>
    <b v="1"/>
    <s v="0"/>
    <s v="Washington, Debra"/>
    <s v="Debra Washington,"/>
    <x v="5"/>
    <n v="27"/>
    <s v="0"/>
    <d v="2016-09-14T10:23:23"/>
    <s v="Joseph Rossman"/>
    <m/>
    <m/>
    <s v="Item"/>
    <s v="strategicplanning/Research/Lists/Technical Assistance version 2"/>
  </r>
  <r>
    <s v="Calcasieu Parish Police Jury; New Orleans Area Habitat for Humanity; St. Bernard Project, Inc.; St. James Parish Government; St. Tammany Parish Government; Rebuilding Together New Orleans; Project Homecoming"/>
    <x v="17"/>
    <x v="0"/>
    <s v="6"/>
    <s v="Katrina/Rita Grant 3"/>
    <s v="Technical Assistance was provided to Subrecipients (SR)participating in the Katrina/Rita Initiative relative to comments and questions submitted by SR on the NRPP &quot;DRAFT Program Guidelines&quot;, updated October, 2015.  The updated guidelines set forth policy and administrative changes to the program initiative.  Subsequently, a Technical Assistance Workshop was conducted to give further instruction on the Program Guidelines and other matters.  This TA session was a joint effort between the Office of Community Development/DRU staff and the LHC.  The session was handled remotely via a conference call. "/>
    <s v="Eligible CDBG Activities;#Environmental - Environmental Reviews;#Fair Housing Equal Opportunity"/>
    <x v="1"/>
    <x v="0"/>
    <x v="5"/>
    <d v="2015-12-28T12:34:48"/>
    <m/>
    <m/>
    <s v="Item"/>
    <b v="1"/>
    <s v="0"/>
    <s v="Washington, Debra"/>
    <s v="Debra Washington,"/>
    <x v="5"/>
    <n v="28"/>
    <s v="0"/>
    <d v="2016-09-14T10:23:09"/>
    <s v="Joseph Rossman"/>
    <m/>
    <m/>
    <s v="Item"/>
    <s v="strategicplanning/Research/Lists/Technical Assistance version 2"/>
  </r>
  <r>
    <s v="Facility Planning and Control"/>
    <x v="18"/>
    <x v="0"/>
    <s v="All ILOC and I2OC projects"/>
    <s v="Katrina/Rita Grant 1;#Katrina/Rita Grant 2"/>
    <s v="Provided TA on close-out, financial management and construction issues.  Also, discussed amendments and draws needing to be submitted. "/>
    <s v="Eligible CDBG Activities;#Financial Management;#Urgent Need - National Objective"/>
    <x v="1"/>
    <x v="0"/>
    <x v="1"/>
    <d v="2016-01-04T10:57:51"/>
    <m/>
    <m/>
    <s v="Item"/>
    <b v="1"/>
    <s v="0"/>
    <s v="Polk, Nechelle"/>
    <s v="Nechelle Polk,"/>
    <x v="1"/>
    <n v="29"/>
    <s v="0"/>
    <d v="2016-09-14T10:23:06"/>
    <s v="Joseph Rossman"/>
    <m/>
    <m/>
    <s v="Item"/>
    <s v="strategicplanning/Research/Lists/Technical Assistance version 2"/>
  </r>
  <r>
    <s v="Cameron Square Waterfront (fisheries)"/>
    <x v="0"/>
    <x v="0"/>
    <s v="12FSCC3501, IFIS-00001 "/>
    <s v="Katrina/Rita Grant 1;#Gustav/Ike"/>
    <s v="Provided TA on funding issues and financial management."/>
    <s v="Financial Management;#Slum and Blight - National Objective"/>
    <x v="2"/>
    <x v="0"/>
    <x v="1"/>
    <d v="2016-01-04T11:07:40"/>
    <m/>
    <m/>
    <s v="Item"/>
    <b v="1"/>
    <s v="0"/>
    <s v="Polk, Nechelle"/>
    <s v="Nechelle Polk,"/>
    <x v="1"/>
    <n v="30"/>
    <s v="0"/>
    <d v="2016-09-14T10:23:50"/>
    <s v="Joseph Rossman"/>
    <m/>
    <m/>
    <s v="Item"/>
    <s v="strategicplanning/Research/Lists/Technical Assistance version 2"/>
  </r>
  <r>
    <s v="Facility Planning and Control"/>
    <x v="14"/>
    <x v="0"/>
    <s v="All ILOC and I2OC projects"/>
    <s v="Katrina/Rita Grant 1;#Katrina/Rita Grant 2"/>
    <s v="Provided TA on close-out, financial management and construction issues.  Also, discussed amendments and draws needing to be submitted. "/>
    <s v="Eligible CDBG Activities;#Financial Management;#Urgent Need - National Objective"/>
    <x v="1"/>
    <x v="0"/>
    <x v="1"/>
    <d v="2016-01-04T11:10:06"/>
    <m/>
    <m/>
    <s v="Item"/>
    <b v="0"/>
    <s v="0"/>
    <s v="Polk, Nechelle"/>
    <s v="Nechelle Polk,"/>
    <x v="1"/>
    <n v="31"/>
    <s v="0"/>
    <d v="2016-01-06T09:32:44"/>
    <s v="Polk, Nechelle"/>
    <m/>
    <m/>
    <s v="Item"/>
    <s v="strategicplanning/Research/Lists/Technical Assistance version 2"/>
  </r>
  <r>
    <s v="Cameron Square Waterfront (fisheries)"/>
    <x v="15"/>
    <x v="0"/>
    <s v="12FSCC3501"/>
    <s v="Gustav/Ike"/>
    <s v="Provided TA concerning CEA and financial management.  Discussed steps needed to add funding and complete project. "/>
    <s v="Financial Management;#Urgent Need - National Objective"/>
    <x v="2"/>
    <x v="0"/>
    <x v="1"/>
    <d v="2016-01-04T11:12:11"/>
    <m/>
    <m/>
    <s v="Item"/>
    <b v="1"/>
    <s v="0"/>
    <s v="Polk, Nechelle"/>
    <s v="Nechelle Polk,"/>
    <x v="1"/>
    <n v="32"/>
    <s v="0"/>
    <d v="2016-09-14T10:43:22"/>
    <s v="Joseph Rossman"/>
    <m/>
    <m/>
    <s v="Item"/>
    <s v="strategicplanning/Research/Lists/Technical Assistance version 2"/>
  </r>
  <r>
    <s v="East Baton Rouge Parish"/>
    <x v="16"/>
    <x v="0"/>
    <s v="17PARA7002"/>
    <s v="Gustav/Ike"/>
    <s v="Provided guidance on support documentation needed to support use of funds and national objective for program.  EBR will relay information to subrecipient for compliance.  "/>
    <s v="Eligible CDBG Activities;#Financial Management;#Low-Moderate Income - National Objective"/>
    <x v="1"/>
    <x v="1"/>
    <x v="6"/>
    <d v="2016-01-04T12:25:20"/>
    <m/>
    <m/>
    <s v="Item"/>
    <b v="1"/>
    <s v="0"/>
    <s v="LaSonta Davenport"/>
    <s v="LaSonta Davenport"/>
    <x v="6"/>
    <n v="33"/>
    <s v="0"/>
    <d v="2016-09-14T10:23:20"/>
    <s v="Joseph Rossman"/>
    <m/>
    <m/>
    <s v="Item"/>
    <s v="strategicplanning/Research/Lists/Technical Assistance version 2"/>
  </r>
  <r>
    <s v="West Feliciana Parish Police Jury"/>
    <x v="19"/>
    <x v="0"/>
    <s v="63PARA3401, 63PARA3402, 63PARA3403, 63PARA3404"/>
    <s v="Gustav/Ike"/>
    <s v="Grant Implementation (Project/Program Budget): Provided technical assistance to the Grantee on completing an amendment to their program's proposal budget so that project amendments can be completed. This would enable them to de-obligate funding from completed projects and redirect these CDBG-DR funds towards a project under construction. "/>
    <s v="Financial Management;#Low-Moderate Income - National Objective;#Urgent Need - National Objective"/>
    <x v="2"/>
    <x v="1"/>
    <x v="7"/>
    <d v="2016-01-04T15:02:50"/>
    <m/>
    <m/>
    <s v="Item"/>
    <b v="1"/>
    <s v="0"/>
    <s v="Lee Jared"/>
    <s v="Jared Lee"/>
    <x v="7"/>
    <n v="34"/>
    <s v="0"/>
    <d v="2016-09-14T10:22:46"/>
    <s v="Joseph Rossman"/>
    <m/>
    <m/>
    <s v="Item"/>
    <s v="strategicplanning/Research/Lists/Technical Assistance version 2"/>
  </r>
  <r>
    <s v="Union Parish"/>
    <x v="0"/>
    <x v="0"/>
    <s v="56PARA3401"/>
    <s v="Katrina/Rita Grant 1;#Gustav/Ike"/>
    <s v="Kay Schulz, Kristen Hebert and I met with Union Parish Officials to discuss the lack of progress with their G/I disaster recovery grant. There has been little to no activity with the recovery grant in more than a year. The projects have been plagued by problems and issues with the Gully St. drainage project. The biggest issue now centers on the lack of funding associated with the project. Parish officials are now requesting more money to complete the project. During the meeting, it was suggested that the parish break the project into two phases. Parish officials say they have enough funding to complete phase one based on current revenues. The next step is to talk with the parish’s contractor and determine if they can complete phase one with the current budget.  Then request additional dollars for phase two.  If they can’t meet the objective in phase one, the parish will likely request generators.  "/>
    <s v="Damage related to disaster;#Eligible CDBG Activities;#Low-Moderate Income - National Objective"/>
    <x v="5"/>
    <x v="1"/>
    <x v="8"/>
    <d v="2016-01-04T15:38:15"/>
    <m/>
    <m/>
    <s v="Item"/>
    <b v="0"/>
    <s v="0"/>
    <s v="Mann Darin"/>
    <s v="Darin Mann"/>
    <x v="8"/>
    <n v="35"/>
    <s v="0"/>
    <d v="2016-09-14T10:29:02"/>
    <s v="Joseph Rossman"/>
    <m/>
    <m/>
    <s v="Item"/>
    <s v="strategicplanning/Research/Lists/Technical Assistance version 2"/>
  </r>
  <r>
    <s v="St. Bernard Parish School Board"/>
    <x v="11"/>
    <x v="0"/>
    <s v="IEDU–00020; IEDU–00047; IEDU–00055; IEDU–00061; IEDU-00099"/>
    <s v="Katrina/Rita Grant 1"/>
    <s v="I visited with St. Bernard Parish School Board Finance Director David Fernandez to discuss and review the close-out process for the school board’s five completed K/R projects. All five close-out reports were received that day (Dec. 9) and the school board’s projects are in the initial stage of the close-out phase. In school board was monitored in March 20, 2013. As a result, two concerns were identified for corrective action. On Feb. 20, 2014, OCD compliance sent a corrective action complete letter. "/>
    <s v="Eligible CDBG Activities;#Urgent Need - National Objective"/>
    <x v="1"/>
    <x v="1"/>
    <x v="8"/>
    <d v="2016-01-04T15:50:21"/>
    <m/>
    <m/>
    <s v="Item"/>
    <b v="0"/>
    <s v="0"/>
    <s v="Mann Darin"/>
    <s v="Darin Mann"/>
    <x v="8"/>
    <n v="36"/>
    <s v="0"/>
    <d v="2016-01-04T15:50:21"/>
    <s v="Mann OCD, Darin"/>
    <m/>
    <m/>
    <s v="Item"/>
    <s v="strategicplanning/Research/Lists/Technical Assistance version 2"/>
  </r>
  <r>
    <s v="St. Bernard Parish Government"/>
    <x v="11"/>
    <x v="0"/>
    <s v="ILTR-00099; 44PCPL 1017; ILT2-00279; 44FSCC3501; IFIS-00019; IFIS-00020; ILTR-00286; ILTR-00289; 44PARA9101; ILT2-00278; ILTR-00173; I44P-00001; 44PARA9101; 44VPRP3201; ILTR-00115"/>
    <s v="Katrina/Rita Grant 1;#Katrina/Rita Grant 2;#Gustav/Ike"/>
    <s v="Jared Lee and I met with St. Bernard Parish Government officials for a pre-monitoring meeting. Two of their 17 projects will be monitored during the first quarter of 2016. The purpose of the meeting was to review the progress of their infrastructure project.  At the conclusion of the status update on their recovery projects, we conducted the pre-monitoring portion of the meeting. We reviewed files for the $29 M (ILTR-00099) Water Treatment Plan and (44PCPL 1017) – Comp Resiliency project. "/>
    <s v="Eligible CDBG Activities;#Low-Moderate Income - National Objective;#Slum and Blight - National Objective;#Urgent Need - National Objective"/>
    <x v="1"/>
    <x v="1"/>
    <x v="8"/>
    <d v="2016-01-04T15:58:14"/>
    <m/>
    <m/>
    <s v="Item"/>
    <b v="0"/>
    <s v="0"/>
    <s v="Mann Darin"/>
    <s v="Darin Mann"/>
    <x v="8"/>
    <n v="37"/>
    <s v="0"/>
    <d v="2016-01-04T15:58:14"/>
    <s v="Mann OCD, Darin"/>
    <m/>
    <m/>
    <s v="Item"/>
    <s v="strategicplanning/Research/Lists/Technical Assistance version 2"/>
  </r>
  <r>
    <s v="City of Morgan City"/>
    <x v="20"/>
    <x v="0"/>
    <s v="IFIS-00010"/>
    <s v="Katrina/Rita Grant 1"/>
    <s v="Grant Implementation: Provided technical assiatcne to the Grantee on what documentation would be needed to submit a project amendment in order to de-obligate some of their CDBG-DR project funds for utilization towards grant admin costs associated with their executed Task Orders."/>
    <s v="Eligible CDBG Activities;#Financial Management;#Urgent Need - National Objective"/>
    <x v="1"/>
    <x v="0"/>
    <x v="7"/>
    <d v="2016-01-04T16:07:49"/>
    <m/>
    <m/>
    <s v="Item"/>
    <b v="1"/>
    <s v="0"/>
    <s v="Lee Jared"/>
    <s v="Jared Lee"/>
    <x v="7"/>
    <n v="38"/>
    <s v="0"/>
    <d v="2016-09-14T10:22:51"/>
    <s v="Joseph Rossman"/>
    <m/>
    <m/>
    <s v="Item"/>
    <s v="strategicplanning/Research/Lists/Technical Assistance version 2"/>
  </r>
  <r>
    <s v="East Baton Rouge Parish"/>
    <x v="21"/>
    <x v="0"/>
    <s v="17RHPP1203; 17RHPP1501; 17RHPP1502; 17RHPP1503; 17RHPP1504; 17RHPP1505"/>
    <s v="Katrina/Rita Grant 1"/>
    <s v="Connie Hall and I along with staff from the Louisiana Housing Corporation met with E. Baton Rouge Parish officials for a pre-monitoring meeting. The technical assistance provided is designed to get EBRP/OCD ready for their December monitoring visit. Here are a few notable concerns from our 12/3 visit. 1) Not able to review most of the documents due to everything being on either a disc or jump-drive.  In addition, other departments/agency handled certain items, so we did not have access to those documents for review (ex. Procurement documents, financial documents, etc).  2) No procurement policies on hand.  3) The project files I didn’t see the actual executed contracts. 4) One-Stop and Elysian files- could not find copy of Environmental Review Clearance. 5) Elm Street- Did not locate copy of application. 6) Still did not have FINAL version of HO Repair policies. 7) No evidence of a duplication of benefits review and 8) Requested a copy of the overall environmental exemptions and/or clearance, which was not in the administrative folder. We will follow up with EBR staff about the missing files prior to the monitoring visit.   "/>
    <s v="Eligible CDBG Activities;#Fair Housing Equal Opportunity"/>
    <x v="1"/>
    <x v="1"/>
    <x v="8"/>
    <d v="2016-01-04T16:07:55"/>
    <m/>
    <m/>
    <s v="Item"/>
    <b v="0"/>
    <s v="0"/>
    <s v="Mann Darin"/>
    <s v="Darin Mann"/>
    <x v="8"/>
    <n v="39"/>
    <s v="0"/>
    <d v="2016-01-04T16:07:55"/>
    <s v="Mann OCD, Darin"/>
    <m/>
    <m/>
    <s v="Item"/>
    <s v="strategicplanning/Research/Lists/Technical Assistance version 2"/>
  </r>
  <r>
    <s v="Town of Jean Lafitte"/>
    <x v="20"/>
    <x v="0"/>
    <s v="IFIS-00021"/>
    <s v="Katrina/Rita Grant 1"/>
    <s v="Grant Implementation: Provided technical assistance to the Grantee on what documentation would be needed to submit a project amendment in order to de-obligate some of their CDBG-DR project funds for utilization towards grant admin costs associated with their executed Task Orders."/>
    <s v="Eligible CDBG Activities;#Financial Management;#Urgent Need - National Objective"/>
    <x v="1"/>
    <x v="0"/>
    <x v="7"/>
    <d v="2016-01-04T16:11:46"/>
    <m/>
    <m/>
    <s v="Item"/>
    <b v="1"/>
    <s v="0"/>
    <s v="Lee Jared"/>
    <s v="Jared Lee"/>
    <x v="7"/>
    <n v="40"/>
    <s v="0"/>
    <d v="2016-09-14T10:22:51"/>
    <s v="Joseph Rossman"/>
    <m/>
    <m/>
    <s v="Item"/>
    <s v="strategicplanning/Research/Lists/Technical Assistance version 2"/>
  </r>
  <r>
    <s v="Vietnamese-American Commercial Fisherman's Union (VACFU)"/>
    <x v="22"/>
    <x v="0"/>
    <s v="IFIS-00025"/>
    <s v="Katrina/Rita Grant 1"/>
    <s v="Records Review: Provided technical assistance to the grantee regarding what required documentation should be obtained and filed in their records as well as how it should be organized in an effort to comply with federal DR-CDBG rules and regulations. The Outreach rep, Rosalind Peychaud, was also in attendance. "/>
    <s v="Eligible CDBG Activities;#Urgent Need - National Objective"/>
    <x v="1"/>
    <x v="1"/>
    <x v="7"/>
    <d v="2016-01-04T16:20:53"/>
    <m/>
    <m/>
    <s v="Item"/>
    <b v="1"/>
    <s v="0"/>
    <s v="Lee Jared"/>
    <s v="Jared Lee"/>
    <x v="7"/>
    <n v="41"/>
    <s v="0"/>
    <d v="2016-09-14T10:22:59"/>
    <s v="Joseph Rossman"/>
    <m/>
    <m/>
    <s v="Item"/>
    <s v="strategicplanning/Research/Lists/Technical Assistance version 2"/>
  </r>
  <r>
    <s v="St. Bernard Parish Government"/>
    <x v="23"/>
    <x v="0"/>
    <s v="44FSCC3501, IFIS-00019, IFIS-00020, ILT2-00278, ILT2-00279, ILTR-00173, ILTR-00286, ILTR-00289"/>
    <s v="Katrina/Rita Grant 1;#Katrina/Rita Grant 2;#Gustav/Ike"/>
    <s v="Monthly Conference Call: In this call, technical assistance was provided to the Grantee in an effort to have them review their active projects and have them provide an accurate expenditure projection of their CDBG-DR funds within the next two fiscal years. By completing this exercise, we hope that the Grantee takes a greater fiscal control over having their awarded funds spent in an effective and efficient manner."/>
    <s v="Eligible CDBG Activities;#Financial Management;#Slum and Blight - National Objective;#Urgent Need - National Objective"/>
    <x v="1"/>
    <x v="0"/>
    <x v="7"/>
    <d v="2016-01-04T16:50:55"/>
    <m/>
    <m/>
    <s v="Item"/>
    <b v="1"/>
    <s v="0"/>
    <s v="Lee Jared"/>
    <s v="Jared Lee"/>
    <x v="7"/>
    <n v="42"/>
    <s v="0"/>
    <d v="2016-09-14T10:22:59"/>
    <s v="Joseph Rossman"/>
    <m/>
    <m/>
    <s v="Item"/>
    <s v="strategicplanning/Research/Lists/Technical Assistance version 2"/>
  </r>
  <r>
    <s v="Allen Parish"/>
    <x v="21"/>
    <x v="0"/>
    <s v="02PARA2501, 02PARA2502, ILTR-00179"/>
    <s v="Katrina/Rita Grant 1;#Gustav/Ike"/>
    <s v="On-site visit in Oberlin to get status updates on the Parish's projects and to assist in getting them closer to closeout."/>
    <s v="Eligible CDBG Activities"/>
    <x v="1"/>
    <x v="1"/>
    <x v="9"/>
    <d v="2016-01-05T13:15:41"/>
    <m/>
    <m/>
    <s v="Item"/>
    <b v="0"/>
    <s v="0"/>
    <s v="Chua Michael"/>
    <s v="Michael Chua"/>
    <x v="9"/>
    <n v="43"/>
    <s v="0"/>
    <d v="2016-01-05T13:15:41"/>
    <s v="Chua OCD, Michael"/>
    <m/>
    <m/>
    <s v="Item"/>
    <s v="strategicplanning/Research/Lists/Technical Assistance version 2"/>
  </r>
  <r>
    <s v="Acadia Parish"/>
    <x v="21"/>
    <x v="0"/>
    <s v="01PARA2301, 01PARA2302, 01PARA2305, 01PARA3201, 01PARA3202, 01PARA3203, 01PARA3204, 01PARA3205, 01PARA3206, ILTR-00229"/>
    <s v="Katrina/Rita Grant 1;#Gustav/Ike"/>
    <s v="Meeting in Crowley to discuss project statuses, closeouts, and pending project amendments"/>
    <s v="Eligible CDBG Activities;#Financial Management"/>
    <x v="1"/>
    <x v="1"/>
    <x v="9"/>
    <d v="2016-01-05T13:18:47"/>
    <m/>
    <m/>
    <s v="Item"/>
    <b v="0"/>
    <s v="0"/>
    <s v="Chua Michael"/>
    <s v="Michael Chua"/>
    <x v="9"/>
    <n v="44"/>
    <s v="0"/>
    <d v="2016-01-05T13:18:47"/>
    <s v="Chua OCD, Michael"/>
    <m/>
    <m/>
    <s v="Item"/>
    <s v="strategicplanning/Research/Lists/Technical Assistance version 2"/>
  </r>
  <r>
    <s v="City of New Orleans"/>
    <x v="11"/>
    <x v="0"/>
    <s v="ILTR-00167"/>
    <s v="Katrina/Rita Grant 1"/>
    <s v="Conference call with CNO staff to come to a concensus on the New Orleans East Hospital reconciliation issue. "/>
    <s v="Duplication of Benefits;#Financial Management"/>
    <x v="6"/>
    <x v="0"/>
    <x v="9"/>
    <d v="2016-01-05T13:22:17"/>
    <m/>
    <m/>
    <s v="Item"/>
    <b v="1"/>
    <s v="0"/>
    <s v="Chua Michael"/>
    <s v="Michael Chua"/>
    <x v="9"/>
    <n v="45"/>
    <s v="0"/>
    <d v="2016-09-14T10:33:14"/>
    <s v="Joseph Rossman"/>
    <m/>
    <m/>
    <s v="Item"/>
    <s v="strategicplanning/Research/Lists/Technical Assistance version 2"/>
  </r>
  <r>
    <s v="Church Point"/>
    <x v="24"/>
    <x v="0"/>
    <s v="01MIPL2301"/>
    <s v="Gustav/Ike"/>
    <s v="Pre-Monitoring meeting, with Andrea Fleischbein"/>
    <s v="Eligible CDBG Activities;#Financial Management;#Labor - Davis/Bacon"/>
    <x v="1"/>
    <x v="1"/>
    <x v="9"/>
    <d v="2016-01-05T13:26:16"/>
    <m/>
    <m/>
    <s v="Item"/>
    <b v="0"/>
    <s v="0"/>
    <s v="Chua Michael"/>
    <s v="Michael Chua"/>
    <x v="9"/>
    <n v="46"/>
    <s v="0"/>
    <d v="2016-01-05T13:26:16"/>
    <s v="Chua OCD, Michael"/>
    <m/>
    <m/>
    <s v="Item"/>
    <s v="strategicplanning/Research/Lists/Technical Assistance version 2"/>
  </r>
  <r>
    <s v="Allen Parish"/>
    <x v="7"/>
    <x v="0"/>
    <s v="02PAAD1001"/>
    <s v="Gustav/Ike"/>
    <s v="Prepared the closeout documents for their administrative allocation"/>
    <s v="Eligible CDBG Activities"/>
    <x v="1"/>
    <x v="0"/>
    <x v="9"/>
    <d v="2016-01-05T13:47:52"/>
    <m/>
    <m/>
    <s v="Item"/>
    <b v="0"/>
    <s v="0"/>
    <s v="Chua Michael"/>
    <s v="Michael Chua"/>
    <x v="9"/>
    <n v="47"/>
    <s v="0"/>
    <d v="2016-01-05T13:47:52"/>
    <s v="Chua OCD, Michael"/>
    <m/>
    <m/>
    <s v="Item"/>
    <s v="strategicplanning/Research/Lists/Technical Assistance version 2"/>
  </r>
  <r>
    <s v="Acadia Parish"/>
    <x v="7"/>
    <x v="0"/>
    <s v="01PAAD1001"/>
    <s v="Gustav/Ike"/>
    <s v="Prepared the closeout documents for their administrative allocation"/>
    <s v="Eligible CDBG Activities"/>
    <x v="1"/>
    <x v="0"/>
    <x v="9"/>
    <d v="2016-01-05T13:48:22"/>
    <m/>
    <m/>
    <s v="Item"/>
    <b v="0"/>
    <s v="0"/>
    <s v="Chua Michael"/>
    <s v="Michael Chua"/>
    <x v="9"/>
    <n v="48"/>
    <s v="0"/>
    <d v="2016-01-05T13:48:22"/>
    <s v="Chua OCD, Michael"/>
    <m/>
    <m/>
    <s v="Item"/>
    <s v="strategicplanning/Research/Lists/Technical Assistance version 2"/>
  </r>
  <r>
    <s v="St. Helena Parish"/>
    <x v="10"/>
    <x v="0"/>
    <s v="46PARA3201"/>
    <s v="Gustav/Ike"/>
    <s v="Assisting the Parish in getting closeout docs submitted correctly"/>
    <s v="Eligible CDBG Activities"/>
    <x v="1"/>
    <x v="0"/>
    <x v="9"/>
    <d v="2016-01-05T13:52:31"/>
    <m/>
    <m/>
    <s v="Item"/>
    <b v="0"/>
    <s v="0"/>
    <s v="Chua Michael"/>
    <s v="Michael Chua"/>
    <x v="9"/>
    <n v="49"/>
    <s v="0"/>
    <d v="2016-01-05T13:52:31"/>
    <s v="Chua OCD, Michael"/>
    <m/>
    <m/>
    <s v="Item"/>
    <s v="strategicplanning/Research/Lists/Technical Assistance version 2"/>
  </r>
  <r>
    <s v="Town of Albany"/>
    <x v="10"/>
    <x v="0"/>
    <s v="32MIPS2301"/>
    <s v="Gustav/Ike"/>
    <s v="Assisting the Town with a necessary project amendment and new closeout documents."/>
    <s v="Eligible CDBG Activities;#Financial Management"/>
    <x v="1"/>
    <x v="0"/>
    <x v="9"/>
    <d v="2016-01-05T13:57:18"/>
    <m/>
    <m/>
    <s v="Item"/>
    <b v="0"/>
    <s v="0"/>
    <s v="Chua Michael"/>
    <s v="Michael Chua"/>
    <x v="9"/>
    <n v="50"/>
    <s v="0"/>
    <d v="2016-01-05T13:57:18"/>
    <s v="Chua OCD, Michael"/>
    <m/>
    <m/>
    <s v="Item"/>
    <s v="strategicplanning/Research/Lists/Technical Assistance version 2"/>
  </r>
  <r>
    <s v="LaSalle Parish"/>
    <x v="8"/>
    <x v="0"/>
    <s v="30PARA2601, 30PARA2301, 30PAAD1001"/>
    <s v="Gustav/Ike"/>
    <s v="Figured out issues with LaSalle's budgets and closeouts. Prepped the following: _x000a_•Revised closeout docs for the Rescue Vehicle Project (30PARA2601)_x000a_•A new closeout packet specifically for the Parish administrative budget (30PAAD1001)_x000a_•A project amendment form for the Generator project (30PARA2301)_x000a_•Revised closeout docs for the Generator project (assuming the budget amendment looks good)_x000a_"/>
    <s v="Eligible CDBG Activities;#Financial Management"/>
    <x v="1"/>
    <x v="0"/>
    <x v="9"/>
    <d v="2016-01-05T14:04:46"/>
    <m/>
    <m/>
    <s v="Item"/>
    <b v="0"/>
    <s v="0"/>
    <s v="Chua Michael"/>
    <s v="Michael Chua"/>
    <x v="9"/>
    <n v="51"/>
    <s v="0"/>
    <d v="2016-01-05T14:04:46"/>
    <s v="Chua OCD, Michael"/>
    <m/>
    <m/>
    <s v="Item"/>
    <s v="strategicplanning/Research/Lists/Technical Assistance version 2"/>
  </r>
  <r>
    <s v="Town of Clinton"/>
    <x v="25"/>
    <x v="0"/>
    <s v="19MIPL2301"/>
    <s v="Gustav/Ike"/>
    <s v="Helped the consultant to figure out an issues with paying an invoice/missing check. They wanted to make sure they were staying in compliance."/>
    <s v="Financial Management"/>
    <x v="2"/>
    <x v="0"/>
    <x v="9"/>
    <d v="2016-01-05T14:06:58"/>
    <m/>
    <m/>
    <s v="Item"/>
    <b v="0"/>
    <s v="0"/>
    <s v="Chua Michael"/>
    <s v="Michael Chua"/>
    <x v="9"/>
    <n v="52"/>
    <s v="0"/>
    <d v="2016-01-05T14:06:58"/>
    <s v="Chua OCD, Michael"/>
    <m/>
    <m/>
    <s v="Item"/>
    <s v="strategicplanning/Research/Lists/Technical Assistance version 2"/>
  </r>
  <r>
    <s v="St. Tammany Parish"/>
    <x v="12"/>
    <x v="0"/>
    <s v="52PARA3601"/>
    <s v="Gustav/Ike"/>
    <s v="Assisted the Parish with figuring out how to proceed on a new scope of work: how to properly amend the current application, and what type of items are needed for submission. "/>
    <s v="Eligible CDBG Activities;#Slum and Blight - National Objective"/>
    <x v="1"/>
    <x v="0"/>
    <x v="9"/>
    <d v="2016-01-05T14:14:19"/>
    <m/>
    <m/>
    <s v="Item"/>
    <b v="0"/>
    <s v="0"/>
    <s v="Chua Michael"/>
    <s v="Michael Chua"/>
    <x v="9"/>
    <n v="53"/>
    <s v="0"/>
    <d v="2016-01-05T14:14:19"/>
    <s v="Chua OCD, Michael"/>
    <m/>
    <m/>
    <s v="Item"/>
    <s v="strategicplanning/Research/Lists/Technical Assistance version 2"/>
  </r>
  <r>
    <s v="West Feliciana Parish"/>
    <x v="6"/>
    <x v="0"/>
    <s v="63PARA3401, 63PARA3402, 63PARA3403, 63PARA3404, 63PARA9101"/>
    <s v="Gustav/Ike"/>
    <s v="Meeting in St. Francisville concerning the Parish's issues and the need for PAE to enter into a consulting contract with them."/>
    <s v="Eligible CDBG Activities"/>
    <x v="1"/>
    <x v="1"/>
    <x v="9"/>
    <d v="2016-01-05T14:22:16"/>
    <m/>
    <m/>
    <s v="Item"/>
    <b v="1"/>
    <s v="0"/>
    <s v="Chua Michael"/>
    <s v="Michael Chua"/>
    <x v="9"/>
    <n v="54"/>
    <s v="0"/>
    <d v="2016-09-14T10:23:09"/>
    <s v="Joseph Rossman"/>
    <m/>
    <m/>
    <s v="Item"/>
    <s v="strategicplanning/Research/Lists/Technical Assistance version 2"/>
  </r>
  <r>
    <s v="Town of Golden Meadow"/>
    <x v="5"/>
    <x v="0"/>
    <s v="29MIPC2301"/>
    <s v="Gustav/Ike"/>
    <s v="Outreach visit with Andrea to discuss project and status."/>
    <s v="Eligible CDBG Activities"/>
    <x v="1"/>
    <x v="1"/>
    <x v="9"/>
    <d v="2016-01-05T14:23:57"/>
    <m/>
    <m/>
    <s v="Item"/>
    <b v="1"/>
    <s v="0"/>
    <s v="Chua Michael"/>
    <s v="Michael Chua"/>
    <x v="9"/>
    <n v="55"/>
    <s v="0"/>
    <d v="2016-09-14T10:23:20"/>
    <s v="Joseph Rossman"/>
    <m/>
    <m/>
    <s v="Item"/>
    <s v="strategicplanning/Research/Lists/Technical Assistance version 2"/>
  </r>
  <r>
    <s v="Ascension Parish"/>
    <x v="26"/>
    <x v="0"/>
    <s v="03PARA3205"/>
    <s v="Gustav/Ike"/>
    <s v="Figured out and entered a corrective draw in GIOS to correct some on-going amount issues."/>
    <s v="Eligible CDBG Activities;#Financial Management"/>
    <x v="1"/>
    <x v="0"/>
    <x v="9"/>
    <d v="2016-01-05T14:25:29"/>
    <m/>
    <m/>
    <s v="Item"/>
    <b v="1"/>
    <s v="0"/>
    <s v="Chua Michael"/>
    <s v="Michael Chua"/>
    <x v="9"/>
    <n v="56"/>
    <s v="0"/>
    <d v="2016-09-14T10:23:12"/>
    <s v="Joseph Rossman"/>
    <m/>
    <m/>
    <s v="Item"/>
    <s v="strategicplanning/Research/Lists/Technical Assistance version 2"/>
  </r>
  <r>
    <s v="Village of Albany"/>
    <x v="4"/>
    <x v="0"/>
    <s v="32MIPS2301"/>
    <s v="Gustav/Ike"/>
    <s v="Prepped a final amendment and closeout docs for the Village to sign and return."/>
    <s v="Eligible CDBG Activities"/>
    <x v="1"/>
    <x v="0"/>
    <x v="9"/>
    <d v="2016-01-05T14:26:40"/>
    <m/>
    <m/>
    <s v="Item"/>
    <b v="1"/>
    <s v="0"/>
    <s v="Chua Michael"/>
    <s v="Michael Chua"/>
    <x v="9"/>
    <n v="57"/>
    <s v="0"/>
    <d v="2016-09-14T10:23:20"/>
    <s v="Joseph Rossman"/>
    <m/>
    <m/>
    <s v="Item"/>
    <s v="strategicplanning/Research/Lists/Technical Assistance version 2"/>
  </r>
  <r>
    <s v="St. Tammany Parish"/>
    <x v="27"/>
    <x v="0"/>
    <s v="52PARA2601"/>
    <s v="Gustav/Ike"/>
    <s v="Communication with Hayley about the steps for transferring funds from one project to another: amendments, closeout, etc."/>
    <s v="Eligible CDBG Activities;#Financial Management"/>
    <x v="1"/>
    <x v="0"/>
    <x v="9"/>
    <d v="2016-01-05T16:27:39"/>
    <m/>
    <m/>
    <s v="Item"/>
    <b v="0"/>
    <s v="0"/>
    <s v="Chua Michael"/>
    <s v="Michael Chua"/>
    <x v="9"/>
    <n v="58"/>
    <s v="0"/>
    <d v="2016-01-05T16:27:39"/>
    <s v="Chua OCD, Michael"/>
    <m/>
    <m/>
    <s v="Item"/>
    <s v="strategicplanning/Research/Lists/Technical Assistance version 2"/>
  </r>
  <r>
    <s v="City of Gretna"/>
    <x v="28"/>
    <x v="0"/>
    <s v="ILOC-00034, 26MIPL2501"/>
    <s v="Katrina/Rita Grant 1;#Gustav/Ike"/>
    <s v="Pre-Monitoring Visit: Provided technical assistance to the grantee on records management - regarding what required documentation should be obtained and filed in their records in an effort to comply with federal DR-CDBG rules and regulations. Outreach attended as well."/>
    <s v="Eligible CDBG Activities;#Financial Management;#Labor - Davis/Bacon;#Low-Moderate Income - National Objective;#Urgent Need - National Objective"/>
    <x v="1"/>
    <x v="1"/>
    <x v="7"/>
    <d v="2016-01-05T16:54:37"/>
    <m/>
    <m/>
    <s v="Item"/>
    <b v="1"/>
    <s v="0"/>
    <s v="Lee Jared"/>
    <s v="Jared Lee"/>
    <x v="7"/>
    <n v="59"/>
    <s v="0"/>
    <d v="2016-09-14T10:23:03"/>
    <s v="Joseph Rossman"/>
    <m/>
    <m/>
    <s v="Item"/>
    <s v="strategicplanning/Research/Lists/Technical Assistance version 2"/>
  </r>
  <r>
    <s v="Office of Coastal Protection"/>
    <x v="6"/>
    <x v="0"/>
    <s v="CPFI Program"/>
    <s v="Gustav/Ike"/>
    <s v="Oniste visit to discuss issues regarding Land Rights and/or alternative solutions on the Front Ridge Project (57CPFI3302), Cut-off (29CPFI3301), and Boston Canal (57CPFI3301).&amp;nbsp; Discussed CEA extension process and reduction of funds to pay for grant management services.&amp;nbsp; Discussed project status along with draw request submissions. _x000a__x000a_Attendees: Andrea and I"/>
    <s v="Eligible CDBG Activities;#Financial Management;#Urgent Need - National Objective"/>
    <x v="1"/>
    <x v="1"/>
    <x v="10"/>
    <d v="2016-01-05T16:56:52"/>
    <m/>
    <m/>
    <s v="Item"/>
    <b v="1"/>
    <s v="0"/>
    <s v="Hebert Kristen"/>
    <s v="Kristen Hebert"/>
    <x v="10"/>
    <n v="60"/>
    <s v="0"/>
    <d v="2016-09-14T10:23:12"/>
    <s v="Joseph Rossman"/>
    <m/>
    <m/>
    <s v="Item"/>
    <s v="strategicplanning/Research/Lists/Technical Assistance version 2"/>
  </r>
  <r>
    <s v="Vietnamese-American Commercial Fisherman's Union (VACFU)"/>
    <x v="29"/>
    <x v="0"/>
    <s v="IFIS-00025"/>
    <s v="Katrina/Rita Grant 1"/>
    <s v="Provided technical assistance to the Grantee on certain aspects of project implementation. The task involved completing drafts of Request for Payment forms so that the Grantee can review, sign, and submit to OCD-DRU along with supporting documentation I instructed the Grantee to provide. It also included providing guidance to them on options for assuming closing costs which are eligible and/or ineligible costs as it relates to acquisition (URA) rules and regulations. I also provided instruction to the Grantee on how he would need to submit a Project Amendment and Notice to Proceed (NTP) extension to document the site change for OCD-DRU approval."/>
    <s v="Eligible CDBG Activities;#Urgent Need - National Objective"/>
    <x v="1"/>
    <x v="1"/>
    <x v="7"/>
    <d v="2016-01-05T17:03:38"/>
    <m/>
    <m/>
    <s v="Item"/>
    <b v="1"/>
    <s v="0"/>
    <s v="Lee Jared"/>
    <s v="Jared Lee"/>
    <x v="7"/>
    <n v="61"/>
    <s v="0"/>
    <d v="2016-09-14T10:23:03"/>
    <s v="Joseph Rossman"/>
    <m/>
    <m/>
    <s v="Item"/>
    <s v="strategicplanning/Research/Lists/Technical Assistance version 2"/>
  </r>
  <r>
    <s v="St Andrews Village"/>
    <x v="30"/>
    <x v="0"/>
    <s v="52DRLG7002"/>
    <s v="Gustav/Ike"/>
    <s v="Conference Call discussion on National Objective_x000a__x000a_Attendees:  Kay, Adrienne, and I"/>
    <s v="Eligible CDBG Activities;#Low-Moderate Income - National Objective"/>
    <x v="1"/>
    <x v="0"/>
    <x v="10"/>
    <d v="2016-01-05T17:04:04"/>
    <m/>
    <m/>
    <s v="Item"/>
    <b v="1"/>
    <s v="0"/>
    <s v="Hebert Kristen"/>
    <s v="Kristen Hebert"/>
    <x v="10"/>
    <n v="62"/>
    <s v="0"/>
    <d v="2016-09-14T10:23:03"/>
    <s v="Joseph Rossman"/>
    <m/>
    <m/>
    <s v="Item"/>
    <s v="strategicplanning/Research/Lists/Technical Assistance version 2"/>
  </r>
  <r>
    <s v="Town of Jean Lafitte"/>
    <x v="31"/>
    <x v="0"/>
    <s v="IFIS-00021"/>
    <s v="Katrina/Rita Grant 1"/>
    <s v="Pre-Monitoring Visit: Provided technical assistance to the grantee on records management, i.e., regarding what required documentation should be obtained and filed in their records as well as the level of documentation they should maintain, specifically ERR documentation, in an effort to comply with federal DR-CDBG rules and regulations. We also provided guidance to the Grantee on some steps they could utilize for contract management as well as ensuring they had an acceptable Duplication of Benefits (DOB) policy on file. Outreach (Andrea) attended as well."/>
    <s v="Duplication of Benefits;#Eligible CDBG Activities;#Environmental - Environmental Reviews;#Financial Management;#Labor - Davis/Bacon;#Urgent Need - National Objective"/>
    <x v="6"/>
    <x v="1"/>
    <x v="7"/>
    <d v="2016-01-05T17:13:45"/>
    <m/>
    <m/>
    <s v="Item"/>
    <b v="1"/>
    <s v="0"/>
    <s v="Lee Jared"/>
    <s v="Jared Lee"/>
    <x v="7"/>
    <n v="63"/>
    <s v="0"/>
    <d v="2016-09-14T10:23:06"/>
    <s v="Joseph Rossman"/>
    <m/>
    <m/>
    <s v="Item"/>
    <s v="strategicplanning/Research/Lists/Technical Assistance version 2"/>
  </r>
  <r>
    <s v="Union Parish"/>
    <x v="0"/>
    <x v="0"/>
    <s v="56PARA3401"/>
    <s v="Gustav/Ike"/>
    <s v="Onsite visit to discuss options to move project forward.  Parish are requesting additional funds to complete project.  In the meantime, Parish will break project into two phases.  Parish is trying to determine if they have enough funds to complete phase one and phase two will be complete with the additional funds requested. _x000a__x000a_Attendees:  Darin, Kay, and I"/>
    <s v="Eligible CDBG Activities;#Financial Management;#Low-Moderate Income - National Objective"/>
    <x v="1"/>
    <x v="1"/>
    <x v="10"/>
    <d v="2016-01-05T17:15:07"/>
    <m/>
    <m/>
    <s v="Item"/>
    <b v="0"/>
    <s v="0"/>
    <s v="Hebert Kristen"/>
    <s v="Kristen Hebert"/>
    <x v="10"/>
    <n v="64"/>
    <s v="0"/>
    <d v="2016-09-14T10:29:39"/>
    <s v="Joseph Rossman"/>
    <m/>
    <m/>
    <s v="Item"/>
    <s v="strategicplanning/Research/Lists/Technical Assistance version 2"/>
  </r>
  <r>
    <s v="St. Andrews Village"/>
    <x v="32"/>
    <x v="0"/>
    <s v="52DRLG7002"/>
    <s v="Gustav/Ike"/>
    <s v="Onsite visit to discuss national objective issues and the need for deadlines for amendment to project description to move project along._x000a__x000a_Attendees:  Kay, Adrienne, and I"/>
    <s v="Eligible CDBG Activities;#Environmental - Environmental Reviews;#Financial Management;#Low-Moderate Income - National Objective"/>
    <x v="1"/>
    <x v="1"/>
    <x v="10"/>
    <d v="2016-01-05T17:22:32"/>
    <m/>
    <m/>
    <s v="Item"/>
    <b v="1"/>
    <s v="0"/>
    <s v="Hebert Kristen"/>
    <s v="Kristen Hebert"/>
    <x v="10"/>
    <n v="65"/>
    <s v="0"/>
    <d v="2016-09-14T10:22:59"/>
    <s v="Joseph Rossman"/>
    <m/>
    <m/>
    <s v="Item"/>
    <s v="strategicplanning/Research/Lists/Technical Assistance version 2"/>
  </r>
  <r>
    <s v="St. John the Baptist Parish "/>
    <x v="7"/>
    <x v="0"/>
    <s v="Isaac"/>
    <s v="Katrina/Rita Grant 1;#Isaac"/>
    <s v="Conference call with St. John and their Sub. South Central Planning to review program guidelines. We reviewed eligibility, duplication of benefits, national obj. etc. "/>
    <s v="Damage related to disaster;#Duplication of Benefits;#Eligible CDBG Activities;#Low-Moderate Income - National Objective"/>
    <x v="5"/>
    <x v="0"/>
    <x v="11"/>
    <d v="2016-01-05T17:26:57"/>
    <m/>
    <m/>
    <s v="Item"/>
    <b v="1"/>
    <s v="0"/>
    <s v="Theresa Brennan"/>
    <s v="Theresa Brennan"/>
    <x v="11"/>
    <n v="66"/>
    <s v="0"/>
    <d v="2016-09-14T10:31:35"/>
    <s v="Joseph Rossman"/>
    <m/>
    <m/>
    <s v="Item"/>
    <s v="strategicplanning/Research/Lists/Technical Assistance version 2"/>
  </r>
  <r>
    <s v="Town of Tullos"/>
    <x v="33"/>
    <x v="0"/>
    <s v="30MIPS2302"/>
    <s v="Gustav/Ike"/>
    <s v="Onsite visit to discuss CEA process and project update_x000a__x000a_Attendees:  Darin and I"/>
    <s v="Eligible CDBG Activities;#Financial Management;#Urgent Need - National Objective"/>
    <x v="1"/>
    <x v="1"/>
    <x v="10"/>
    <d v="2016-01-05T17:28:33"/>
    <m/>
    <m/>
    <s v="Item"/>
    <b v="1"/>
    <s v="0"/>
    <s v="Hebert Kristen"/>
    <s v="Kristen Hebert"/>
    <x v="10"/>
    <n v="67"/>
    <s v="0"/>
    <d v="2016-09-14T10:23:03"/>
    <s v="Joseph Rossman"/>
    <m/>
    <m/>
    <s v="Item"/>
    <s v="strategicplanning/Research/Lists/Technical Assistance version 2"/>
  </r>
  <r>
    <s v="Audubon Nature Institute"/>
    <x v="1"/>
    <x v="0"/>
    <s v="ILOC-00028"/>
    <s v="Katrina/Rita Grant 1"/>
    <s v="Eligible Costs for CDBG-DR Payment: Held a Conference Call with the Grantee, their Consultant, and the Grantee's Counsel  regarding the eligibility of CDBG-DR payment for a scenario that involves the placement of the construction retainage into the registry of the Court due to a lien against the prime contractor on the project. OCD-DRU members also included on the call to provide technical assistance were DOA Deputy Executive Counsel Dan Rees and Kay Schultz."/>
    <s v="Eligible CDBG Activities;#Low-Moderate Income - National Objective"/>
    <x v="1"/>
    <x v="0"/>
    <x v="7"/>
    <d v="2016-01-05T17:29:23"/>
    <m/>
    <m/>
    <s v="Item"/>
    <b v="1"/>
    <s v="0"/>
    <s v="Lee Jared"/>
    <s v="Jared Lee"/>
    <x v="7"/>
    <n v="68"/>
    <s v="0"/>
    <d v="2016-09-14T10:23:39"/>
    <s v="Joseph Rossman"/>
    <m/>
    <m/>
    <s v="Item"/>
    <s v="strategicplanning/Research/Lists/Technical Assistance version 2"/>
  </r>
  <r>
    <s v="Lafourche Parish"/>
    <x v="34"/>
    <x v="0"/>
    <s v="PARA"/>
    <s v="Gustav/Ike"/>
    <s v="Pre-monitoring Onsite Visit to review files and performance milestones update for each project_x000a__x000a_Attendees:  Andrea and I"/>
    <s v="Eligible CDBG Activities;#Financial Management;#Low-Moderate Income - National Objective;#Urgent Need - National Objective"/>
    <x v="1"/>
    <x v="1"/>
    <x v="10"/>
    <d v="2016-01-05T17:33:58"/>
    <m/>
    <m/>
    <s v="Item"/>
    <b v="1"/>
    <s v="0"/>
    <s v="Hebert Kristen"/>
    <s v="Kristen Hebert"/>
    <x v="10"/>
    <n v="69"/>
    <s v="0"/>
    <d v="2016-09-14T10:22:51"/>
    <s v="Joseph Rossman"/>
    <m/>
    <m/>
    <s v="Item"/>
    <s v="strategicplanning/Research/Lists/Technical Assistance version 2"/>
  </r>
  <r>
    <s v="City of Gretna"/>
    <x v="28"/>
    <x v="0"/>
    <s v="26MIPL2501"/>
    <s v="Gustav/Ike"/>
    <s v="Pre-Monitoring Onsite Visit to review files_x000a__x000a_Attendees:  Andrea, Jared, and I"/>
    <s v="Eligible CDBG Activities"/>
    <x v="1"/>
    <x v="1"/>
    <x v="10"/>
    <d v="2016-01-05T17:37:03"/>
    <m/>
    <m/>
    <s v="Item"/>
    <b v="1"/>
    <s v="0"/>
    <s v="Hebert Kristen"/>
    <s v="Kristen Hebert"/>
    <x v="10"/>
    <n v="70"/>
    <s v="0"/>
    <d v="2016-09-14T10:23:03"/>
    <s v="Joseph Rossman"/>
    <m/>
    <m/>
    <s v="Item"/>
    <s v="strategicplanning/Research/Lists/Technical Assistance version 2"/>
  </r>
  <r>
    <s v="St. Bernard Parish Government"/>
    <x v="11"/>
    <x v="0"/>
    <s v="ILT2-00279, 44FSCC3501, IFIS-00019, IFIS-00020, ILTR-00286, ILTR-00289, 44PARA9101, ILT2-00278, ILTR-00173, I44P-00001, ILTR-00099"/>
    <s v="Katrina/Rita Grant 1;#Katrina/Rita Grant 2;#Gustav/Ike"/>
    <s v="Pre-Monitoring Visit: Provided technical assistance to the grantee on records management, i.e., regarding what required documentation should be obtained and filed in their records in an effort to comply with federal DR-CDBG rules and regulations. Outreach (Darin) attended as well. We also held the monthly conference call, where technical assistance was provided to the Grantee in an effort to have them resolve any issues with their projects. Project issues ranged from eligible costs to labor compliance to acquisition guidance provided to the Grantee. "/>
    <s v="Eligible CDBG Activities;#Financial Management;#Labor - Davis/Bacon;#Slum and Blight - National Objective;#Urgent Need - National Objective"/>
    <x v="1"/>
    <x v="1"/>
    <x v="7"/>
    <d v="2016-01-05T17:49:45"/>
    <m/>
    <m/>
    <s v="Item"/>
    <b v="1"/>
    <s v="0"/>
    <s v="Lee Jared"/>
    <s v="Jared Lee"/>
    <x v="7"/>
    <n v="71"/>
    <s v="0"/>
    <d v="2016-09-14T10:35:45"/>
    <s v="Joseph Rossman"/>
    <m/>
    <m/>
    <s v="Item"/>
    <s v="strategicplanning/Research/Lists/Technical Assistance version 2"/>
  </r>
  <r>
    <s v="St. Tammany Parish School Board"/>
    <x v="14"/>
    <x v="0"/>
    <s v="IEDU-00094"/>
    <s v="Katrina/Rita Grant 1"/>
    <s v="Records Review Visit in preparation for HUD January Monitoring: Provided technical assistance to the Grantee regarding what required documentation should be obtained and filed in their records as well as how it should be organized in an effort to comply with federal DR-CDBG rules and regulations. The Outreach reps, Andrea and Sandra, was also in attendance."/>
    <s v="Eligible CDBG Activities;#Financial Management;#Labor - Davis/Bacon"/>
    <x v="1"/>
    <x v="1"/>
    <x v="7"/>
    <d v="2016-01-05T17:59:01"/>
    <m/>
    <m/>
    <s v="Item"/>
    <b v="0"/>
    <s v="0"/>
    <s v="Lee Jared"/>
    <s v="Jared Lee"/>
    <x v="7"/>
    <n v="72"/>
    <s v="0"/>
    <d v="2016-01-05T17:59:01"/>
    <s v="Lee OCD, Jared"/>
    <m/>
    <m/>
    <s v="Item"/>
    <s v="strategicplanning/Research/Lists/Technical Assistance version 2"/>
  </r>
  <r>
    <s v="Calcasieu Parish Police Jury"/>
    <x v="35"/>
    <x v="0"/>
    <s v="10PARA3203, 10PARA3206, "/>
    <s v="Gustav/Ike"/>
    <s v="Pre-monitoring and TA on financial management"/>
    <s v="Financial Management;#Urgent Need - National Objective"/>
    <x v="2"/>
    <x v="0"/>
    <x v="1"/>
    <d v="2016-01-07T15:53:19"/>
    <m/>
    <m/>
    <s v="Item"/>
    <b v="0"/>
    <s v="0"/>
    <s v="Polk, Nechelle"/>
    <s v="Nechelle Polk,"/>
    <x v="1"/>
    <n v="73"/>
    <s v="0"/>
    <d v="2016-01-07T15:53:19"/>
    <s v="Polk, Nechelle"/>
    <m/>
    <m/>
    <s v="Item"/>
    <s v="strategicplanning/Research/Lists/Technical Assistance version 2"/>
  </r>
  <r>
    <s v="City of Lake Charles"/>
    <x v="35"/>
    <x v="0"/>
    <s v="ILTR-00037"/>
    <s v="Katrina/Rita Grant 1"/>
    <s v="Provided TA on financial Management of remaining funds on outstanding projects"/>
    <s v="Financial Management;#Urgent Need - National Objective"/>
    <x v="2"/>
    <x v="0"/>
    <x v="1"/>
    <d v="2016-01-07T15:55:15"/>
    <m/>
    <m/>
    <s v="Item"/>
    <b v="1"/>
    <s v="0"/>
    <s v="Polk, Nechelle"/>
    <s v="Nechelle Polk,"/>
    <x v="1"/>
    <n v="74"/>
    <s v="0"/>
    <d v="2016-09-14T14:55:26"/>
    <s v="Joseph Rossman"/>
    <m/>
    <m/>
    <s v="Item"/>
    <s v="strategicplanning/Research/Lists/Technical Assistance version 2"/>
  </r>
  <r>
    <s v="Iberia Parish Government"/>
    <x v="7"/>
    <x v="0"/>
    <s v="23PARA1101/1102/1301 &amp; 1302"/>
    <s v="Katrina/Rita Grant 1"/>
    <s v="Discussed remaining funds in Housing projects and briefed LHC-Ray Rodriguez in order for the grantee to submit a budget amendment to move remaining balances so they may proceed to Closeout.  Coordinating pre-monitoring of grantee with LHC."/>
    <s v="Financial Management"/>
    <x v="2"/>
    <x v="0"/>
    <x v="2"/>
    <d v="2016-01-08T10:30:09"/>
    <m/>
    <m/>
    <s v="Item"/>
    <b v="0"/>
    <s v="0"/>
    <s v="Andrea Fleischbein"/>
    <s v="Andrea Fleischbein"/>
    <x v="2"/>
    <n v="75"/>
    <s v="0"/>
    <d v="2016-01-08T10:30:09"/>
    <s v="Andrea Fleischbein"/>
    <m/>
    <m/>
    <s v="Item"/>
    <s v="strategicplanning/Research/Lists/Technical Assistance version 2"/>
  </r>
  <r>
    <s v="Iberia Parish"/>
    <x v="0"/>
    <x v="0"/>
    <s v="23PARA2101"/>
    <s v="Gustav/Ike"/>
    <s v="Discussed stalled project and challenges it is facing regarding Acquisition and inadequate funding sources.  To provide the parish deadlines in regards to timeline of acquisition reviews."/>
    <s v="Urgent Need - National Objective"/>
    <x v="3"/>
    <x v="1"/>
    <x v="2"/>
    <d v="2016-01-08T10:33:16"/>
    <m/>
    <m/>
    <s v="Item"/>
    <b v="1"/>
    <s v="0"/>
    <s v="Andrea Fleischbein"/>
    <s v="Andrea Fleischbein"/>
    <x v="2"/>
    <n v="76"/>
    <s v="0"/>
    <d v="2016-09-14T10:24:18"/>
    <s v="Joseph Rossman"/>
    <m/>
    <m/>
    <s v="Item"/>
    <s v="strategicplanning/Research/Lists/Technical Assistance version 2"/>
  </r>
  <r>
    <s v="City of New Iberia"/>
    <x v="0"/>
    <x v="0"/>
    <s v="23MIPL3401"/>
    <s v="Gustav/Ike"/>
    <s v="Pre_monitoring records review.  Advised grantee to locate missing documents that will be needed for the upcoming Compliance review. Grantee to locate and place in file."/>
    <s v="Low-Moderate Income - National Objective"/>
    <x v="0"/>
    <x v="1"/>
    <x v="2"/>
    <d v="2016-01-08T10:50:01"/>
    <m/>
    <m/>
    <s v="Item"/>
    <b v="1"/>
    <s v="0"/>
    <s v="Andrea Fleischbein"/>
    <s v="Andrea Fleischbein"/>
    <x v="2"/>
    <n v="77"/>
    <s v="0"/>
    <d v="2016-09-14T10:24:18"/>
    <s v="Joseph Rossman"/>
    <m/>
    <m/>
    <s v="Item"/>
    <s v="strategicplanning/Research/Lists/Technical Assistance version 2"/>
  </r>
  <r>
    <s v="Acadia Parish"/>
    <x v="21"/>
    <x v="0"/>
    <s v="01PAAD1001/01PARA2301/01PARA2302//01PARA3205"/>
    <s v="Gustav/Ike"/>
    <s v="Closeout Technical assistance in order to process delinquent reports"/>
    <s v="Low-Moderate Income - National Objective;#Urgent Need - National Objective"/>
    <x v="0"/>
    <x v="1"/>
    <x v="2"/>
    <d v="2016-01-08T11:01:25"/>
    <m/>
    <m/>
    <s v="Item"/>
    <b v="0"/>
    <s v="0"/>
    <s v="Andrea Fleischbein"/>
    <s v="Andrea Fleischbein"/>
    <x v="2"/>
    <n v="78"/>
    <s v="0"/>
    <d v="2016-01-08T11:01:25"/>
    <s v="Andrea Fleischbein"/>
    <m/>
    <m/>
    <s v="Item"/>
    <s v="strategicplanning/Research/Lists/Technical Assistance version 2"/>
  </r>
  <r>
    <s v="Allen Parish"/>
    <x v="36"/>
    <x v="0"/>
    <s v="02PAAD1001/ILTR-00179"/>
    <s v="Katrina/Rita Grant 1"/>
    <s v="T/A for Closeout - Admin. grant.  02PAAD1001 discussed delinquent Katrina report - ILTR-00179 from previous consultant and obtained current responsible parties contact for status update on submittal/forms."/>
    <s v="Urgent Need - National Objective"/>
    <x v="3"/>
    <x v="1"/>
    <x v="2"/>
    <d v="2016-01-08T11:06:01"/>
    <m/>
    <m/>
    <s v="Item"/>
    <b v="1"/>
    <s v="0"/>
    <s v="Andrea Fleischbein"/>
    <s v="Andrea Fleischbein"/>
    <x v="2"/>
    <n v="79"/>
    <s v="0"/>
    <d v="2016-09-14T10:43:32"/>
    <s v="Joseph Rossman"/>
    <m/>
    <m/>
    <s v="Item"/>
    <s v="strategicplanning/Research/Lists/Technical Assistance version 2"/>
  </r>
  <r>
    <s v="Town of Churchpoint"/>
    <x v="24"/>
    <x v="0"/>
    <s v="01MIPL2301"/>
    <s v="Gustav/Ike"/>
    <s v="Pre-Monitoring records review.  Compiled list of grant documents that were not located in files and advised grantee to compile documents required for the upcoming Monitoring visit. "/>
    <s v="Low-Moderate Income - National Objective"/>
    <x v="0"/>
    <x v="1"/>
    <x v="2"/>
    <d v="2016-01-08T11:10:32"/>
    <m/>
    <m/>
    <s v="Item"/>
    <b v="1"/>
    <s v="0"/>
    <s v="Andrea Fleischbein"/>
    <s v="Andrea Fleischbein"/>
    <x v="2"/>
    <n v="80"/>
    <s v="0"/>
    <d v="2016-09-14T10:36:08"/>
    <s v="Joseph Rossman"/>
    <m/>
    <m/>
    <s v="Item"/>
    <s v="strategicplanning/Research/Lists/Technical Assistance version 2"/>
  </r>
  <r>
    <s v="St. Tammany Parish School Board"/>
    <x v="14"/>
    <x v="0"/>
    <s v="IEDU-00094"/>
    <s v="Katrina/Rita Grant 1"/>
    <s v="Records review of files for project that HUD will be reviewing on upcoming visit.  Advised grantee and consultant to locate a few documents that we were unable to locate in paper files for review. "/>
    <s v="Urgent Need - National Objective"/>
    <x v="3"/>
    <x v="1"/>
    <x v="2"/>
    <d v="2016-01-08T11:16:20"/>
    <m/>
    <m/>
    <s v="Item"/>
    <b v="0"/>
    <s v="0"/>
    <s v="Andrea Fleischbein"/>
    <s v="Andrea Fleischbein"/>
    <x v="2"/>
    <n v="81"/>
    <s v="0"/>
    <d v="2016-01-08T11:16:20"/>
    <s v="Andrea Fleischbein"/>
    <m/>
    <m/>
    <s v="Item"/>
    <s v="strategicplanning/Research/Lists/Technical Assistance version 2"/>
  </r>
  <r>
    <s v="St. James Parish"/>
    <x v="13"/>
    <x v="0"/>
    <s v="47PARA2101"/>
    <s v="Gustav/Ike"/>
    <s v="Budget summary form contained errors - consultant provided revised version.  Provided T/A on upcoming Tier amendments and proper process and procedure to facilitate."/>
    <s v="Urgent Need - National Objective"/>
    <x v="3"/>
    <x v="1"/>
    <x v="2"/>
    <d v="2016-01-08T11:20:12"/>
    <m/>
    <m/>
    <s v="Item"/>
    <b v="0"/>
    <s v="0"/>
    <s v="Andrea Fleischbein"/>
    <s v="Andrea Fleischbein"/>
    <x v="2"/>
    <n v="82"/>
    <s v="0"/>
    <d v="2016-01-08T11:20:12"/>
    <s v="Andrea Fleischbein"/>
    <m/>
    <m/>
    <s v="Item"/>
    <s v="strategicplanning/Research/Lists/Technical Assistance version 2"/>
  </r>
  <r>
    <s v="St Mary Parish"/>
    <x v="25"/>
    <x v="0"/>
    <s v="51PARA3402"/>
    <s v="Gustav/Ike"/>
    <s v="Provided corrections necesary and clarifications on Tier 1 Amendment submitted. Provided updated budget summary form that allows for decimals. Provided distribution reports and resolved discrepancies on current budget amounts."/>
    <s v="Urgent Need - National Objective"/>
    <x v="3"/>
    <x v="0"/>
    <x v="2"/>
    <d v="2016-01-08T11:33:06"/>
    <m/>
    <m/>
    <s v="Item"/>
    <b v="0"/>
    <s v="0"/>
    <s v="Andrea Fleischbein"/>
    <s v="Andrea Fleischbein"/>
    <x v="2"/>
    <n v="83"/>
    <s v="0"/>
    <d v="2016-01-08T11:33:06"/>
    <s v="Andrea Fleischbein"/>
    <m/>
    <m/>
    <s v="Item"/>
    <s v="strategicplanning/Research/Lists/Technical Assistance version 2"/>
  </r>
  <r>
    <s v="Catahoula Parish"/>
    <x v="0"/>
    <x v="0"/>
    <s v="13PARA3401; 13PARA3402; 13PARA3404; 13PARA3406"/>
    <s v="Gustav/Ike"/>
    <s v="Reviewed the next steps in the Elm Slough Debris Removal project. Bids received and the $915,900 proj is under construction.  Reviewed the construction timeline for Sicily Island/Hooter Bayou debris removal. Start of construction is Aug 1. It appears that the L-3 Debris removal project area has changed and a new ERR will be necessary.  The T/Jonesville - Woodlawn &amp; Jasmine $75,130 project was bid and awarded to Womack &amp; Sons. Construction is underway.  "/>
    <s v="Damage related to disaster;#Low-Moderate Income - National Objective;#Urgent Need - National Objective"/>
    <x v="5"/>
    <x v="1"/>
    <x v="8"/>
    <d v="2016-01-08T15:35:10"/>
    <m/>
    <m/>
    <s v="Item"/>
    <b v="0"/>
    <s v="0"/>
    <s v="Mann Darin"/>
    <s v="Darin Mann"/>
    <x v="8"/>
    <n v="84"/>
    <s v="0"/>
    <d v="2016-01-08T15:35:10"/>
    <s v="Mann OCD, Darin"/>
    <m/>
    <s v="Grants Management"/>
    <s v="Item"/>
    <s v="strategicplanning/Research/Lists/Technical Assistance version 2"/>
  </r>
  <r>
    <s v="Avoyelles Parish"/>
    <x v="0"/>
    <x v="0"/>
    <s v="05PARA3430; 05PARA3429; 05PARA3431"/>
    <s v="Gustav/Ike"/>
    <s v="Reviewed the next steps in the HWY 114, Hessmer,Bay Lacombe, Mansura  $1,242,054 proj. Bid awarded to Progressive Const and is under construction. Luke Martin, HWY 115, Turner Canal - $764,896 is complete.  Reviewed closeout phase. Bay Choctaw, Little River, HWY 1191  $1,500,000. Proj. 1A (Bay Choctaw - La 1191) construction complete and 1B - Little River Rd. is under construction. Parish is at 52 percent total expended. "/>
    <s v="Damage related to disaster;#Urgent Need - National Objective"/>
    <x v="5"/>
    <x v="1"/>
    <x v="8"/>
    <d v="2016-01-08T15:44:20"/>
    <m/>
    <m/>
    <s v="Item"/>
    <b v="0"/>
    <s v="0"/>
    <s v="Mann Darin"/>
    <s v="Darin Mann"/>
    <x v="8"/>
    <n v="85"/>
    <s v="0"/>
    <d v="2016-09-14T10:27:33"/>
    <s v="Joseph Rossman"/>
    <m/>
    <s v="Grants Management"/>
    <s v="Item"/>
    <s v="strategicplanning/Research/Lists/Technical Assistance version 2"/>
  </r>
  <r>
    <s v="Evageline Parish"/>
    <x v="0"/>
    <x v="0"/>
    <s v="20PARA3412; 20PARA3409; 20PARA3602"/>
    <s v="Gustav/Ike"/>
    <s v="Reviewed the Beacon Gulley Drainage $208,778 project. P&amp;S were submitted and under review. ERR complete. Morgan Road - $30,984 and Crooked Creek - Retrofit Pavilion - $353,000 are complete. Provided closeout TA for both projects.  Four closeout packages were submitted for Crooked Creek - Pier Repl - $202,963; Generators - Urgent Need -$216,482; Generators - LMI - $887,869; and V. Platte - Trojan Lane - $325,908._x000a_ _x000a_"/>
    <s v="Damage related to disaster;#Low-Moderate Income - National Objective;#Urgent Need - National Objective"/>
    <x v="5"/>
    <x v="1"/>
    <x v="8"/>
    <d v="2016-01-08T15:50:52"/>
    <m/>
    <m/>
    <s v="Item"/>
    <b v="0"/>
    <s v="0"/>
    <s v="Mann Darin"/>
    <s v="Darin Mann"/>
    <x v="8"/>
    <n v="86"/>
    <s v="0"/>
    <d v="2016-01-08T15:50:52"/>
    <s v="Mann OCD, Darin"/>
    <m/>
    <s v="Grants Management"/>
    <s v="Item"/>
    <s v="strategicplanning/Research/Lists/Technical Assistance version 2"/>
  </r>
  <r>
    <s v="Franklin Parish "/>
    <x v="0"/>
    <x v="0"/>
    <s v="21PARA3401; 21PARA3404; 21PARA3402; 21PARA3403"/>
    <s v="Gustav/Ike"/>
    <s v="Reviewed the status of the three drainage projects and provided TA on getting projects to move forward. Ash Slough Drainage $288,570 project. Procured ROW consultant for acquisition of 60 temporary construction servitudes and 4 permanent servitudes. Boggy Bayou Drainage-$890,028. Procured ROW consultant for acquisition of temporary construction servitudes (55 property owners). Discussed the requested survey be completed by an archaeologist. Turkey Creek Drainage $1,390,574 project is not bid yet.  Working on revisions to P&amp;S for DEQ. Reminded parish that they needed to prepare an amendment for the Bayou Macon Cut-off No. 2-$864,884 in to move to closeout. _x000a_"/>
    <s v="Damage related to disaster;#Low-Moderate Income - National Objective;#Urgent Need - National Objective"/>
    <x v="5"/>
    <x v="1"/>
    <x v="8"/>
    <d v="2016-01-08T16:00:40"/>
    <m/>
    <m/>
    <s v="Item"/>
    <b v="0"/>
    <s v="0"/>
    <s v="Mann Darin"/>
    <s v="Darin Mann"/>
    <x v="8"/>
    <n v="87"/>
    <s v="0"/>
    <d v="2016-09-14T10:28:41"/>
    <s v="Joseph Rossman"/>
    <m/>
    <s v="Grants Management"/>
    <s v="Item"/>
    <s v="strategicplanning/Research/Lists/Technical Assistance version 2"/>
  </r>
  <r>
    <s v="Rapides Parish"/>
    <x v="0"/>
    <x v="0"/>
    <s v="40PARA3301; 40PARA3303; 40PARA3304; 40DRLG7001; 40PARA3305; 40PARA3302"/>
    <s v="Gustav/Ike"/>
    <s v="Kay Schultz, Kristen Hebert and I reviewed the progress of the five levee projects in the parish.  We requested the North Bank–Grant $1,079,137 project amendment doc's be sent to parish for signature; then resubmit. Phase I is substantially complete and in lien period. Phase II is waiting on overall budget amendment. Pineville Utility Conflicts-$5,756,800 (Total All Locations) Loc 1 under construction.  Loc 2, 3, 4, 7 construction complete. Loc 5, 6, 8 - Bid Awarded-construction not started yet. Bayou Boeuf Diversion Canal-$700,000. Phase I is complete. Phase II is nearly complete. Providing feedback on closeout packages for Spanish Bayou/Huffman Creek-$1,230,900 (Both locations) and North Banks - Rapides -$835,023."/>
    <s v="Damage related to disaster;#Urgent Need - National Objective"/>
    <x v="5"/>
    <x v="1"/>
    <x v="8"/>
    <d v="2016-01-08T16:12:58"/>
    <m/>
    <m/>
    <s v="Item"/>
    <b v="0"/>
    <s v="0"/>
    <s v="Mann Darin"/>
    <s v="Darin Mann"/>
    <x v="8"/>
    <n v="88"/>
    <s v="0"/>
    <d v="2016-01-08T16:12:58"/>
    <s v="Mann OCD, Darin"/>
    <m/>
    <s v="Grants Management"/>
    <s v="Item"/>
    <s v="strategicplanning/Research/Lists/Technical Assistance version 2"/>
  </r>
  <r>
    <s v="Tensas Parish"/>
    <x v="0"/>
    <x v="0"/>
    <s v="54PARA3301"/>
    <s v="Gustav/Ike"/>
    <s v="Kay Schultz, Kristen Hebert and I reviewed the progress of the Lake St. Joseph Control Structure. The project is complete and we reviewed and provided TA on edits needed for the closeout package.  Also discussed the pending compliance letter that will be issued.  "/>
    <s v="Damage related to disaster;#Low-Moderate Income - National Objective"/>
    <x v="5"/>
    <x v="1"/>
    <x v="8"/>
    <d v="2016-01-08T16:19:33"/>
    <m/>
    <m/>
    <s v="Item"/>
    <b v="0"/>
    <s v="0"/>
    <s v="Mann Darin"/>
    <s v="Darin Mann"/>
    <x v="8"/>
    <n v="89"/>
    <s v="0"/>
    <d v="2016-09-14T10:29:04"/>
    <s v="Joseph Rossman"/>
    <m/>
    <s v="Grants Management"/>
    <s v="Item"/>
    <s v="strategicplanning/Research/Lists/Technical Assistance version 2"/>
  </r>
  <r>
    <s v="Winn Parish "/>
    <x v="0"/>
    <x v="0"/>
    <s v="64PARA2301; 64PARA2302"/>
    <s v="Gustav/Ike"/>
    <s v="Kay Schultz, Kristen Hebert and I reviewed the progress of the Tannehill Water System-$57,850 and West Winn Water System-$87,150 projects.  We provided TA on closeout edits needed in order to complete the reports. Also discussed 9/27/15 compliance letter and the corrective action needed in order to achieve compliance. "/>
    <s v="Damage related to disaster;#Urgent Need - National Objective"/>
    <x v="5"/>
    <x v="1"/>
    <x v="8"/>
    <d v="2016-01-08T16:26:51"/>
    <m/>
    <m/>
    <s v="Item"/>
    <b v="0"/>
    <s v="0"/>
    <s v="Mann Darin"/>
    <s v="Darin Mann"/>
    <x v="8"/>
    <n v="90"/>
    <s v="0"/>
    <d v="2016-09-14T10:27:11"/>
    <s v="Joseph Rossman"/>
    <m/>
    <s v="Grants Management"/>
    <s v="Item"/>
    <s v="strategicplanning/Research/Lists/Technical Assistance version 2"/>
  </r>
  <r>
    <s v="Baker, city of"/>
    <x v="26"/>
    <x v="0"/>
    <s v="67PARA2502; 67PARA2601; 67PARA3701"/>
    <s v="Gustav/Ike"/>
    <s v="Provide edits on the city’s closeout packages for its three recovery projects (Generator-67PARA2502; Fire Truck-67PARA2601; Gas System Improvement-67PARA3701) in order to move them through the closeout phase. Since the city received its corrective action complete letter on June 19, 2015, it’s important for us to continue to provide TA so we can complete the closeout process and closeout the CEA. "/>
    <s v="Damage related to disaster;#Urgent Need - National Objective"/>
    <x v="5"/>
    <x v="0"/>
    <x v="8"/>
    <d v="2016-01-08T17:12:59"/>
    <m/>
    <m/>
    <s v="Item"/>
    <b v="1"/>
    <s v="0"/>
    <s v="Mann Darin"/>
    <s v="Darin Mann"/>
    <x v="8"/>
    <n v="91"/>
    <s v="0"/>
    <d v="2016-09-14T10:23:17"/>
    <s v="Joseph Rossman"/>
    <m/>
    <s v="Grants Management"/>
    <s v="Item"/>
    <s v="strategicplanning/Research/Lists/Technical Assistance version 2"/>
  </r>
  <r>
    <s v="Zachary, city of"/>
    <x v="26"/>
    <x v="0"/>
    <s v="68PARA2602; 68PARA3601"/>
    <s v="Gustav/Ike"/>
    <s v="The closeout package for the Zachary Youth Park was submitted earlier this year. Provided TA on the series of edits that have been requested. We should have all the edits complete and ready to resubmit soon.  City officials submitted its closeout on the fire truck earlier this year and the closeout approval letter was sent on Oct. 28, 2015.  The project was also monitored in January 2014 and final corrective action complete letter was mailed on 6/16/15. We will move to closeout the CEA on that project. "/>
    <s v="Damage related to disaster;#Urgent Need - National Objective"/>
    <x v="5"/>
    <x v="0"/>
    <x v="8"/>
    <d v="2016-01-08T17:20:17"/>
    <m/>
    <m/>
    <s v="Item"/>
    <b v="1"/>
    <s v="0"/>
    <s v="Mann Darin"/>
    <s v="Darin Mann"/>
    <x v="8"/>
    <n v="92"/>
    <s v="0"/>
    <d v="2016-09-14T10:23:12"/>
    <s v="Joseph Rossman"/>
    <m/>
    <s v="Grants Management"/>
    <s v="Item"/>
    <s v="strategicplanning/Research/Lists/Technical Assistance version 2"/>
  </r>
  <r>
    <s v="GOHSEP"/>
    <x v="37"/>
    <x v="0"/>
    <s v="I2OC-00033"/>
    <s v="Katrina/Rita Grant 2"/>
    <s v="Provided TA on Grants Management.  Discussed DOB, issues with expenditures and construction delays."/>
    <s v="Duplication of Benefits;#Urgent Need - National Objective;#Grants Management"/>
    <x v="6"/>
    <x v="1"/>
    <x v="1"/>
    <d v="2016-01-13T15:05:42"/>
    <m/>
    <m/>
    <s v="Item"/>
    <b v="1"/>
    <s v="0"/>
    <s v="Polk, Nechelle"/>
    <s v="Nechelle Polk,"/>
    <x v="1"/>
    <n v="93"/>
    <s v="0"/>
    <d v="2016-09-14T14:57:49"/>
    <s v="Joseph Rossman"/>
    <m/>
    <s v="Grants Management"/>
    <s v="Item"/>
    <s v="strategicplanning/Research/Lists/Technical Assistance version 2"/>
  </r>
  <r>
    <s v="Matherne's Market, LLC"/>
    <x v="38"/>
    <x v="0"/>
    <s v="17BEDI7201"/>
    <s v="Gustav/Ike"/>
    <s v="emails to grantee with information from CDBG Grantee Admin manual for labor compliance documents and Section 504 self-evaluation instructions and sample Assurances form"/>
    <s v="Labor - Davis/Bacon"/>
    <x v="7"/>
    <x v="0"/>
    <x v="4"/>
    <d v="2016-01-15T11:16:11"/>
    <m/>
    <m/>
    <s v="Item"/>
    <b v="1"/>
    <s v="0"/>
    <s v="Sparks, John"/>
    <s v="John Sparks,"/>
    <x v="4"/>
    <n v="94"/>
    <s v="0"/>
    <d v="2016-09-14T14:54:00"/>
    <s v="Joseph Rossman"/>
    <m/>
    <s v="DRGR TA"/>
    <s v="Item"/>
    <s v="strategicplanning/Research/Lists/Technical Assistance version 2"/>
  </r>
  <r>
    <s v="St John the Baptist Parish"/>
    <x v="37"/>
    <x v="0"/>
    <s v="Isaac ED Program - Number not yet assigned"/>
    <s v="Isaac"/>
    <s v="OCD staff met with the Parish and their sub. - South Central Planning to review issues with the ED loan and grant program. OCD staff discussed and provided TA on duplication of benefits, national objectives and how certain projects could be tied/related to the disaster. "/>
    <s v="Damage related to disaster;#Duplication of Benefits;#Low-Moderate Income - National Objective;#Urgent Need - National Objective"/>
    <x v="5"/>
    <x v="1"/>
    <x v="11"/>
    <d v="2016-01-15T14:21:52"/>
    <m/>
    <m/>
    <s v="Item"/>
    <b v="1"/>
    <s v="0"/>
    <s v="Theresa Brennan"/>
    <s v="Theresa Brennan"/>
    <x v="11"/>
    <n v="95"/>
    <s v="0"/>
    <d v="2016-09-14T14:57:49"/>
    <s v="Joseph Rossman"/>
    <m/>
    <s v="DRGR TA"/>
    <s v="Item"/>
    <s v="strategicplanning/Research/Lists/Technical Assistance version 2"/>
  </r>
  <r>
    <s v="West Feliciana Parish"/>
    <x v="39"/>
    <x v="0"/>
    <s v="63PARA3401; 3PARA3402; 63PARA3403; 63PARA3404; 63PARA9101"/>
    <s v="Gustav/Ike"/>
    <s v="Michael Chua, Kay Schultz and I conducted a site visit in West Feliciana. We met with parish finance director Sherrel Johnson and public works director Jim Ferguson. The purpose of the meeting was to provide TA on the grant management services contract being offered through Pan American Engineers. We answered each question parish officials had concerning the cost reasonableness of the contract/task order. We discussed the review and payment process for the PAE contract.  At the conclusion of the meeting, Johnson and Ferguson agreed to move forward and sign the contract. "/>
    <s v="Damage related to disaster;#Low-Moderate Income - National Objective;#Urgent Need - National Objective"/>
    <x v="5"/>
    <x v="1"/>
    <x v="8"/>
    <d v="2016-01-15T16:56:55"/>
    <m/>
    <m/>
    <s v="Item"/>
    <b v="1"/>
    <s v="0"/>
    <s v="Mann Darin"/>
    <s v="Darin Mann"/>
    <x v="8"/>
    <n v="96"/>
    <s v="0"/>
    <d v="2016-09-14T14:58:16"/>
    <s v="Joseph Rossman"/>
    <m/>
    <s v="Grants Management"/>
    <s v="Item"/>
    <s v="strategicplanning/Research/Lists/Technical Assistance version 2"/>
  </r>
  <r>
    <s v="Lafourche Parish"/>
    <x v="40"/>
    <x v="0"/>
    <s v="PARA, FSCC, KLTR, IEDU"/>
    <s v="Katrina/Rita Grant 1;#Katrina/Rita Grant 2;#Katrina/Rita Grant 3;#Gustav/Ike"/>
    <s v="Introduction onsite visit with New Parish President Jimmy Cantrelle &amp; Parish Administrator Don Matherne.  Discussed grant programs, project status updates, project challenges or concerns, and closeout status updates._x000a_Attendees:  Kristen Hebert - DRU, Kay Schultz - DRU, Andrea Fleischein - DRU, Pat Forbes - DRU, Ray Rodriguez - LHC, Willie Plain - LHC, Parish President Jimmy Cantrelle, Parish Administrator Don Matherne, Parish Grant Director Grayling Hadnott, Parish Grant Writer Brandy Toups"/>
    <s v="Damage related to disaster;#Eligible CDBG Activities;#Financial Management;#Low-Moderate Income - National Objective;#Urgent Need - National Objective;#Grants Management"/>
    <x v="5"/>
    <x v="1"/>
    <x v="10"/>
    <d v="2016-01-20T15:21:51"/>
    <m/>
    <m/>
    <s v="Item"/>
    <b v="1"/>
    <s v="0"/>
    <s v="Hebert Kristen"/>
    <s v="Kristen Hebert"/>
    <x v="10"/>
    <n v="97"/>
    <s v="0"/>
    <d v="2016-09-14T15:01:10"/>
    <s v="Joseph Rossman"/>
    <m/>
    <s v="DRGR TA"/>
    <s v="Item"/>
    <s v="strategicplanning/Research/Lists/Technical Assistance version 2"/>
  </r>
  <r>
    <s v="Facility Planning and COntrol"/>
    <x v="41"/>
    <x v="0"/>
    <s v="All ILOC and I2OC "/>
    <s v="Katrina/Rita Grant 1;#Katrina/Rita Grant 2"/>
    <s v="Provided TA on close-out packages, financial management and construction issues.  Also, discussed amendments and draws needing to be submitted. "/>
    <s v="Damage related to disaster;#Financial Management;#Urgent Need - National Objective;#Grants Management"/>
    <x v="5"/>
    <x v="1"/>
    <x v="1"/>
    <d v="2016-01-21T10:30:57"/>
    <m/>
    <m/>
    <s v="Item"/>
    <b v="1"/>
    <s v="0"/>
    <s v="Polk, Nechelle"/>
    <s v="Nechelle Polk,"/>
    <x v="1"/>
    <n v="98"/>
    <s v="0"/>
    <d v="2016-09-14T15:01:49"/>
    <s v="Joseph Rossman"/>
    <m/>
    <s v="Grants Management"/>
    <s v="Item"/>
    <s v="strategicplanning/Research/Lists/Technical Assistance version 2"/>
  </r>
  <r>
    <s v="Calcasieu Parish Police Jury"/>
    <x v="42"/>
    <x v="0"/>
    <s v="69PARA2301"/>
    <s v="Gustav/Ike"/>
    <s v="Pre-monitoring and TA on financial management and construction issues."/>
    <s v="Financial Management;#Urgent Need - National Objective"/>
    <x v="2"/>
    <x v="1"/>
    <x v="1"/>
    <d v="2016-01-22T14:06:02"/>
    <m/>
    <m/>
    <s v="Item"/>
    <b v="0"/>
    <s v="0"/>
    <s v="Polk, Nechelle"/>
    <s v="Nechelle Polk,"/>
    <x v="1"/>
    <n v="99"/>
    <s v="0"/>
    <d v="2016-01-22T14:06:02"/>
    <s v="Polk, Nechelle"/>
    <m/>
    <s v="Grants Management"/>
    <s v="Item"/>
    <s v="strategicplanning/Research/Lists/Technical Assistance version 2"/>
  </r>
  <r>
    <s v="West Feliciana Parish"/>
    <x v="39"/>
    <x v="0"/>
    <s v="63PARA3401, 63PARA3402, 63PARA3403, 63PARA3404, 63PARA9101"/>
    <s v="Katrina/Rita Grant 1;#Gustav/Ike"/>
    <s v="On-site meeting with parish staff to discuss and review their potential contract with Pan American Engineers. "/>
    <s v="Grants Management"/>
    <x v="4"/>
    <x v="1"/>
    <x v="9"/>
    <d v="2016-01-25T10:08:47"/>
    <m/>
    <m/>
    <s v="Item"/>
    <b v="1"/>
    <s v="0"/>
    <s v="Chua Michael"/>
    <s v="Michael Chua"/>
    <x v="9"/>
    <n v="100"/>
    <s v="0"/>
    <d v="2016-09-14T14:59:19"/>
    <s v="Joseph Rossman"/>
    <m/>
    <s v="Grants Management"/>
    <s v="Item"/>
    <s v="strategicplanning/Research/Lists/Technical Assistance version 2"/>
  </r>
  <r>
    <s v="Town of Baldwin"/>
    <x v="43"/>
    <x v="0"/>
    <s v="51MIPC3401"/>
    <s v="Gustav/Ike"/>
    <s v="On-site meeting with Town staff and consultant to discuss the delays of the project and to plan a course of action."/>
    <s v="Grants Management"/>
    <x v="4"/>
    <x v="1"/>
    <x v="9"/>
    <d v="2016-01-25T10:10:42"/>
    <m/>
    <m/>
    <s v="Item"/>
    <b v="0"/>
    <s v="0"/>
    <s v="Chua Michael"/>
    <s v="Michael Chua"/>
    <x v="9"/>
    <n v="101"/>
    <s v="0"/>
    <d v="2016-01-25T10:10:42"/>
    <s v="Chua OCD, Michael"/>
    <m/>
    <s v="Grants Management"/>
    <s v="Item"/>
    <s v="strategicplanning/Research/Lists/Technical Assistance version 2"/>
  </r>
  <r>
    <s v="St. Bernard Project"/>
    <x v="43"/>
    <x v="0"/>
    <s v="NRPP"/>
    <s v="Katrina/Rita Grant 1"/>
    <s v="Technical Assistance call to discuss program eligibility"/>
    <s v="Duplication of Benefits;#Environmental - Environmental Reviews;#Low-Moderate Income - National Objective"/>
    <x v="6"/>
    <x v="0"/>
    <x v="12"/>
    <d v="2016-01-25T14:15:15"/>
    <m/>
    <m/>
    <s v="Item"/>
    <b v="1"/>
    <s v="0"/>
    <s v="Gaudet Rowdy"/>
    <s v="Rowdy Gaudet"/>
    <x v="12"/>
    <n v="102"/>
    <s v="0"/>
    <d v="2016-09-14T14:59:20"/>
    <s v="Joseph Rossman"/>
    <m/>
    <s v="Grants Management"/>
    <s v="Item"/>
    <s v="strategicplanning/Research/Lists/Technical Assistance version 2"/>
  </r>
  <r>
    <s v="Louisiana Department of Education (DOE)"/>
    <x v="44"/>
    <x v="0"/>
    <s v="I2GI-00001,65YLAF9201"/>
    <s v="Katrina/Rita Grant 2;#Gustav/Ike"/>
    <s v="Provided assistance via email and over the phone in how to fill out certain sections of the project completion report for DOE's LA4 Program."/>
    <s v="Low-Moderate Income - National Objective"/>
    <x v="0"/>
    <x v="0"/>
    <x v="4"/>
    <d v="2016-01-26T13:22:46"/>
    <m/>
    <m/>
    <s v="Item"/>
    <b v="0"/>
    <s v="0"/>
    <s v="Sparks, John"/>
    <s v="John Sparks,"/>
    <x v="4"/>
    <n v="103"/>
    <s v="0"/>
    <d v="2016-01-26T13:22:46"/>
    <s v="Sparks, John"/>
    <m/>
    <s v="Grants Management"/>
    <s v="Item"/>
    <s v="strategicplanning/Research/Lists/Technical Assistance version 2"/>
  </r>
  <r>
    <s v="New Orleans Redevelopment Authority (NORA)"/>
    <x v="27"/>
    <x v="0"/>
    <s v="ILOC__0019"/>
    <s v="Katrina/Rita Grant 1"/>
    <s v="Monitoring reports provided to Agency Board of Directors on status of audit and D-CDBG funded projects."/>
    <s v="Damage related to disaster;#Eligible CDBG Activities;#Financial Management;#Slum and Blight - National Objective;#Grants Management"/>
    <x v="5"/>
    <x v="1"/>
    <x v="3"/>
    <d v="2016-01-29T17:07:35"/>
    <m/>
    <m/>
    <s v="Item"/>
    <b v="0"/>
    <s v="0"/>
    <s v="Peychaud Rosalind"/>
    <s v="Rosalind Peychaud"/>
    <x v="3"/>
    <n v="104"/>
    <s v="0"/>
    <d v="2016-02-03T13:37:55"/>
    <s v="Peychaud OCD, Rosalind"/>
    <m/>
    <s v="Grants Management"/>
    <s v="Item"/>
    <s v="strategicplanning/Research/Lists/Technical Assistance version 2"/>
  </r>
  <r>
    <s v="St Bernard Parish"/>
    <x v="45"/>
    <x v="0"/>
    <s v="44PCPL1017"/>
    <s v="Katrina/Rita Grant 1;#Gustav/Ike"/>
    <s v="Reviewed all files related to the project as part of a pre-monitoring visit.  Provided guidance on files that needed to be included."/>
    <s v="Damage related to disaster;#Environmental - Environmental Reviews;#Fair Housing Equal Opportunity;#Financial Management;#Grants Management"/>
    <x v="5"/>
    <x v="1"/>
    <x v="13"/>
    <d v="2016-02-01T11:20:34"/>
    <m/>
    <m/>
    <s v="Item"/>
    <b v="1"/>
    <s v="0"/>
    <s v="Angela Lawson"/>
    <s v="Angela Lawson"/>
    <x v="13"/>
    <n v="105"/>
    <s v="0"/>
    <d v="2016-09-14T15:04:19"/>
    <s v="Joseph Rossman"/>
    <m/>
    <s v="DRGR TA"/>
    <s v="Item"/>
    <s v="strategicplanning/Research/Lists/Technical Assistance version 2"/>
  </r>
  <r>
    <s v="St Bernard Parish"/>
    <x v="45"/>
    <x v="0"/>
    <s v="44PCPL1017"/>
    <s v="Katrina/Rita Grant 1;#Gustav/Ike"/>
    <s v="Reviewed and provided advice on files in preparation for a compliance monitoring visit."/>
    <s v="Environmental - Environmental Reviews;#Fair Housing Equal Opportunity;#Financial Management;#Grants Management"/>
    <x v="8"/>
    <x v="1"/>
    <x v="13"/>
    <d v="2016-02-01T11:22:25"/>
    <m/>
    <m/>
    <s v="Item"/>
    <b v="1"/>
    <s v="0"/>
    <s v="Angela Lawson"/>
    <s v="Angela Lawson"/>
    <x v="13"/>
    <n v="106"/>
    <s v="0"/>
    <d v="2016-09-14T15:03:46"/>
    <s v="Joseph Rossman"/>
    <m/>
    <s v="Grants Management"/>
    <s v="Item"/>
    <s v="strategicplanning/Research/Lists/Technical Assistance version 2"/>
  </r>
  <r>
    <s v="Orleans Parish School Board"/>
    <x v="46"/>
    <x v="0"/>
    <s v="120c-00003"/>
    <s v="Katrina/Rita Grant 1"/>
    <s v="Coordinating via email and telephone with OPSB administration and operations manager to determine plans for the fund balance on the Mahalia Jackson project.  It appears that an amendment was sent to a former staffer months ago.  New PM is now assigned. Connecting them so amendment can be resubmitted and processed. "/>
    <s v="Damage related to disaster;#Grants Management"/>
    <x v="5"/>
    <x v="1"/>
    <x v="3"/>
    <d v="2016-02-01T11:56:53"/>
    <m/>
    <m/>
    <s v="Item"/>
    <b v="1"/>
    <s v="0"/>
    <s v="Peychaud Rosalind"/>
    <s v="Rosalind Peychaud"/>
    <x v="3"/>
    <n v="107"/>
    <s v="0"/>
    <d v="2016-09-14T14:56:03"/>
    <s v="Joseph Rossman"/>
    <m/>
    <s v="Grants Management"/>
    <s v="Item"/>
    <s v="strategicplanning/Research/Lists/Technical Assistance version 2"/>
  </r>
  <r>
    <s v="Treme Community Education Program.LLC"/>
    <x v="47"/>
    <x v="0"/>
    <s v="H36S-00003"/>
    <s v="Katrina/Rita Grant 1"/>
    <s v="Follow-up phone call and email in an effort to secure a revised DOB policy.  "/>
    <s v="Duplication of Benefits;#Grants Management"/>
    <x v="6"/>
    <x v="0"/>
    <x v="3"/>
    <d v="2016-02-01T12:52:45"/>
    <m/>
    <m/>
    <s v="Item"/>
    <b v="1"/>
    <s v="0"/>
    <s v="Peychaud Rosalind"/>
    <s v="Rosalind Peychaud"/>
    <x v="3"/>
    <n v="108"/>
    <s v="0"/>
    <d v="2016-12-01T09:55:38"/>
    <s v="Peychaud OCD, Rosalind"/>
    <m/>
    <s v="Grants Management"/>
    <s v="Item"/>
    <s v="strategicplanning/Research/Lists/Technical Assistance version 2"/>
  </r>
  <r>
    <s v="Treme Community Educational Program"/>
    <x v="48"/>
    <x v="0"/>
    <s v="H36S-00003"/>
    <s v="Katrina/Rita Grant 1"/>
    <s v="Email to Executive Director, Board,  PM notice of LLA non-compliance, a request for a revised DOB policy and another offer of TA. "/>
    <s v="Duplication of Benefits;#Grants Management"/>
    <x v="6"/>
    <x v="0"/>
    <x v="3"/>
    <d v="2016-02-01T13:04:32"/>
    <m/>
    <m/>
    <s v="Item"/>
    <b v="1"/>
    <s v="0"/>
    <s v="Peychaud Rosalind"/>
    <s v="Rosalind Peychaud"/>
    <x v="3"/>
    <n v="109"/>
    <s v="0"/>
    <d v="2016-09-14T15:10:09"/>
    <s v="Joseph Rossman"/>
    <m/>
    <s v="Grants Management"/>
    <s v="Item"/>
    <s v="strategicplanning/Research/Lists/Technical Assistance version 2"/>
  </r>
  <r>
    <s v="  Viet Namese Amercian Commercial Fishesman Union"/>
    <x v="45"/>
    <x v="0"/>
    <s v="IFIS-00025"/>
    <s v="Katrina/Rita Grant 1"/>
    <s v="Called Project Manager for a status update on identifying another contractor to complete renovation designs, submit invoices for environmental."/>
    <s v="Grants Management"/>
    <x v="4"/>
    <x v="0"/>
    <x v="3"/>
    <d v="2016-02-01T13:10:55"/>
    <m/>
    <m/>
    <s v="Item"/>
    <b v="0"/>
    <s v="0"/>
    <s v="Peychaud Rosalind"/>
    <s v="Rosalind Peychaud"/>
    <x v="3"/>
    <n v="110"/>
    <s v="0"/>
    <d v="2016-09-14T15:07:07"/>
    <s v="Joseph Rossman"/>
    <m/>
    <s v="Grants Management"/>
    <s v="Item"/>
    <s v="strategicplanning/Research/Lists/Technical Assistance version 2"/>
  </r>
  <r>
    <s v="Viet Namese Amercian Commercial Fishesman Union"/>
    <x v="49"/>
    <x v="0"/>
    <s v="IFIS-00025"/>
    <s v="Katrina/Rita Grant 1"/>
    <s v="Discussed possible ways to assist grant recipient with the invoicing with PM.  Called Digby with Environ briefed him on the situation.  Sent email to all parties providing guidance on submission of required timesheets  need to process payment."/>
    <s v="Grants Management"/>
    <x v="4"/>
    <x v="0"/>
    <x v="3"/>
    <d v="2016-02-01T13:15:46"/>
    <m/>
    <m/>
    <s v="Item"/>
    <b v="1"/>
    <s v="0"/>
    <s v="Peychaud Rosalind"/>
    <s v="Rosalind Peychaud"/>
    <x v="3"/>
    <n v="111"/>
    <s v="0"/>
    <d v="2016-09-14T15:09:39"/>
    <s v="Joseph Rossman"/>
    <m/>
    <s v="Grants Management"/>
    <s v="Item"/>
    <s v="strategicplanning/Research/Lists/Technical Assistance version 2"/>
  </r>
  <r>
    <s v="St Bernard Parish"/>
    <x v="50"/>
    <x v="0"/>
    <s v="44PCPL1017"/>
    <s v="Gustav/Ike"/>
    <s v="Review and provide feedback on files in preparation for compliance monitoring"/>
    <s v="Environmental - Environmental Reviews;#Fair Housing Equal Opportunity;#Financial Management;#Grants Management"/>
    <x v="8"/>
    <x v="1"/>
    <x v="13"/>
    <d v="2016-02-01T13:35:44"/>
    <m/>
    <m/>
    <s v="Item"/>
    <b v="0"/>
    <s v="0"/>
    <s v="Angela Lawson"/>
    <s v="Angela Lawson"/>
    <x v="13"/>
    <n v="112"/>
    <s v="0"/>
    <d v="2016-02-01T13:39:16"/>
    <s v="Angela Lawson"/>
    <m/>
    <s v="DRGR TA"/>
    <s v="Item"/>
    <s v="strategicplanning/Research/Lists/Technical Assistance version 2"/>
  </r>
  <r>
    <s v="CNO"/>
    <x v="51"/>
    <x v="0"/>
    <s v="ILTR _ALL"/>
    <s v="Katrina/Rita Grant 1"/>
    <s v="GNOHA/Road Home Liason briefing/presentation to CNO Council on contracted services provided to non-compliant homeowners and the CNO 10 year housing plan."/>
    <s v="Grants Management"/>
    <x v="4"/>
    <x v="1"/>
    <x v="3"/>
    <d v="2016-02-01T13:36:36"/>
    <m/>
    <m/>
    <s v="Item"/>
    <b v="0"/>
    <s v="0"/>
    <s v="Peychaud Rosalind"/>
    <s v="Rosalind Peychaud"/>
    <x v="3"/>
    <n v="113"/>
    <s v="0"/>
    <d v="2016-02-01T13:36:36"/>
    <s v="Peychaud OCD, Rosalind"/>
    <m/>
    <s v="Grants Management"/>
    <s v="Item"/>
    <s v="strategicplanning/Research/Lists/Technical Assistance version 2"/>
  </r>
  <r>
    <s v="Greater New Orleans Development Foundation"/>
    <x v="24"/>
    <x v="0"/>
    <s v="36PCPL1045"/>
    <s v="Gustav/Ike"/>
    <s v="Reviewed reporting and grants management"/>
    <s v="Damage related to disaster;#Fair Housing Equal Opportunity;#Financial Management;#Grants Management"/>
    <x v="5"/>
    <x v="1"/>
    <x v="13"/>
    <d v="2016-02-01T13:37:06"/>
    <m/>
    <m/>
    <s v="Item"/>
    <b v="0"/>
    <s v="0"/>
    <s v="Angela Lawson"/>
    <s v="Angela Lawson"/>
    <x v="13"/>
    <n v="114"/>
    <s v="0"/>
    <d v="2016-02-01T13:37:06"/>
    <s v="Angela Lawson"/>
    <m/>
    <s v="Grants Management"/>
    <s v="Item"/>
    <s v="strategicplanning/Research/Lists/Technical Assistance version 2"/>
  </r>
  <r>
    <s v="Greater New Orleans Development Foundation"/>
    <x v="37"/>
    <x v="0"/>
    <s v="36PCPL1045"/>
    <s v="Gustav/Ike"/>
    <s v="Reviewed grants management, scope of work, and reporting"/>
    <s v="Eligible CDBG Activities;#Grants Management"/>
    <x v="1"/>
    <x v="1"/>
    <x v="13"/>
    <d v="2016-02-01T13:38:26"/>
    <m/>
    <m/>
    <s v="Item"/>
    <b v="0"/>
    <s v="0"/>
    <s v="Angela Lawson"/>
    <s v="Angela Lawson"/>
    <x v="13"/>
    <n v="115"/>
    <s v="0"/>
    <d v="2016-02-01T13:38:26"/>
    <s v="Angela Lawson"/>
    <m/>
    <s v="Grants Management"/>
    <s v="Item"/>
    <s v="strategicplanning/Research/Lists/Technical Assistance version 2"/>
  </r>
  <r>
    <s v="CNO"/>
    <x v="39"/>
    <x v="0"/>
    <s v="ILTR-All"/>
    <s v="Katrina/Rita Grant 1"/>
    <s v="GNOHA Housing NOLA meeting to discuss CNO proposed 10 year affordable housing plan with community development, GNOHA liaison, banking, nonprofit, LHC representatives. Focus is to coordinate work with partners to facilitate the leveraging of D-CDBG funds."/>
    <s v="Damage related to disaster;#Eligible CDBG Activities;#Slum and Blight - National Objective"/>
    <x v="5"/>
    <x v="1"/>
    <x v="3"/>
    <d v="2016-02-01T13:44:20"/>
    <m/>
    <m/>
    <s v="Item"/>
    <b v="1"/>
    <s v="0"/>
    <s v="Peychaud Rosalind"/>
    <s v="Rosalind Peychaud"/>
    <x v="3"/>
    <n v="116"/>
    <s v="0"/>
    <d v="2016-09-14T14:58:03"/>
    <s v="Joseph Rossman"/>
    <m/>
    <s v="Grants Management"/>
    <s v="Item"/>
    <s v="strategicplanning/Research/Lists/Technical Assistance version 2"/>
  </r>
  <r>
    <s v="CNO"/>
    <x v="39"/>
    <x v="0"/>
    <s v="ILTR-All"/>
    <s v="Katrina/Rita Grant 1"/>
    <s v="Attend CNO Community Blight Stat meetings to receive and respond to questions regarding  LLT-RH properties and arrange assistance as needed."/>
    <s v="Damage related to disaster;#Eligible CDBG Activities;#Slum and Blight - National Objective"/>
    <x v="5"/>
    <x v="1"/>
    <x v="3"/>
    <d v="2016-02-01T13:44:21"/>
    <m/>
    <m/>
    <s v="Item"/>
    <b v="1"/>
    <s v="0"/>
    <s v="Peychaud Rosalind"/>
    <s v="Rosalind Peychaud"/>
    <x v="3"/>
    <n v="117"/>
    <s v="0"/>
    <d v="2016-09-14T14:58:25"/>
    <s v="Joseph Rossman"/>
    <m/>
    <s v="Grants Management"/>
    <s v="Item"/>
    <s v="strategicplanning/Research/Lists/Technical Assistance version 2"/>
  </r>
  <r>
    <s v="St Bernard Parish"/>
    <x v="11"/>
    <x v="0"/>
    <s v="44PCPL1017"/>
    <s v="Gustav/Ike"/>
    <s v="Reviewed files and provided feedback in advance of compliance monitoring"/>
    <s v="Fair Housing Equal Opportunity;#Financial Management;#Grants Management"/>
    <x v="9"/>
    <x v="1"/>
    <x v="13"/>
    <d v="2016-02-01T13:47:12"/>
    <m/>
    <m/>
    <s v="Item"/>
    <b v="0"/>
    <s v="0"/>
    <s v="Angela Lawson"/>
    <s v="Angela Lawson"/>
    <x v="13"/>
    <n v="118"/>
    <s v="0"/>
    <d v="2016-09-14T10:35:02"/>
    <s v="Joseph Rossman"/>
    <m/>
    <s v="DRGR TA"/>
    <s v="Item"/>
    <s v="strategicplanning/Research/Lists/Technical Assistance version 2"/>
  </r>
  <r>
    <s v="City of Slidell"/>
    <x v="52"/>
    <x v="0"/>
    <s v="52PCPL1023"/>
    <s v="Gustav/Ike"/>
    <s v="Provided assistance on financial management"/>
    <s v="Financial Management"/>
    <x v="2"/>
    <x v="1"/>
    <x v="13"/>
    <d v="2016-02-01T13:48:14"/>
    <m/>
    <m/>
    <s v="Item"/>
    <b v="1"/>
    <s v="0"/>
    <s v="Angela Lawson"/>
    <s v="Angela Lawson"/>
    <x v="13"/>
    <n v="119"/>
    <s v="0"/>
    <d v="2016-09-14T10:23:35"/>
    <s v="Joseph Rossman"/>
    <m/>
    <s v="DRGR TA"/>
    <s v="Item"/>
    <s v="strategicplanning/Research/Lists/Technical Assistance version 2"/>
  </r>
  <r>
    <s v="Port of New Orleans"/>
    <x v="5"/>
    <x v="0"/>
    <s v="36PCPL1029"/>
    <s v="Gustav/Ike"/>
    <s v="Met to discuss files and preparation for compliance monitoring"/>
    <s v="Environmental - Environmental Reviews;#Fair Housing Equal Opportunity;#Financial Management;#Grants Management"/>
    <x v="8"/>
    <x v="1"/>
    <x v="13"/>
    <d v="2016-02-01T13:51:59"/>
    <m/>
    <m/>
    <s v="Item"/>
    <b v="1"/>
    <s v="0"/>
    <s v="Angela Lawson"/>
    <s v="Angela Lawson"/>
    <x v="13"/>
    <n v="120"/>
    <s v="0"/>
    <d v="2016-09-14T10:23:20"/>
    <s v="Joseph Rossman"/>
    <m/>
    <s v="DRGR TA"/>
    <s v="Item"/>
    <s v="strategicplanning/Research/Lists/Technical Assistance version 2"/>
  </r>
  <r>
    <s v="Global Green"/>
    <x v="4"/>
    <x v="0"/>
    <s v="65PCPL1008"/>
    <s v="Gustav/Ike"/>
    <s v="Review and advice on files prior to compliance monitoring"/>
    <s v="Environmental - Environmental Reviews;#Fair Housing Equal Opportunity;#Labor - Davis/Bacon"/>
    <x v="8"/>
    <x v="1"/>
    <x v="13"/>
    <d v="2016-02-01T13:54:05"/>
    <m/>
    <m/>
    <s v="Item"/>
    <b v="1"/>
    <s v="0"/>
    <s v="Angela Lawson"/>
    <s v="Angela Lawson"/>
    <x v="13"/>
    <n v="121"/>
    <s v="0"/>
    <d v="2016-09-14T10:23:17"/>
    <s v="Joseph Rossman"/>
    <m/>
    <s v="DRGR TA"/>
    <s v="Item"/>
    <s v="strategicplanning/Research/Lists/Technical Assistance version 2"/>
  </r>
  <r>
    <s v="City of New Roads"/>
    <x v="53"/>
    <x v="0"/>
    <s v="39PCPL1045"/>
    <s v="Gustav/Ike"/>
    <s v="Review of files in preparation of compliance monitoring visit"/>
    <s v="Environmental - Environmental Reviews;#Fair Housing Equal Opportunity;#Financial Management"/>
    <x v="8"/>
    <x v="1"/>
    <x v="13"/>
    <d v="2016-02-01T14:15:36"/>
    <m/>
    <m/>
    <s v="Item"/>
    <b v="1"/>
    <s v="0"/>
    <s v="Angela Lawson"/>
    <s v="Angela Lawson"/>
    <x v="13"/>
    <n v="122"/>
    <s v="0"/>
    <d v="2016-09-14T14:57:39"/>
    <s v="Joseph Rossman"/>
    <m/>
    <s v="DRGR TA"/>
    <s v="Item"/>
    <s v="strategicplanning/Research/Lists/Technical Assistance version 2"/>
  </r>
  <r>
    <s v="Zachary Taylor Parkway Commission"/>
    <x v="39"/>
    <x v="0"/>
    <s v="65GIPL9102"/>
    <s v="Gustav/Ike"/>
    <s v="Review files in preparation for compliance monitoring"/>
    <s v="Environmental - Environmental Reviews;#Fair Housing Equal Opportunity;#Financial Management;#Grants Management"/>
    <x v="8"/>
    <x v="1"/>
    <x v="13"/>
    <d v="2016-02-01T14:18:49"/>
    <m/>
    <m/>
    <s v="Item"/>
    <b v="1"/>
    <s v="0"/>
    <s v="Angela Lawson"/>
    <s v="Angela Lawson"/>
    <x v="13"/>
    <n v="123"/>
    <s v="0"/>
    <d v="2016-09-14T14:58:09"/>
    <s v="Joseph Rossman"/>
    <m/>
    <s v="DRGR TA"/>
    <s v="Item"/>
    <s v="strategicplanning/Research/Lists/Technical Assistance version 2"/>
  </r>
  <r>
    <s v="City of Kenner"/>
    <x v="38"/>
    <x v="0"/>
    <s v="26PCPL1016"/>
    <s v="Gustav/Ike"/>
    <s v="Reviewed monitoring letter and provided guidance on grants management"/>
    <s v="Fair Housing Equal Opportunity;#Grants Management"/>
    <x v="9"/>
    <x v="1"/>
    <x v="13"/>
    <d v="2016-02-01T14:19:56"/>
    <m/>
    <m/>
    <s v="Item"/>
    <b v="1"/>
    <s v="0"/>
    <s v="Angela Lawson"/>
    <s v="Angela Lawson"/>
    <x v="13"/>
    <n v="124"/>
    <s v="0"/>
    <d v="2016-09-14T14:54:03"/>
    <s v="Joseph Rossman"/>
    <m/>
    <s v="Grants Management"/>
    <s v="Item"/>
    <s v="strategicplanning/Research/Lists/Technical Assistance version 2"/>
  </r>
  <r>
    <s v="Lowlander "/>
    <x v="48"/>
    <x v="0"/>
    <s v="66GIAD100E"/>
    <s v="Gustav/Ike"/>
    <s v="Reviewed financial management and grants management with staff"/>
    <s v="Damage related to disaster;#Financial Management;#Grants Management"/>
    <x v="5"/>
    <x v="1"/>
    <x v="13"/>
    <d v="2016-02-01T14:21:55"/>
    <m/>
    <m/>
    <s v="Item"/>
    <b v="1"/>
    <s v="0"/>
    <s v="Angela Lawson"/>
    <s v="Angela Lawson"/>
    <x v="13"/>
    <n v="125"/>
    <s v="0"/>
    <d v="2016-09-14T15:10:09"/>
    <s v="Joseph Rossman"/>
    <m/>
    <s v="DRGR TA"/>
    <s v="Item"/>
    <s v="strategicplanning/Research/Lists/Technical Assistance version 2"/>
  </r>
  <r>
    <s v="CNO"/>
    <x v="35"/>
    <x v="0"/>
    <s v="ILTR_All"/>
    <s v="Katrina/Rita Grant 1"/>
    <s v="CNO subreciepient,Home by Hand, received 15 LLT properties to construct affordable housing for first time homebuyers 80% and below the median income with PI  from NORA and HOME from CNO. "/>
    <s v="Low-Moderate Income - National Objective"/>
    <x v="0"/>
    <x v="1"/>
    <x v="3"/>
    <d v="2016-02-01T14:48:30"/>
    <m/>
    <m/>
    <s v="Item"/>
    <b v="1"/>
    <s v="0"/>
    <s v="Peychaud Rosalind"/>
    <s v="Rosalind Peychaud"/>
    <x v="3"/>
    <n v="126"/>
    <s v="0"/>
    <d v="2016-09-14T14:55:02"/>
    <s v="Joseph Rossman"/>
    <m/>
    <s v="Grants Management"/>
    <s v="Item"/>
    <s v="strategicplanning/Research/Lists/Technical Assistance version 2"/>
  </r>
  <r>
    <s v="CNO"/>
    <x v="35"/>
    <x v="0"/>
    <s v="ILTR_00044"/>
    <s v="Katrina/Rita Grant 1"/>
    <s v="Coordinating with OCD and CNO for reimbursement directly to the contractor, (Providence) rather than to the CNO for closing on Iberville SSP recipient.  Providing copy of agreement and P&amp;P to CNO staff for reference."/>
    <s v="Damage related to disaster;#Low-Moderate Income - National Objective"/>
    <x v="5"/>
    <x v="0"/>
    <x v="3"/>
    <d v="2016-02-01T14:55:16"/>
    <m/>
    <m/>
    <s v="Item"/>
    <b v="1"/>
    <s v="0"/>
    <s v="Peychaud Rosalind"/>
    <s v="Rosalind Peychaud"/>
    <x v="3"/>
    <n v="127"/>
    <s v="0"/>
    <d v="2016-09-14T14:55:02"/>
    <s v="Joseph Rossman"/>
    <m/>
    <s v="Grants Management"/>
    <s v="Item"/>
    <s v="strategicplanning/Research/Lists/Technical Assistance version 2"/>
  </r>
  <r>
    <s v="Louisiana Housing Corporation"/>
    <x v="37"/>
    <x v="0"/>
    <s v="719869"/>
    <s v="Katrina/Rita Grant 1"/>
    <s v="Monitoring LHC committees of the Board on all housing and related issues regarding D-CDBG-DRU programs managed by LHC al well as the monthly Board meeting. "/>
    <s v="Damage related to disaster;#Eligible CDBG Activities;#Low-Moderate Income - National Objective;#Grants Management"/>
    <x v="5"/>
    <x v="1"/>
    <x v="3"/>
    <d v="2016-02-01T16:01:33"/>
    <m/>
    <m/>
    <s v="Item"/>
    <b v="1"/>
    <s v="0"/>
    <s v="Peychaud Rosalind"/>
    <s v="Rosalind Peychaud"/>
    <x v="3"/>
    <n v="128"/>
    <s v="0"/>
    <d v="2016-09-14T14:57:49"/>
    <s v="Joseph Rossman"/>
    <m/>
    <s v="Grants Management"/>
    <s v="Item"/>
    <s v="strategicplanning/Research/Lists/Technical Assistance version 2"/>
  </r>
  <r>
    <s v="Calcasieu Parish Police Jury;New Orleans Area Habitat for Humanity; St. Bernard Project, Inc.; St. James Parish Government; St. Tammany Parish Government; Rebuilding Together New Orleans; Project Homecoming"/>
    <x v="41"/>
    <x v="0"/>
    <s v="6"/>
    <s v="Katrina/Rita Grant 3"/>
    <s v="Technical Assistance was provided via a conference call with the seven Subrecipients participating in the NRPP Katrina/Rita Initiative.  The purpose of the call was to explain the LHC's policy update, issued on 01/14/16,  relative to Waiting List(s) activities. The discussion included, but was not limited to  marketing efforts, selection and screening criteria.  The updated policy was reviewed in detailed with questions and comments  taken, and next steps provided."/>
    <s v="Eligible CDBG Activities;#Fair Housing Equal Opportunity"/>
    <x v="1"/>
    <x v="0"/>
    <x v="5"/>
    <d v="2016-02-02T16:22:19"/>
    <m/>
    <m/>
    <s v="Item"/>
    <b v="1"/>
    <s v="0"/>
    <s v="Washington, Debra"/>
    <s v="Debra Washington,"/>
    <x v="5"/>
    <n v="129"/>
    <s v="0"/>
    <d v="2016-09-14T15:02:16"/>
    <s v="Joseph Rossman"/>
    <m/>
    <s v="Grants Management"/>
    <s v="Item"/>
    <s v="strategicplanning/Research/Lists/Technical Assistance version 2"/>
  </r>
  <r>
    <s v="City of New Orleans"/>
    <x v="35"/>
    <x v="0"/>
    <s v="ILTR - 00008, ILTR - 00016,ILTR - 00021,ILTR - 00275,ILTR - 00287,ILTR - 00294"/>
    <s v="Katrina/Rita Grant 1;#Katrina/Rita Grant 2"/>
    <s v="Administer TA assistance with LTR existing projects as it relates to CDBG eligibility, amendments, and resolving draw requests issues at hand."/>
    <s v="Damage related to disaster;#Eligible CDBG Activities;#Low-Moderate Income - National Objective;#Slum and Blight - National Objective;#Urgent Need - National Objective"/>
    <x v="5"/>
    <x v="1"/>
    <x v="14"/>
    <d v="2016-02-03T10:33:09"/>
    <m/>
    <m/>
    <s v="Item"/>
    <b v="0"/>
    <s v="0"/>
    <s v="Williams Desirae"/>
    <s v="Desirae Williams"/>
    <x v="14"/>
    <n v="130"/>
    <s v="0"/>
    <d v="2016-02-03T10:33:09"/>
    <s v="Williams OCD, Desirae"/>
    <m/>
    <s v="Grants Management"/>
    <s v="Item"/>
    <s v="strategicplanning/Research/Lists/Technical Assistance version 2"/>
  </r>
  <r>
    <s v="New Orleans Area Habitat for Humanity"/>
    <x v="54"/>
    <x v="0"/>
    <s v="6"/>
    <s v="Katrina/Rita Grant 3"/>
    <s v="The Technical Assistance (TA) provided was supplemental to TA provided on 01/21/16.  The purpose being to provide further guidance relative to Waiting List(s) issues identified which were specific to the New Orleans Area Habitat for Humanity Subrecipient.  The TA was conducted via a conference call with the Subrecipient."/>
    <s v="Eligible CDBG Activities;#Fair Housing Equal Opportunity"/>
    <x v="1"/>
    <x v="0"/>
    <x v="5"/>
    <d v="2016-02-03T12:23:11"/>
    <m/>
    <m/>
    <s v="Item"/>
    <b v="1"/>
    <s v="0"/>
    <s v="Washington, Debra"/>
    <s v="Debra Washington,"/>
    <x v="5"/>
    <n v="131"/>
    <s v="0"/>
    <d v="2016-09-14T15:02:58"/>
    <s v="Joseph Rossman"/>
    <m/>
    <s v="Grants Management"/>
    <s v="Item"/>
    <s v="strategicplanning/Research/Lists/Technical Assistance version 2"/>
  </r>
  <r>
    <s v="Sewerage &amp; Water Board"/>
    <x v="43"/>
    <x v="0"/>
    <s v="ILOC00004"/>
    <s v="Katrina/Rita Grant 1"/>
    <s v="Presentation on new funding, leveraging, coordination and colaboration of Katrina repair."/>
    <s v="Damage related to disaster;#Grants Management"/>
    <x v="5"/>
    <x v="1"/>
    <x v="3"/>
    <d v="2016-02-03T13:21:38"/>
    <m/>
    <m/>
    <s v="Item"/>
    <b v="1"/>
    <s v="0"/>
    <s v="Peychaud Rosalind"/>
    <s v="Rosalind Peychaud"/>
    <x v="3"/>
    <n v="132"/>
    <s v="0"/>
    <d v="2016-09-14T14:59:20"/>
    <s v="Joseph Rossman"/>
    <m/>
    <s v="Grants Management"/>
    <s v="Item"/>
    <s v="strategicplanning/Research/Lists/Technical Assistance version 2"/>
  </r>
  <r>
    <s v="LHC"/>
    <x v="42"/>
    <x v="0"/>
    <s v="7198869"/>
    <s v="Katrina/Rita Grant 1"/>
    <s v="Conference call with NRPP award winners to review policies, procedures and participant eligibliity determinatons."/>
    <s v="Damage related to disaster;#Duplication of Benefits;#Low-Moderate Income - National Objective;#Grants Management"/>
    <x v="5"/>
    <x v="1"/>
    <x v="3"/>
    <d v="2016-02-03T13:27:23"/>
    <m/>
    <m/>
    <s v="Item"/>
    <b v="1"/>
    <s v="0"/>
    <s v="Peychaud Rosalind"/>
    <s v="Rosalind Peychaud"/>
    <x v="3"/>
    <n v="133"/>
    <s v="0"/>
    <d v="2016-09-14T15:02:28"/>
    <s v="Joseph Rossman"/>
    <m/>
    <s v="Grants Management"/>
    <s v="Item"/>
    <s v="strategicplanning/Research/Lists/Technical Assistance version 2"/>
  </r>
  <r>
    <s v="Former Senators Ed Murray &amp; Bajoie"/>
    <x v="44"/>
    <x v="0"/>
    <s v="H300-PD"/>
    <s v="Katrina/Rita Grant 1"/>
    <s v="Meeting with former Senator Murray to meet with and discuss contituent issues related to noncompliance letters received. "/>
    <s v="Duplication of Benefits"/>
    <x v="6"/>
    <x v="1"/>
    <x v="3"/>
    <d v="2016-02-03T13:52:15"/>
    <m/>
    <m/>
    <s v="Item"/>
    <b v="0"/>
    <s v="0"/>
    <s v="Peychaud Rosalind"/>
    <s v="Rosalind Peychaud"/>
    <x v="3"/>
    <n v="134"/>
    <s v="0"/>
    <d v="2016-02-03T14:37:14"/>
    <s v="Peychaud OCD, Rosalind"/>
    <m/>
    <s v="Grants Management"/>
    <s v="Item"/>
    <s v="strategicplanning/Research/Lists/Technical Assistance version 2"/>
  </r>
  <r>
    <s v="Former Senators Ed Murray &amp; Bajoie"/>
    <x v="44"/>
    <x v="0"/>
    <s v="H300-PD"/>
    <s v="Katrina/Rita Grant 1"/>
    <s v="Meeting with former Senator Murray to meet with and discuss contituent issues related to noncompliance letters received. "/>
    <s v="Duplication of Benefits"/>
    <x v="6"/>
    <x v="1"/>
    <x v="3"/>
    <d v="2016-02-03T13:52:17"/>
    <m/>
    <m/>
    <s v="Item"/>
    <b v="0"/>
    <s v="0"/>
    <s v="Peychaud Rosalind"/>
    <s v="Rosalind Peychaud"/>
    <x v="3"/>
    <n v="135"/>
    <s v="0"/>
    <d v="2016-02-03T14:37:04"/>
    <s v="Peychaud OCD, Rosalind"/>
    <m/>
    <s v="Grants Management"/>
    <s v="Item"/>
    <s v="strategicplanning/Research/Lists/Technical Assistance version 2"/>
  </r>
  <r>
    <s v="ROADHOME"/>
    <x v="40"/>
    <x v="0"/>
    <s v="H300-PD"/>
    <s v="Katrina/Rita Grant 3"/>
    <s v="Phone and email collaboration and gathering information from noncompliant  clients to verify unmet needs in accordance with APA 65 to establish compliance."/>
    <s v="Duplication of Benefits"/>
    <x v="6"/>
    <x v="0"/>
    <x v="3"/>
    <d v="2016-02-03T14:42:37"/>
    <m/>
    <m/>
    <s v="Item"/>
    <b v="1"/>
    <s v="0"/>
    <s v="Peychaud Rosalind"/>
    <s v="Rosalind Peychaud"/>
    <x v="3"/>
    <n v="136"/>
    <s v="0"/>
    <d v="2016-09-14T15:01:17"/>
    <s v="Joseph Rossman"/>
    <m/>
    <s v="Grants Management"/>
    <s v="Item"/>
    <s v="strategicplanning/Research/Lists/Technical Assistance version 2"/>
  </r>
  <r>
    <s v="CNO"/>
    <x v="55"/>
    <x v="0"/>
    <s v="ILTR-0043"/>
    <s v="Katrina/Rita Grant 1"/>
    <s v="Review and update on D-CDBG funded activities that are 25% and below expended, pending amendments and outstanding invoices."/>
    <s v="Eligible CDBG Activities;#Grants Management"/>
    <x v="1"/>
    <x v="1"/>
    <x v="3"/>
    <d v="2016-02-03T15:23:05"/>
    <m/>
    <m/>
    <s v="Item"/>
    <b v="0"/>
    <s v="0"/>
    <s v="Peychaud Rosalind"/>
    <s v="Rosalind Peychaud"/>
    <x v="3"/>
    <n v="137"/>
    <s v="0"/>
    <d v="2016-02-15T15:45:35"/>
    <s v="Peychaud OCD, Rosalind"/>
    <m/>
    <s v="Grants Management"/>
    <s v="Item"/>
    <s v="strategicplanning/Research/Lists/Technical Assistance version 2"/>
  </r>
  <r>
    <s v="CNO"/>
    <x v="56"/>
    <x v="0"/>
    <s v="ILT4-0043"/>
    <s v="Katrina/Rita Grant 1"/>
    <s v="Email and telephone conference with CNO/LHC regarding over site and management of this project.  8 files have been approved for payment. Eligibility needs to be checked and checked again."/>
    <s v="Duplication of Benefits;#Low-Moderate Income - National Objective;#Grants Management"/>
    <x v="6"/>
    <x v="0"/>
    <x v="3"/>
    <d v="2016-02-03T15:26:44"/>
    <m/>
    <m/>
    <s v="Item"/>
    <b v="1"/>
    <s v="0"/>
    <s v="Peychaud Rosalind"/>
    <s v="Rosalind Peychaud"/>
    <x v="3"/>
    <n v="138"/>
    <s v="0"/>
    <d v="2016-09-14T15:10:09"/>
    <s v="Joseph Rossman"/>
    <m/>
    <s v="Grants Management"/>
    <s v="Item"/>
    <s v="strategicplanning/Research/Lists/Technical Assistance version 2"/>
  </r>
  <r>
    <s v="St. Bernard Project, Inc.; Quad Area Community Action Agency, Inc."/>
    <x v="45"/>
    <x v="0"/>
    <s v="3063-R5"/>
    <s v="Isaac"/>
    <s v="The staff conducted a Technical Assistance (TA) Workshop to provide instruction to the two Subrecipients participating in the HRP Isaac Initiative.  The workshop was designed to provide guidance relative to the Program Guidelines, Grant Agreement and other administrative aspects of the initiative, including, but not limited to: Eligibility, Environmental Clearance, Construction, Reporting, Timelines, Payments/Requisitions, and Procurement.  The training was conducted at LHC's Industriplex location."/>
    <s v="Damage related to disaster;#Duplication of Benefits;#Eligible CDBG Activities;#Environmental - Environmental Reviews;#Fair Housing Equal Opportunity;#Financial Management;#Labor - Davis/Bacon;#Low-Moderate Income - National Objective"/>
    <x v="5"/>
    <x v="1"/>
    <x v="5"/>
    <d v="2016-02-03T16:09:51"/>
    <m/>
    <m/>
    <s v="Item"/>
    <b v="1"/>
    <s v="0"/>
    <s v="Washington, Debra"/>
    <s v="Debra Washington,"/>
    <x v="5"/>
    <n v="139"/>
    <s v="0"/>
    <d v="2016-09-14T15:03:58"/>
    <s v="Joseph Rossman"/>
    <m/>
    <s v="Grants Management"/>
    <s v="Item"/>
    <s v="strategicplanning/Research/Lists/Technical Assistance version 2"/>
  </r>
  <r>
    <s v="Iberville Parish Police Jury"/>
    <x v="57"/>
    <x v="0"/>
    <s v="24PARA2401 and 24PARA3203"/>
    <s v="Gustav/Ike"/>
    <s v="Pre-Monitoring visit.  Provided technical assistance on records management and discussed what documentation is required and should kept in their records in order to comply with CDBG guidelines and regulations. "/>
    <s v="Financial Management;#Urgent Need - National Objective;#Grants Management"/>
    <x v="2"/>
    <x v="1"/>
    <x v="1"/>
    <d v="2016-02-03T17:42:09"/>
    <m/>
    <m/>
    <s v="Item"/>
    <b v="0"/>
    <s v="0"/>
    <s v="Polk, Nechelle"/>
    <s v="Nechelle Polk,"/>
    <x v="1"/>
    <n v="140"/>
    <s v="0"/>
    <d v="2016-02-03T17:47:39"/>
    <s v="Polk, Nechelle"/>
    <m/>
    <s v="Grants Management"/>
    <s v="Item"/>
    <s v="strategicplanning/Research/Lists/Technical Assistance version 2"/>
  </r>
  <r>
    <s v="Lafourche Parish "/>
    <x v="38"/>
    <x v="0"/>
    <s v="HMA LMI Cost Share Program"/>
    <s v="Isaac"/>
    <s v="Call to discuss FEMA's approved Project List and to see if any other Households could be added."/>
    <s v="Damage related to disaster"/>
    <x v="5"/>
    <x v="1"/>
    <x v="15"/>
    <d v="2016-02-04T09:31:12"/>
    <m/>
    <m/>
    <s v="Item"/>
    <b v="1"/>
    <s v="0"/>
    <s v="Plain Willie"/>
    <s v="Willie Plain"/>
    <x v="15"/>
    <n v="141"/>
    <s v="0"/>
    <d v="2016-09-14T14:54:03"/>
    <s v="Joseph Rossman"/>
    <m/>
    <s v="Grants Management"/>
    <s v="Item"/>
    <s v="strategicplanning/Research/Lists/Technical Assistance version 2"/>
  </r>
  <r>
    <s v="ST John the Baptist"/>
    <x v="35"/>
    <x v="0"/>
    <s v="48USJB1101, 1103, &amp; 1501"/>
    <s v="Isaac"/>
    <s v="Conference call to go over the status of the programs; updates on the site specefic environmentals, date construction to begin and discussed how to handle the FEMA Special Hazard flood maps."/>
    <s v="Damage related to disaster"/>
    <x v="5"/>
    <x v="0"/>
    <x v="15"/>
    <d v="2016-02-04T09:35:47"/>
    <m/>
    <m/>
    <s v="Item"/>
    <b v="1"/>
    <s v="0"/>
    <s v="Plain Willie"/>
    <s v="Willie Plain"/>
    <x v="15"/>
    <n v="142"/>
    <s v="0"/>
    <d v="2016-09-14T14:55:26"/>
    <s v="Joseph Rossman"/>
    <m/>
    <s v="Grants Management"/>
    <s v="Item"/>
    <s v="strategicplanning/Research/Lists/Technical Assistance version 2"/>
  </r>
  <r>
    <s v="Terrebonne Parish - HMA LMI Cost Share"/>
    <x v="39"/>
    <x v="0"/>
    <s v="55VHCS1101"/>
    <s v="Isaac"/>
    <s v="Call with Marisa and Ray - parish was concerned about how to handle ICC funds after the 25% has been paid for audit purposes.  Provided an update on Amendments and possible expenditures for 2016."/>
    <s v="Damage related to disaster"/>
    <x v="5"/>
    <x v="0"/>
    <x v="15"/>
    <d v="2016-02-04T09:44:48"/>
    <m/>
    <m/>
    <s v="Item"/>
    <b v="1"/>
    <s v="0"/>
    <s v="Plain Willie"/>
    <s v="Willie Plain"/>
    <x v="15"/>
    <n v="143"/>
    <s v="0"/>
    <d v="2016-09-14T14:58:04"/>
    <s v="Joseph Rossman"/>
    <m/>
    <s v="Grants Management"/>
    <s v="Item"/>
    <s v="strategicplanning/Research/Lists/Technical Assistance version 2"/>
  </r>
  <r>
    <s v="Lafourche Parish - HMA LMI Cost Share"/>
    <x v="40"/>
    <x v="0"/>
    <s v="HMA LMI Cost Share"/>
    <s v="Isaac"/>
    <s v="Met with the New President, Mr Jimmy Cantrelle and the new Parish Adminstrator, Don Matherne and provided updates on the HMA LMI Cost Share Projects."/>
    <s v="Damage related to disaster"/>
    <x v="5"/>
    <x v="1"/>
    <x v="15"/>
    <d v="2016-02-04T09:48:33"/>
    <m/>
    <m/>
    <s v="Item"/>
    <b v="1"/>
    <s v="0"/>
    <s v="Plain Willie"/>
    <s v="Willie Plain"/>
    <x v="15"/>
    <n v="144"/>
    <s v="0"/>
    <d v="2016-09-14T15:01:00"/>
    <s v="Joseph Rossman"/>
    <m/>
    <s v="Grants Management"/>
    <s v="Item"/>
    <s v="strategicplanning/Research/Lists/Technical Assistance version 2"/>
  </r>
  <r>
    <s v="Tangipahoa - HMA LMI Cost Share"/>
    <x v="41"/>
    <x v="0"/>
    <s v="HMA LMI Cost Share"/>
    <s v="Isaac"/>
    <s v="Parish confirmed they received the executed CEA and the contractor has started construction with Cable Lock.  Parish still has 20 homes pending with GOSHEP for review.  Emailed documents needed to submit with RFP."/>
    <s v="Damage related to disaster"/>
    <x v="5"/>
    <x v="0"/>
    <x v="15"/>
    <d v="2016-02-04T09:56:47"/>
    <m/>
    <m/>
    <s v="Item"/>
    <b v="0"/>
    <s v="0"/>
    <s v="Plain Willie"/>
    <s v="Willie Plain"/>
    <x v="15"/>
    <n v="145"/>
    <s v="0"/>
    <d v="2016-02-04T09:56:47"/>
    <s v="Plain OCD, Willie"/>
    <m/>
    <s v="Grants Management"/>
    <s v="Item"/>
    <s v="strategicplanning/Research/Lists/Technical Assistance version 2"/>
  </r>
  <r>
    <s v="Washington Parish - HMA LMI Cost Share"/>
    <x v="44"/>
    <x v="0"/>
    <s v="HMA LMI Cost Share"/>
    <s v="Isaac"/>
    <s v="Went over the status of the biological survery that is required by FEMA.  Parish received 2 more bids from the Baton Rouge area with Matriz New World's bid cominig in the lowest.  GOSHEP is now asking for a valid contract to do the survey.  The referral was from Wild Life &amp; Fisheries.  The Project list cannot be approved/denied until the survey is complete."/>
    <s v="Damage related to disaster"/>
    <x v="5"/>
    <x v="0"/>
    <x v="15"/>
    <d v="2016-02-04T10:34:42"/>
    <m/>
    <m/>
    <s v="Item"/>
    <b v="1"/>
    <s v="0"/>
    <s v="Plain Willie"/>
    <s v="Willie Plain"/>
    <x v="15"/>
    <n v="146"/>
    <s v="0"/>
    <d v="2016-09-14T15:03:31"/>
    <s v="Joseph Rossman"/>
    <m/>
    <s v="Grants Management"/>
    <s v="Item"/>
    <s v="strategicplanning/Research/Lists/Technical Assistance version 2"/>
  </r>
  <r>
    <s v="Tangipahoa Parish - HMA LMI Cost Share"/>
    <x v="57"/>
    <x v="0"/>
    <s v="HMA LMI Cost Share"/>
    <s v="Isaac"/>
    <s v="Went over the questions John Dardis had on completing the Draw Request Worksheet the Parish need to submit with their RFP."/>
    <s v="Damage related to disaster"/>
    <x v="5"/>
    <x v="0"/>
    <x v="15"/>
    <d v="2016-02-04T10:37:26"/>
    <m/>
    <m/>
    <s v="Item"/>
    <b v="0"/>
    <s v="0"/>
    <s v="Plain Willie"/>
    <s v="Willie Plain"/>
    <x v="15"/>
    <n v="147"/>
    <s v="0"/>
    <d v="2016-02-04T10:37:26"/>
    <s v="Plain OCD, Willie"/>
    <m/>
    <s v="Grants Management"/>
    <s v="Item"/>
    <s v="strategicplanning/Research/Lists/Technical Assistance version 2"/>
  </r>
  <r>
    <s v="Iberia Parish"/>
    <x v="55"/>
    <x v="0"/>
    <s v="23PARA2101"/>
    <s v="Gustav/Ike"/>
    <s v="Provided technical assistance concerning construction and acquisition issues."/>
    <s v="Urgent Need - National Objective;#Grants Management"/>
    <x v="3"/>
    <x v="1"/>
    <x v="1"/>
    <d v="2016-02-05T09:04:39"/>
    <m/>
    <m/>
    <s v="Item"/>
    <b v="0"/>
    <s v="0"/>
    <s v="Polk, Nechelle"/>
    <s v="Nechelle Polk,"/>
    <x v="1"/>
    <n v="148"/>
    <s v="0"/>
    <d v="2016-02-05T09:04:39"/>
    <s v="Polk, Nechelle"/>
    <m/>
    <s v="Grants Management"/>
    <s v="Item"/>
    <s v="strategicplanning/Research/Lists/Technical Assistance version 2"/>
  </r>
  <r>
    <s v="Livingston Parish"/>
    <x v="27"/>
    <x v="0"/>
    <s v="32VHCS1101"/>
    <s v="Isaac"/>
    <s v="Email communication concerning the short pay amounts for draw request #3. I also provided guidance on how they should submit a follow up request for the amount short paid."/>
    <s v="Damage related to disaster"/>
    <x v="5"/>
    <x v="0"/>
    <x v="0"/>
    <d v="2016-02-10T08:49:19"/>
    <m/>
    <m/>
    <s v="Item"/>
    <b v="0"/>
    <s v="0"/>
    <s v="Rodriguez, Raymond"/>
    <s v="Raymond Rodriguez,"/>
    <x v="0"/>
    <n v="149"/>
    <s v="0"/>
    <d v="2016-02-10T08:49:19"/>
    <s v="Rodriguez, Raymond"/>
    <m/>
    <s v="Grants Management"/>
    <s v="Item"/>
    <s v="strategicplanning/Research/Lists/Technical Assistance version 2"/>
  </r>
  <r>
    <s v="Livingston Parish"/>
    <x v="53"/>
    <x v="0"/>
    <s v="38UPLQ1105"/>
    <s v="Isaac"/>
    <s v="Email communication about a draw request that was sent via GIOS that needed to be edited."/>
    <s v="Financial Management"/>
    <x v="2"/>
    <x v="0"/>
    <x v="0"/>
    <d v="2016-02-12T10:58:10"/>
    <m/>
    <m/>
    <s v="Item"/>
    <b v="0"/>
    <s v="0"/>
    <s v="Rodriguez, Raymond"/>
    <s v="Raymond Rodriguez,"/>
    <x v="0"/>
    <n v="150"/>
    <s v="0"/>
    <d v="2016-02-12T10:58:10"/>
    <s v="Rodriguez, Raymond"/>
    <m/>
    <s v="Grants Management"/>
    <s v="Item"/>
    <s v="strategicplanning/Research/Lists/Technical Assistance version 2"/>
  </r>
  <r>
    <s v="Livingston Parish"/>
    <x v="39"/>
    <x v="0"/>
    <s v="38UPLQ1103"/>
    <s v="Isaac"/>
    <s v="Email concerning costs being billed on invoice that was submitted with draw request."/>
    <s v="Financial Management"/>
    <x v="2"/>
    <x v="0"/>
    <x v="0"/>
    <d v="2016-02-12T11:12:50"/>
    <m/>
    <m/>
    <s v="Item"/>
    <b v="0"/>
    <s v="0"/>
    <s v="Rodriguez, Raymond"/>
    <s v="Raymond Rodriguez,"/>
    <x v="0"/>
    <n v="151"/>
    <s v="0"/>
    <d v="2016-02-12T11:12:50"/>
    <s v="Rodriguez, Raymond"/>
    <m/>
    <s v="Grants Management"/>
    <s v="Item"/>
    <s v="strategicplanning/Research/Lists/Technical Assistance version 2"/>
  </r>
  <r>
    <s v="St. John the Baptist Parish"/>
    <x v="39"/>
    <x v="0"/>
    <s v=" 48USJB1101, USJB1501, 48USJB1501, 48USJB1103"/>
    <s v="Isaac"/>
    <s v="Email concerning the site specific environmental checklists being performed for these programs."/>
    <s v="Environmental - Environmental Reviews"/>
    <x v="8"/>
    <x v="0"/>
    <x v="0"/>
    <d v="2016-02-12T11:18:22"/>
    <m/>
    <m/>
    <s v="Item"/>
    <b v="0"/>
    <s v="0"/>
    <s v="Rodriguez, Raymond"/>
    <s v="Raymond Rodriguez,"/>
    <x v="0"/>
    <n v="152"/>
    <s v="0"/>
    <d v="2016-02-12T11:18:22"/>
    <s v="Rodriguez, Raymond"/>
    <m/>
    <s v="Grants Management"/>
    <s v="Item"/>
    <s v="strategicplanning/Research/Lists/Technical Assistance version 2"/>
  </r>
  <r>
    <s v="Consultant on behalf of Vermilion Parish"/>
    <x v="44"/>
    <x v="0"/>
    <s v="57PARA1101-02"/>
    <s v="Gustav/Ike"/>
    <s v="Email communication about a draw request that had been submitted but was on hold until we were able to divide the program into 2 sub programs reflecting national objectives of LMI and urgent need."/>
    <s v="Financial Management"/>
    <x v="2"/>
    <x v="0"/>
    <x v="0"/>
    <d v="2016-02-12T11:28:52"/>
    <m/>
    <m/>
    <s v="Item"/>
    <b v="0"/>
    <s v="0"/>
    <s v="Rodriguez, Raymond"/>
    <s v="Raymond Rodriguez,"/>
    <x v="0"/>
    <n v="153"/>
    <s v="0"/>
    <d v="2016-02-12T11:28:52"/>
    <s v="Rodriguez, Raymond"/>
    <m/>
    <s v="Grants Management"/>
    <s v="Item"/>
    <s v="strategicplanning/Research/Lists/Technical Assistance version 2"/>
  </r>
  <r>
    <s v="St John the Baptist Parish"/>
    <x v="58"/>
    <x v="0"/>
    <s v="48USJB1503, 48USJB1109, 48USJB1111"/>
    <s v="Isaac"/>
    <s v="Went over the missing items for the submitted draw request that was received.  Still need Ms Ann's approval on the soft cost for the current Draws.  The Draw Requests was sent back to the Parish via GIOS."/>
    <s v="Damage related to disaster"/>
    <x v="5"/>
    <x v="0"/>
    <x v="15"/>
    <d v="2016-02-15T07:35:02"/>
    <m/>
    <m/>
    <s v="Item"/>
    <b v="0"/>
    <s v="0"/>
    <s v="Plain Willie"/>
    <s v="Willie Plain"/>
    <x v="15"/>
    <n v="154"/>
    <s v="0"/>
    <d v="2016-02-15T07:35:02"/>
    <s v="Plain OCD, Willie"/>
    <m/>
    <s v="Grants Management"/>
    <s v="Item"/>
    <s v="strategicplanning/Research/Lists/Technical Assistance version 2"/>
  </r>
  <r>
    <s v="St John the Baptist Parish"/>
    <x v="59"/>
    <x v="0"/>
    <s v="48USJB1503, 48USJB1109, 48USJB1111"/>
    <s v="Katrina/Rita Grant 1"/>
    <s v="Office visit to go over the files and prepare the Parish for a HUD OIG visit."/>
    <s v="Damage related to disaster"/>
    <x v="5"/>
    <x v="1"/>
    <x v="15"/>
    <d v="2016-02-15T07:36:39"/>
    <m/>
    <m/>
    <s v="Item"/>
    <b v="0"/>
    <s v="0"/>
    <s v="Plain Willie"/>
    <s v="Willie Plain"/>
    <x v="15"/>
    <n v="155"/>
    <s v="0"/>
    <d v="2016-02-15T07:36:39"/>
    <s v="Plain OCD, Willie"/>
    <m/>
    <s v="Grants Management"/>
    <s v="Item"/>
    <s v="strategicplanning/Research/Lists/Technical Assistance version 2"/>
  </r>
  <r>
    <s v="St John the Baptist Parish"/>
    <x v="60"/>
    <x v="0"/>
    <s v="48USJB1109"/>
    <s v="Katrina/Rita Grant 1;#Isaac"/>
    <s v="Spoke with Bridgette with Royal on how to prepare the Income Determination Worksheet in preparation for HUD's visit."/>
    <s v="Damage related to disaster"/>
    <x v="5"/>
    <x v="0"/>
    <x v="15"/>
    <d v="2016-02-15T08:45:58"/>
    <m/>
    <m/>
    <s v="Item"/>
    <b v="0"/>
    <s v="0"/>
    <s v="Plain Willie"/>
    <s v="Willie Plain"/>
    <x v="15"/>
    <n v="156"/>
    <s v="0"/>
    <d v="2016-02-15T08:45:58"/>
    <s v="Plain OCD, Willie"/>
    <m/>
    <s v="Grants Management"/>
    <s v="Item"/>
    <s v="strategicplanning/Research/Lists/Technical Assistance version 2"/>
  </r>
  <r>
    <s v="CNO"/>
    <x v="61"/>
    <x v="0"/>
    <s v="CNO all"/>
    <s v="Katrina/Rita Grant 1"/>
    <s v="Review and discussion of CNO SSMP findings feflected in the LHC monitoring reports #3 &amp; #4.  Methods of calculating DOB varies between LHC &amp; CNO.  Will forward HUD guidance."/>
    <s v="Duplication of Benefits;#Low-Moderate Income - National Objective"/>
    <x v="6"/>
    <x v="0"/>
    <x v="3"/>
    <d v="2016-02-15T15:24:20"/>
    <m/>
    <m/>
    <s v="Item"/>
    <b v="0"/>
    <s v="0"/>
    <s v="Peychaud Rosalind"/>
    <s v="Rosalind Peychaud"/>
    <x v="3"/>
    <n v="157"/>
    <s v="0"/>
    <d v="2016-02-15T15:24:20"/>
    <s v="Peychaud OCD, Rosalind"/>
    <m/>
    <s v="Grants Management"/>
    <s v="Item"/>
    <s v="strategicplanning/Research/Lists/Technical Assistance version 2"/>
  </r>
  <r>
    <s v="Treme Community Education Program"/>
    <x v="60"/>
    <x v="0"/>
    <s v="H36S00003"/>
    <s v="Katrina/Rita Grant 1"/>
    <s v="Consultation with Executive Director regarding taking actions to complete 3 years of audits. Informed that LLA has approved a CPA firm to complete 2013, 2014, 2015  audits. Requested documentation but techiqual computer problems prevented sending and receiving. Got the name of the CPA firm, looked them up via google.  Call and spoke with Mr. Luther Speights to verify and requested an email of same for the file."/>
    <s v="Damage related to disaster"/>
    <x v="5"/>
    <x v="1"/>
    <x v="3"/>
    <d v="2016-02-15T15:44:06"/>
    <m/>
    <m/>
    <s v="Item"/>
    <b v="0"/>
    <s v="0"/>
    <s v="Peychaud Rosalind"/>
    <s v="Rosalind Peychaud"/>
    <x v="3"/>
    <n v="158"/>
    <s v="0"/>
    <d v="2016-02-15T15:47:02"/>
    <s v="Peychaud OCD, Rosalind"/>
    <m/>
    <s v="Grants Management"/>
    <s v="Item"/>
    <s v="strategicplanning/Research/Lists/Technical Assistance version 2"/>
  </r>
  <r>
    <s v="CNO"/>
    <x v="60"/>
    <x v="0"/>
    <s v="GNOHA Road Home"/>
    <s v="Katrina/Rita Grant 1"/>
    <s v="Attended meeting with Liaison Services. Who Reported the following: 54 Compliant; 20 in progress; 29 Occupancy established;39 archived. 600 more to be handled.  Offices opened in New Orleans East, 3523 Read Blvd wit Project Homecoming."/>
    <s v="Damage related to disaster;#Eligible CDBG Activities;#Low-Moderate Income - National Objective"/>
    <x v="5"/>
    <x v="1"/>
    <x v="3"/>
    <d v="2016-02-15T15:52:53"/>
    <m/>
    <m/>
    <s v="Item"/>
    <b v="0"/>
    <s v="0"/>
    <s v="Peychaud Rosalind"/>
    <s v="Rosalind Peychaud"/>
    <x v="3"/>
    <n v="159"/>
    <s v="0"/>
    <d v="2016-02-15T15:52:53"/>
    <s v="Peychaud OCD, Rosalind"/>
    <m/>
    <s v="Grants Management"/>
    <s v="Item"/>
    <s v="strategicplanning/Research/Lists/Technical Assistance version 2"/>
  </r>
  <r>
    <s v="Lafourche Parish"/>
    <x v="62"/>
    <x v="0"/>
    <s v="Isaac HMA LMI Cost Share Program"/>
    <s v="Katrina/Rita Grant 1;#Isaac"/>
    <s v="The Parish advised that the Council will approve the resolution on 2/23/16 for this Project.  The Parish will have to advertise for 30 days for a Consulting Firm per GOHSEP."/>
    <s v="Damage related to disaster"/>
    <x v="5"/>
    <x v="0"/>
    <x v="15"/>
    <d v="2016-02-17T09:23:15"/>
    <m/>
    <m/>
    <s v="Item"/>
    <b v="0"/>
    <s v="0"/>
    <s v="Plain Willie"/>
    <s v="Willie Plain"/>
    <x v="15"/>
    <n v="160"/>
    <s v="0"/>
    <d v="2016-02-17T09:23:15"/>
    <s v="Plain OCD, Willie"/>
    <m/>
    <s v="Grants Management"/>
    <s v="Item"/>
    <s v="strategicplanning/Research/Lists/Technical Assistance version 2"/>
  </r>
  <r>
    <s v="CNO"/>
    <x v="62"/>
    <x v="0"/>
    <s v="ILTR ALL"/>
    <s v="Katrina/Rita Grant 1"/>
    <s v="Joint monthly meeting with OCD_DRU Department, NORA and CNO staff._x000a_I._x0009_Update on CEA between NORA and LLT to fund Property _x0009_Taxes __NORA_x000a_II. CNO SSMP LHC Audit Update__ Ellen Lee, CNO_x000a_III. NORA Update Brenda Breaux_x000a_•_x0009_Commercial Corridors_x000a_•_x0009_Residential Construction Lending Program (audit from CNO_x000a_•_x0009_Lower 9th Ward RFP_x000a_IV. Façade Renew—Melissa Lee, NORA_x000a_V. Fresh Food Retailer Initiative (FFRI) Natasha Muse __CNO_x000a_VI. Clarification of the use of funds reflected in Hendee_x0009_application amendment __Brenda Breaux, NORAVII. Update on CNO City Attorney’s Response on SSMP _x0009_Recipients __ Eddie Legon/Anthony FacianeVIII. Other Items•_x0009_Date of NORA and CNO 2 Party CEA  Robby Bizot/Lauren Nichols OCD-DRU•_x0009_Communicating Matters Relative to Invoices__ Robby Bizot OCD-DRU"/>
    <s v="Damage related to disaster;#Financial Management;#Low-Moderate Income - National Objective;#Grants Management"/>
    <x v="5"/>
    <x v="1"/>
    <x v="3"/>
    <d v="2016-02-17T15:40:36"/>
    <m/>
    <m/>
    <s v="Item"/>
    <b v="0"/>
    <s v="0"/>
    <s v="Peychaud Rosalind"/>
    <s v="Rosalind Peychaud"/>
    <x v="3"/>
    <n v="161"/>
    <s v="0"/>
    <d v="2016-02-17T15:40:36"/>
    <s v="Peychaud OCD, Rosalind"/>
    <m/>
    <s v="Grants Management"/>
    <s v="Item"/>
    <s v="strategicplanning/Research/Lists/Technical Assistance version 2"/>
  </r>
  <r>
    <s v="Facility Planning and Control"/>
    <x v="63"/>
    <x v="0"/>
    <s v="All ILOC and I2OC projects"/>
    <s v="Katrina/Rita Grant 1"/>
    <s v="Provided TA on close-out, financial management and construction issues.  "/>
    <s v="Eligible CDBG Activities;#Financial Management;#Urgent Need - National Objective"/>
    <x v="1"/>
    <x v="1"/>
    <x v="1"/>
    <d v="2016-02-18T07:45:19"/>
    <m/>
    <m/>
    <s v="Item"/>
    <b v="0"/>
    <s v="0"/>
    <s v="Polk, Nechelle"/>
    <s v="Nechelle Polk,"/>
    <x v="1"/>
    <n v="162"/>
    <s v="0"/>
    <d v="2016-02-18T07:45:19"/>
    <s v="Polk, Nechelle"/>
    <m/>
    <s v="Grants Management"/>
    <s v="Item"/>
    <s v="strategicplanning/Research/Lists/Technical Assistance version 2"/>
  </r>
  <r>
    <s v="Terrebonne Parish"/>
    <x v="63"/>
    <x v="0"/>
    <s v="55VHCS1101"/>
    <s v="Isaac"/>
    <s v="Discussed with Jennifer what will be acceptable as proof of income for new applicants for the HMA LMI Cost Share Program.  Also advised, those applicants that were not income eligible during their initial application, we will not relook at their income now due to changes that may have reduced their income now."/>
    <s v="Damage related to disaster"/>
    <x v="5"/>
    <x v="0"/>
    <x v="15"/>
    <d v="2016-02-18T15:01:51"/>
    <m/>
    <m/>
    <s v="Item"/>
    <b v="0"/>
    <s v="0"/>
    <s v="Plain Willie"/>
    <s v="Willie Plain"/>
    <x v="15"/>
    <n v="163"/>
    <s v="0"/>
    <d v="2016-02-18T15:01:51"/>
    <s v="Plain OCD, Willie"/>
    <m/>
    <s v="Grants Management"/>
    <s v="Item"/>
    <s v="strategicplanning/Research/Lists/Technical Assistance version 2"/>
  </r>
  <r>
    <s v="Office of Coastal Protection"/>
    <x v="63"/>
    <x v="0"/>
    <s v="CPFI Program"/>
    <s v="Gustav/Ike"/>
    <s v="CPRA Program Monthly Conference Call to discuss project status, Landrights/Permits, expenditures, budget amendments._x000a__x000a_Attendees:  CPRA, DNR, PAE, Andrea, Adrienne, and I "/>
    <s v="Damage related to disaster;#Eligible CDBG Activities;#Environmental - Environmental Reviews;#Financial Management;#Urgent Need - National Objective;#Grants Management"/>
    <x v="5"/>
    <x v="0"/>
    <x v="10"/>
    <d v="2016-02-19T11:23:47"/>
    <m/>
    <m/>
    <s v="Item"/>
    <b v="0"/>
    <s v="0"/>
    <s v="Hebert Kristen"/>
    <s v="Kristen Hebert"/>
    <x v="10"/>
    <n v="164"/>
    <s v="0"/>
    <d v="2016-02-19T11:23:47"/>
    <s v="Hebert OCD, Kristen"/>
    <m/>
    <s v="Grants Management"/>
    <s v="Item"/>
    <s v="strategicplanning/Research/Lists/Technical Assistance version 2"/>
  </r>
  <r>
    <s v="Boys and Girls Club of Greater Baton Rouge"/>
    <x v="63"/>
    <x v="0"/>
    <s v="65DRLG7003"/>
    <s v="Gustav/Ike"/>
    <s v="During a monitoring site visit, OCD-DRU staff provided technical assistance on monitoring policies and record keeping for grant-funded project records, including data collection to support their LMI National Objective."/>
    <s v="Low-Moderate Income - National Objective;#Grants Management"/>
    <x v="0"/>
    <x v="1"/>
    <x v="4"/>
    <d v="2016-02-19T11:24:50"/>
    <m/>
    <m/>
    <s v="Item"/>
    <b v="0"/>
    <s v="0"/>
    <s v="Sparks, John"/>
    <s v="John Sparks,"/>
    <x v="4"/>
    <n v="165"/>
    <s v="0"/>
    <d v="2016-02-19T11:24:50"/>
    <s v="Sparks, John"/>
    <m/>
    <s v="Grants Management"/>
    <s v="Item"/>
    <s v="strategicplanning/Research/Lists/Technical Assistance version 2"/>
  </r>
  <r>
    <s v="St. Bernard Parish"/>
    <x v="45"/>
    <x v="0"/>
    <s v="ILTR - 00099"/>
    <s v="Katrina/Rita Grant 1"/>
    <s v="Jared Lee and I conducted a follow up pre-monitoring visit with St. Bernard Parish officials and their consultant, Frey Magee.  The purpose of the meeting was to review files for the $29.4 M Water Treatment Plant Improvements project that were not available during the 12/9/15 pre-monitoring visit and provide TA for the upcoming monitoring visit. We followed the checklist and reviewed the grantee’s application, acquisition, environmental, civil rights, citizen participation, payroll, procurement, bid documents, financial management, Notice of Contract Award, executed contracts, payroll, draw requests labor and construction files.  All files were in order and all the supporting documentation was available for review. The missing projects files from the 12/9/15 monitoring visit were present, complete and in order.  "/>
    <s v="Damage related to disaster;#Urgent Need - National Objective"/>
    <x v="5"/>
    <x v="1"/>
    <x v="16"/>
    <d v="2016-02-26T16:22:02"/>
    <m/>
    <m/>
    <s v="Item"/>
    <b v="0"/>
    <s v="0"/>
    <s v="Darin Mann"/>
    <s v="Darin Mann"/>
    <x v="8"/>
    <n v="166"/>
    <s v="0"/>
    <d v="2016-02-26T16:22:02"/>
    <s v="Darin Mann"/>
    <m/>
    <s v="Grants Management"/>
    <s v="Item"/>
    <s v="strategicplanning/Research/Lists/Technical Assistance version 2"/>
  </r>
  <r>
    <s v="Plaquemines Parish"/>
    <x v="45"/>
    <x v="0"/>
    <s v="IFIS–00014; IFIS–00143"/>
    <s v="Katrina/Rita Grant 1"/>
    <s v="During my 1/27/16 pre-monitoring visit, I reviewed all files related to the $1.3 million Venice Shipyard (IFIS–00014) and $17.7 million Tidewater Drainage Infrastructure (ILTR-00143) projects and provided TA on the upcoming monitoring visit.  Following the review checklist, the grantee’s application, acquisition, procurement, civil right, citizen participation, financial management, labor, environmental, bid, monitoring, Notice of Contract Award, executed contracts, payroll, draw requests and construction files were in order and included all the supporting documentation. Venice Shipyard is in Final Closeout and the Tidewater is in the closeout phase. We need to do a budget amendment before we move $9.80 to unallocated in order to move to the next phase. I also updated parish officials that eight projects are in the closeout phase. Two closeouts are pending final approval and two received final approval.  Four projects are complete and closeout packages are due.  "/>
    <s v="Damage related to disaster;#Urgent Need - National Objective"/>
    <x v="5"/>
    <x v="1"/>
    <x v="16"/>
    <d v="2016-02-26T16:27:33"/>
    <m/>
    <m/>
    <s v="Item"/>
    <b v="1"/>
    <s v="0"/>
    <s v="Darin Mann"/>
    <s v="Darin Mann"/>
    <x v="8"/>
    <n v="167"/>
    <s v="0"/>
    <d v="2016-09-14T15:03:39"/>
    <s v="Joseph Rossman"/>
    <m/>
    <s v="Grants Management"/>
    <s v="Item"/>
    <s v="strategicplanning/Research/Lists/Technical Assistance version 2"/>
  </r>
  <r>
    <s v="Iberville Parish"/>
    <x v="57"/>
    <x v="0"/>
    <s v="24PARA2401; 24PARA3203"/>
    <s v="Katrina/Rita Grant 1"/>
    <s v="Nechelle Polk, Michael Chua and I conducted a pre-monitoring visit with Iberville Parish officials and their consultant, Pan American Engineers.  The purpose of the meeting was to provide TA and review the $21.2 million Iberville - Hospital (24PARA2401) and $405,300 American Legion (24PARA3203) project files prior to the parish’s Feb. 17-18 monitoring visit from our compliance staff. We followed the checklist and reviewed the grantee’s application, acquisition, environmental, civil rights, citizen participation, payroll, procurement, bid documents, financial management, Notice of Contract Award, executed contracts, payroll, draw requests, labor and construction files.  All files were in order and all the supporting documentation was available for review.  _x000a_During Wednesday’s pre-monitoring visit, we scanned in dozens of documents related to both projects. Those files were uploaded for the compliance team to review prior to their visit. The monitoring checklist will be sent to compliance as well.  _x000a_"/>
    <s v="Damage related to disaster;#Urgent Need - National Objective"/>
    <x v="5"/>
    <x v="1"/>
    <x v="16"/>
    <d v="2016-02-26T16:35:44"/>
    <m/>
    <m/>
    <s v="Item"/>
    <b v="0"/>
    <s v="0"/>
    <s v="Darin Mann"/>
    <s v="Darin Mann"/>
    <x v="8"/>
    <n v="168"/>
    <s v="0"/>
    <d v="2016-02-26T16:35:44"/>
    <s v="Darin Mann"/>
    <m/>
    <s v="Grants Management"/>
    <s v="Item"/>
    <s v="strategicplanning/Research/Lists/Technical Assistance version 2"/>
  </r>
  <r>
    <s v="Lafayette Parish"/>
    <x v="55"/>
    <x v="0"/>
    <s v="28PARA3401"/>
    <s v="Gustav/Ike"/>
    <s v="OCD-DRU executive staff and I met with the new president of Lafayette Parish to discuss project implementation of their hurricane recovery projects. After reviewing the projects, we provided TA on transferring the $19,227 in Coulee Ile des Cannes’ Admin fund into the construction grant itself through a Tier 1 amendment. Since the parish’s admin funds cannot be used directly for the Coulee Ile des Cannes project, it would be a better use of the funds if we transfer them into the Coulee Ile des Cannes Drainage project for use in construction. We explained that the $19,227 could be moved relatively easily through the Tier-1 amendment. The Proposal Review Committee convened on 2/11 and approved the Tier I amendment transferring the administrative funds for a total project construction budget of $3,845,537."/>
    <s v="Damage related to disaster;#Urgent Need - National Objective"/>
    <x v="5"/>
    <x v="1"/>
    <x v="16"/>
    <d v="2016-02-26T16:57:52"/>
    <m/>
    <m/>
    <s v="Item"/>
    <b v="0"/>
    <s v="0"/>
    <s v="Darin Mann"/>
    <s v="Darin Mann"/>
    <x v="8"/>
    <n v="169"/>
    <s v="0"/>
    <d v="2016-02-26T16:57:52"/>
    <s v="Darin Mann"/>
    <m/>
    <s v="Grants Management"/>
    <s v="Item"/>
    <s v="strategicplanning/Research/Lists/Technical Assistance version 2"/>
  </r>
  <r>
    <s v="East Baton Rouge"/>
    <x v="61"/>
    <x v="0"/>
    <s v="New Project"/>
    <s v="Katrina/Rita Grant 1;#Gustav/Ike"/>
    <s v="Connie Hall, Rich Gray and I along with staff from the Council on Aging met with E. Baton Rouge Parish officials to discuss the $1.3 M COA project.  For weeks, EBR officials have been trying to develop the project description for a new COA project and tie the justification to the storm.  It was pointed out in the 2/12/16 TA meeting that EBR owned both buildings on Florida Blvd. and Main St. Since the parish owns both buildings and an insurance claim was filed for damages done to the building by Hurricane Gustav. It has been determined that the building was not suitable to use for services being provided to senior citizens on behalf of the city of Baton Rouge. The fact they EBR owns the buildings allows us to move forward.  Essentially, we are trading one city building to another because of the storm. The next step is for EBR to send us their application and justification and tie it to the storm. They need to also emphasize the limited clientele or population they will be serving. "/>
    <s v="Damage related to disaster;#Low-Moderate Income - National Objective"/>
    <x v="5"/>
    <x v="1"/>
    <x v="16"/>
    <d v="2016-02-26T16:59:32"/>
    <m/>
    <m/>
    <s v="Item"/>
    <b v="0"/>
    <s v="0"/>
    <s v="Darin Mann"/>
    <s v="Darin Mann"/>
    <x v="8"/>
    <n v="170"/>
    <s v="0"/>
    <d v="2016-02-26T16:59:32"/>
    <s v="Darin Mann"/>
    <m/>
    <s v="Grants Management"/>
    <s v="Item"/>
    <s v="strategicplanning/Research/Lists/Technical Assistance version 2"/>
  </r>
  <r>
    <s v="Tangipahoa Parish"/>
    <x v="64"/>
    <x v="0"/>
    <s v="53PARA2101; 53PARA2201; 53VPRP2101; ILTR–00087; ILTR–00241; 53PARA3202; 53PARA3201"/>
    <s v="Katrina/Rita Grant 1;#Gustav/Ike;#Isaac"/>
    <s v="OCD Executive Director Pat Forbes, OCD/DRU Analyst Michael Chua and I met with the new Parish President Robby Miller and his staff to discuss the status of their recovery projects and provide technical assistance on remaining active G/I projects.  Five projects (four K/R and one Isaac) are complete and 100 percent expended. Four projects are in the closeout phase.   The two remaining G/I projects are 22 and 38 percent expended. We are getting draw requests on the $4.9 Club Deluxe Road project for each of the many parcels involved. Once all acquisitions are done, and construction can begin, funds will be expended quickly."/>
    <s v="Damage related to disaster;#Low-Moderate Income - National Objective;#Urgent Need - National Objective"/>
    <x v="5"/>
    <x v="1"/>
    <x v="16"/>
    <d v="2016-02-26T17:17:45"/>
    <m/>
    <m/>
    <s v="Item"/>
    <b v="0"/>
    <s v="0"/>
    <s v="Darin Mann"/>
    <s v="Darin Mann"/>
    <x v="8"/>
    <n v="171"/>
    <s v="0"/>
    <d v="2016-02-26T17:17:45"/>
    <s v="Darin Mann"/>
    <m/>
    <s v="Grants Management"/>
    <s v="Item"/>
    <s v="strategicplanning/Research/Lists/Technical Assistance version 2"/>
  </r>
  <r>
    <s v="West Feliciana Parish"/>
    <x v="63"/>
    <x v="0"/>
    <s v="63PARA3401; 63PARA3402; 63PARA3403; 63PARA3404"/>
    <s v="Katrina/Rita Grant 1"/>
    <s v="OCD Executive Director Pat Forbes, OCD/DRU Analyst Michael Chua and I met with the new West Feliciana Parish President Kevin Couhig and his staff to discuss and review the status of their recovery projects. The parish has three completed projects well under budget and parish officials want to utilize the remaining funds of $496,240.16 and put that money into the parish’s final project, Hardwood Solitude Turner (63PARA3404), which is budgeted at $729,545. The parish has nearly $500,000 in approve but unused funds and would like to utilize those available dollars for another project. We provided technical assistant on next steps in order to utilize those funds for a new project. We also discussed November’s monitoring report letter which had three findings and 18 concerns. "/>
    <s v="Damage related to disaster;#Low-Moderate Income - National Objective;#Urgent Need - National Objective"/>
    <x v="5"/>
    <x v="1"/>
    <x v="16"/>
    <d v="2016-02-26T17:25:32"/>
    <m/>
    <m/>
    <s v="Item"/>
    <b v="0"/>
    <s v="0"/>
    <s v="Darin Mann"/>
    <s v="Darin Mann"/>
    <x v="8"/>
    <n v="172"/>
    <s v="0"/>
    <d v="2016-02-26T17:25:32"/>
    <s v="Darin Mann"/>
    <m/>
    <s v="Grants Management"/>
    <s v="Item"/>
    <s v="strategicplanning/Research/Lists/Technical Assistance version 2"/>
  </r>
  <r>
    <s v="East Baton Rouge Parish"/>
    <x v="63"/>
    <x v="0"/>
    <s v="17PARA 2101; 17PARA2102; 17PARA2104; 17PARA2106; 17PARA2105; 17PARA2107"/>
    <s v="Gustav/Ike"/>
    <s v="OCD Executive Director Pat Forbes, OCD/DRU staff members and I met with E. Baton Rouge Parish President Kip Holden and his staff to discuss the status of their recovery projects as part of our TA Tiger Team initiative. The big issue centered on the parish’s slow burn rate. To date, EBRP has spent 33 percent or $13.4 M of their $31.3 M allocation since 2008. Nearly $18 M remains in available funds. We briefed the mayor on the parish’s bridge projects which accounts for 62 percent or $19 M of the overall allocation. Construction for the 25 bridge projects has begun and the majority of the construction will take place 3rd and 4th quarter of 2016 which will push the parish over the 50 percent mark in total expenditures. Our office will continue to provide ongoing technical assistance to EBR OCD personnel.  "/>
    <s v="Damage related to disaster;#Low-Moderate Income - National Objective;#Urgent Need - National Objective"/>
    <x v="5"/>
    <x v="1"/>
    <x v="16"/>
    <d v="2016-02-26T17:32:42"/>
    <m/>
    <m/>
    <s v="Item"/>
    <b v="0"/>
    <s v="0"/>
    <s v="Darin Mann"/>
    <s v="Darin Mann"/>
    <x v="8"/>
    <n v="173"/>
    <s v="0"/>
    <d v="2016-02-26T17:32:42"/>
    <s v="Darin Mann"/>
    <m/>
    <s v="Grants Management"/>
    <s v="Item"/>
    <s v="strategicplanning/Research/Lists/Technical Assistance version 2"/>
  </r>
  <r>
    <s v="Terrebonne Parish"/>
    <x v="65"/>
    <x v="0"/>
    <s v="55DRLG7001; 55FSCC3501; 55PARA1302; 55PARA1701; 55PARA2102; 55PARA2301; 55PARA2301; 55PARA2302; 55PARA3201; 55PARA3203; 55PARA3301; 55PARA330355PARA3304; 55PARA3305; 55PARA3306; 55PARA3308; 55PARA3311; 55PARA3312; 55PARA3313; 55PARA3401; 55PARA3402"/>
    <s v="Katrina/Rita Grant 1;#Gustav/Ike;#Isaac"/>
    <s v="OCD-DRU’s Executive Management staff along with infrastructure personnel and housing representative met with the newly elected president of Terrebonne Parish and his staff yesterday.  The purpose of the meeting was to discuss and review the status of the parish’s recovery projects. During the briefing, we provided a detailed updated on each project. The parish has expended more than 50 percent or $64 million of its total allocation. _x000a_We provided technical assistance on the parish’s $19.8 million Upper Dularge E levee projects. The parish is looking to replace that project with an already approved alternate project.  We also discussed the completed hurricanes Katrina and Isaac projects. A closeout update was also provided. To date, OCD-DRU has received a total of 13 project completion reports. _x000a_"/>
    <s v="Damage related to disaster;#Low-Moderate Income - National Objective;#Urgent Need - National Objective"/>
    <x v="5"/>
    <x v="1"/>
    <x v="16"/>
    <d v="2016-02-26T17:36:37"/>
    <m/>
    <m/>
    <s v="Item"/>
    <b v="0"/>
    <s v="0"/>
    <s v="Darin Mann"/>
    <s v="Darin Mann"/>
    <x v="8"/>
    <n v="174"/>
    <s v="0"/>
    <d v="2016-02-26T17:36:37"/>
    <s v="Darin Mann"/>
    <m/>
    <s v="Grants Management"/>
    <s v="Item"/>
    <s v="strategicplanning/Research/Lists/Technical Assistance version 2"/>
  </r>
  <r>
    <s v="Iberville Parish"/>
    <x v="57"/>
    <x v="0"/>
    <s v="24PARA2401"/>
    <s v="Gustav/Ike"/>
    <s v="Pre-monitoring visit"/>
    <s v="Grants Management"/>
    <x v="4"/>
    <x v="1"/>
    <x v="9"/>
    <d v="2016-02-29T13:15:17"/>
    <m/>
    <m/>
    <s v="Item"/>
    <b v="0"/>
    <s v="0"/>
    <s v="Chua Michael"/>
    <s v="Michael Chua"/>
    <x v="9"/>
    <n v="175"/>
    <s v="0"/>
    <d v="2016-02-29T13:15:17"/>
    <s v="Chua OCD, Michael"/>
    <m/>
    <s v="Grants Management"/>
    <s v="Item"/>
    <s v="strategicplanning/Research/Lists/Technical Assistance version 2"/>
  </r>
  <r>
    <s v="Ascension Parish"/>
    <x v="66"/>
    <x v="0"/>
    <s v="03PARA2301, 03PARA3201, 03PARA3204"/>
    <s v="Gustav/Ike"/>
    <s v="TA visit to meet new parish president and brief on current project statuses"/>
    <s v="Grants Management"/>
    <x v="4"/>
    <x v="1"/>
    <x v="9"/>
    <d v="2016-02-29T13:17:30"/>
    <m/>
    <m/>
    <s v="Item"/>
    <b v="0"/>
    <s v="0"/>
    <s v="Chua Michael"/>
    <s v="Michael Chua"/>
    <x v="9"/>
    <n v="176"/>
    <s v="0"/>
    <d v="2016-02-29T13:17:30"/>
    <s v="Chua OCD, Michael"/>
    <m/>
    <s v="Grants Management"/>
    <s v="Item"/>
    <s v="strategicplanning/Research/Lists/Technical Assistance version 2"/>
  </r>
  <r>
    <s v="Town of Baldwin"/>
    <x v="60"/>
    <x v="0"/>
    <s v="51MIPC3401"/>
    <s v="Gustav/Ike"/>
    <s v="Conference call to discuss this trouble project and to find ways to propel it forward"/>
    <s v="Grants Management"/>
    <x v="4"/>
    <x v="1"/>
    <x v="9"/>
    <d v="2016-02-29T13:19:35"/>
    <m/>
    <m/>
    <s v="Item"/>
    <b v="0"/>
    <s v="0"/>
    <s v="Chua Michael"/>
    <s v="Michael Chua"/>
    <x v="9"/>
    <n v="177"/>
    <s v="0"/>
    <d v="2016-02-29T13:19:35"/>
    <s v="Chua OCD, Michael"/>
    <m/>
    <s v="Grants Management"/>
    <s v="Item"/>
    <s v="strategicplanning/Research/Lists/Technical Assistance version 2"/>
  </r>
  <r>
    <s v="Tangipahoa Parish"/>
    <x v="64"/>
    <x v="0"/>
    <s v="53PARA2101, 53PARA2201, 53VPRP2101"/>
    <s v="Gustav/Ike"/>
    <s v="TA visit to meet the new parish president and to brief him on the status of projects"/>
    <s v="Grants Management"/>
    <x v="4"/>
    <x v="1"/>
    <x v="9"/>
    <d v="2016-02-29T13:23:26"/>
    <m/>
    <m/>
    <s v="Item"/>
    <b v="0"/>
    <s v="0"/>
    <s v="Chua Michael"/>
    <s v="Michael Chua"/>
    <x v="9"/>
    <n v="178"/>
    <s v="0"/>
    <d v="2016-02-29T13:23:26"/>
    <s v="Chua OCD, Michael"/>
    <m/>
    <s v="Grants Management"/>
    <s v="Item"/>
    <s v="strategicplanning/Research/Lists/Technical Assistance version 2"/>
  </r>
  <r>
    <s v="NORA"/>
    <x v="62"/>
    <x v="0"/>
    <s v="ILTR00267"/>
    <s v="Katrina/Rita Grant 1"/>
    <s v="Monthly Board meeting. Katrina projects , Facade Renew, Lot Next door and RFP selection for affordable housing in the Lower 9th Ward."/>
    <s v="Grants Management"/>
    <x v="4"/>
    <x v="1"/>
    <x v="3"/>
    <d v="2016-02-29T15:11:52"/>
    <m/>
    <m/>
    <s v="Item"/>
    <b v="0"/>
    <s v="0"/>
    <s v="Peychaud Rosalind"/>
    <s v="Rosalind Peychaud"/>
    <x v="3"/>
    <n v="180"/>
    <s v="0"/>
    <d v="2016-02-29T15:11:52"/>
    <s v="Peychaud OCD, Rosalind"/>
    <m/>
    <s v="Grants Management"/>
    <s v="Item"/>
    <s v="strategicplanning/Research/Lists/Technical Assistance version 2"/>
  </r>
  <r>
    <s v="East Baton ROgue"/>
    <x v="63"/>
    <x v="0"/>
    <s v="17RHPP1203"/>
    <s v="Katrina/Rita Grant 1"/>
    <s v="Meeting with the Mayor of BR, his staff, Pat Forbes, Program Manager and various other OCD staff the provide project updates, guidance on working through deficiencies and other related issues."/>
    <s v="Grants Management"/>
    <x v="4"/>
    <x v="1"/>
    <x v="3"/>
    <d v="2016-02-29T15:29:33"/>
    <m/>
    <m/>
    <s v="Item"/>
    <b v="0"/>
    <s v="0"/>
    <s v="Peychaud Rosalind"/>
    <s v="Rosalind Peychaud"/>
    <x v="3"/>
    <n v="181"/>
    <s v="0"/>
    <d v="2016-02-29T15:29:33"/>
    <s v="Peychaud OCD, Rosalind"/>
    <m/>
    <s v="Grants Management"/>
    <s v="Item"/>
    <s v="strategicplanning/Research/Lists/Technical Assistance version 2"/>
  </r>
  <r>
    <s v="LHC"/>
    <x v="63"/>
    <x v="0"/>
    <s v="LHC"/>
    <s v="Katrina/Rita Grant 1"/>
    <s v="Meet with Debra Washington  and Loretta Wallace to receove a verbal progress report on NRPP and challenges encounter, if any, working with the selected group of nonprofits."/>
    <s v="Damage related to disaster"/>
    <x v="5"/>
    <x v="1"/>
    <x v="3"/>
    <d v="2016-02-29T16:12:01"/>
    <m/>
    <m/>
    <s v="Item"/>
    <b v="0"/>
    <s v="0"/>
    <s v="Peychaud Rosalind"/>
    <s v="Rosalind Peychaud"/>
    <x v="3"/>
    <n v="182"/>
    <s v="0"/>
    <d v="2016-02-29T16:12:01"/>
    <s v="Peychaud OCD, Rosalind"/>
    <m/>
    <s v="Grants Management"/>
    <s v="Item"/>
    <s v="strategicplanning/Research/Lists/Technical Assistance version 2"/>
  </r>
  <r>
    <s v="CENTRAL CITY CIRCLE"/>
    <x v="67"/>
    <x v="0"/>
    <s v="CNO  ALL"/>
    <s v="Katrina/Rita Grant 1"/>
    <s v="NORA, CNO, HANO briefing on affordable housing availaility and collaboration to leverage D-CDBG dollars."/>
    <s v="Damage related to disaster;#Grants Management"/>
    <x v="5"/>
    <x v="1"/>
    <x v="3"/>
    <d v="2016-02-29T16:48:37"/>
    <m/>
    <m/>
    <s v="Item"/>
    <b v="0"/>
    <s v="0"/>
    <s v="Peychaud Rosalind"/>
    <s v="Rosalind Peychaud"/>
    <x v="3"/>
    <n v="183"/>
    <s v="0"/>
    <d v="2016-02-29T16:48:37"/>
    <s v="Peychaud OCD, Rosalind"/>
    <m/>
    <s v="Grants Management"/>
    <s v="Item"/>
    <s v="strategicplanning/Research/Lists/Technical Assistance version 2"/>
  </r>
  <r>
    <s v="CENTRAL CITY CIRCLE"/>
    <x v="67"/>
    <x v="0"/>
    <s v="CNO  ALL"/>
    <s v="Katrina/Rita Grant 1"/>
    <s v="NORA, CNO, HANO briefing on affordable housing availaility and collaboration to leverage D-CDBG dollars."/>
    <s v="Damage related to disaster;#Grants Management"/>
    <x v="5"/>
    <x v="1"/>
    <x v="3"/>
    <d v="2016-02-29T16:48:39"/>
    <m/>
    <m/>
    <s v="Item"/>
    <b v="0"/>
    <s v="0"/>
    <s v="Peychaud Rosalind"/>
    <s v="Rosalind Peychaud"/>
    <x v="3"/>
    <n v="184"/>
    <s v="0"/>
    <d v="2016-02-29T16:48:39"/>
    <s v="Peychaud OCD, Rosalind"/>
    <m/>
    <s v="Grants Management"/>
    <s v="Item"/>
    <s v="strategicplanning/Research/Lists/Technical Assistance version 2"/>
  </r>
  <r>
    <s v="Quad Area Community Action Agency"/>
    <x v="59"/>
    <x v="0"/>
    <s v="3063-R5"/>
    <s v="Isaac"/>
    <s v="The Technical Assistance provided  was for the purpose of working with the Subrecipient to give guidance in the areas of: Waiting List , Selection Criteria &amp; Eligibility Determination, Next Steps.  This training was conducted remotely via a conference call."/>
    <s v="Damage related to disaster;#Eligible CDBG Activities;#Fair Housing Equal Opportunity"/>
    <x v="5"/>
    <x v="0"/>
    <x v="5"/>
    <d v="2016-03-03T10:35:59"/>
    <m/>
    <m/>
    <s v="Item"/>
    <b v="0"/>
    <s v="0"/>
    <s v="Washington, Debra"/>
    <s v="Debra Washington,"/>
    <x v="5"/>
    <n v="185"/>
    <s v="0"/>
    <d v="2016-03-03T10:35:59"/>
    <s v="Washington, Debra"/>
    <m/>
    <s v="Grants Management"/>
    <s v="Item"/>
    <s v="strategicplanning/Research/Lists/Technical Assistance version 2"/>
  </r>
  <r>
    <s v="Quad Area Community Action Agency"/>
    <x v="62"/>
    <x v="0"/>
    <s v="3063-R5"/>
    <s v="Isaac"/>
    <s v="This Technical Assistance (TA) session was a follow up to a session conducted on 02/11/16.  The focus of the session included Waiting List, Marketing Strategy, File Submission &amp; Timelines, Construction - Cost and Valuation, and Compliance- Procurement, Section 3 (documentation).  This Technical Assistance was conducted remotely via a conference call.  "/>
    <s v="Damage related to disaster;#Eligible CDBG Activities;#Fair Housing Equal Opportunity"/>
    <x v="5"/>
    <x v="0"/>
    <x v="5"/>
    <d v="2016-03-03T10:55:34"/>
    <m/>
    <m/>
    <s v="Item"/>
    <b v="0"/>
    <s v="0"/>
    <s v="Washington, Debra"/>
    <s v="Debra Washington,"/>
    <x v="5"/>
    <n v="186"/>
    <s v="0"/>
    <d v="2016-03-03T10:55:34"/>
    <s v="Washington, Debra"/>
    <m/>
    <s v="Grants Management"/>
    <s v="Item"/>
    <s v="strategicplanning/Research/Lists/Technical Assistance version 2"/>
  </r>
  <r>
    <s v="St. Bernard Project, Inc."/>
    <x v="67"/>
    <x v="0"/>
    <s v="6"/>
    <s v="Katrina/Rita Grant 3"/>
    <s v="The Technical Assistance (TA) provided was to discuss with and to provide clarity to the Subrecipient relative to the status of the Supplemental Waiting List and the next steps for Non-Road Home Applicants.  This TA was provided remotely via a conference call."/>
    <s v="Damage related to disaster;#Eligible CDBG Activities;#Environmental - Environmental Reviews;#Financial Management"/>
    <x v="5"/>
    <x v="0"/>
    <x v="5"/>
    <d v="2016-03-03T11:09:24"/>
    <m/>
    <m/>
    <s v="Item"/>
    <b v="0"/>
    <s v="0"/>
    <s v="Washington, Debra"/>
    <s v="Debra Washington,"/>
    <x v="5"/>
    <n v="187"/>
    <s v="0"/>
    <d v="2016-03-03T11:09:24"/>
    <s v="Washington, Debra"/>
    <m/>
    <s v="Grants Management"/>
    <s v="Item"/>
    <s v="strategicplanning/Research/Lists/Technical Assistance version 2"/>
  </r>
  <r>
    <s v="East Baton Rouge"/>
    <x v="66"/>
    <x v="0"/>
    <s v="17PARA 2101; 17PARA2102; 17PARA2104; 17PARA2106; 17PARA2105; 17PARA2107"/>
    <s v="Gustav/Ike"/>
    <s v="The goal of the TA meeting was for the parish to review the cost estimate once again in order to reach a decision on whether or not they will utilizing PAE for the parish’s grant management services.  We emphasized that the parish needs some forward momentum in getting their disaster project moving and ensure compliance with the federal regulation. The parish did indicate they will use PAE for help with its bridge projects. The bridge projects account for nearly $20 million or 62.5 percent of the parish’s $31.3 million allocation. Our meeting involved some detailed discussion on task specifically needed and not a lump sum overall grant management task order which EBR felt was too high. The next step is for PAE to go back and generate another quote for the work to be performed. At this point, EBR Housing will not be on the task order list."/>
    <s v="Damage related to disaster;#Low-Moderate Income - National Objective;#Urgent Need - National Objective"/>
    <x v="5"/>
    <x v="1"/>
    <x v="16"/>
    <d v="2016-03-04T17:35:40"/>
    <m/>
    <m/>
    <s v="Item"/>
    <b v="0"/>
    <s v="0"/>
    <s v="Darin Mann"/>
    <s v="Darin Mann"/>
    <x v="8"/>
    <n v="188"/>
    <s v="0"/>
    <d v="2016-03-04T17:35:40"/>
    <s v="Darin Mann"/>
    <m/>
    <s v="Grants Management"/>
    <s v="Item"/>
    <s v="strategicplanning/Research/Lists/Technical Assistance version 2"/>
  </r>
  <r>
    <s v="Clinton, town of"/>
    <x v="68"/>
    <x v="0"/>
    <s v="19MIPL2301"/>
    <s v="Gustav/Ike"/>
    <s v="Michael Chua and I met with Clinton Mayor Lori Bell and town consultant Nicci Gill to review project files for the town’s $1,996,635.30 sewer project. Clinton will be monitored the week of March 14. We reviewed the project folders and there were a number of files that were not available for review. We discussed this issue with Mayor Bell and Gill and provided TA on exactly what was missing. We provided them with a list and we asked her to send them to us before March 16. We will follow up to make sure these files were added to the project folders. _x000a_The following is the list of missing project files; 1) Advertisement/publication for Wharton Smith; 2) Engineering procurement- the 9 received bids, evaluations, bid tabulations; 3) Construction- the other 2 received bids aside from Wharton; 4) Smoke Testing- any documents/minutes/correspondence about the award of the contract; 5) Contractor Clearance (EPLS) for SKA and Envirosystems._x000a_"/>
    <s v="Damage related to disaster;#Low-Moderate Income - National Objective"/>
    <x v="5"/>
    <x v="1"/>
    <x v="16"/>
    <d v="2016-03-04T17:37:19"/>
    <m/>
    <m/>
    <s v="Item"/>
    <b v="0"/>
    <s v="0"/>
    <s v="Darin Mann"/>
    <s v="Darin Mann"/>
    <x v="8"/>
    <n v="189"/>
    <s v="0"/>
    <d v="2016-03-04T17:37:19"/>
    <s v="Darin Mann"/>
    <m/>
    <s v="Grants Management"/>
    <s v="Item"/>
    <s v="strategicplanning/Research/Lists/Technical Assistance version 2"/>
  </r>
  <r>
    <s v="East Baton Rouge Redevelopment Authority"/>
    <x v="69"/>
    <x v="0"/>
    <s v="17GIPL9101"/>
    <s v="Gustav/Ike"/>
    <s v="Phone call to go over the monitoring process, policies and procedures needed including DOB policies, financial management, environmental review, and fair housing"/>
    <s v="Damage related to disaster"/>
    <x v="5"/>
    <x v="0"/>
    <x v="13"/>
    <d v="2016-03-07T12:07:32"/>
    <m/>
    <m/>
    <s v="Item"/>
    <b v="0"/>
    <s v="0"/>
    <s v="Angela Lawson"/>
    <s v="Angela Lawson"/>
    <x v="13"/>
    <n v="190"/>
    <s v="0"/>
    <d v="2016-03-07T12:07:32"/>
    <s v="Angela Lawson"/>
    <m/>
    <s v="Grants Management"/>
    <s v="Item"/>
    <s v="strategicplanning/Research/Lists/Technical Assistance version 2"/>
  </r>
  <r>
    <s v="GOHSEP"/>
    <x v="70"/>
    <x v="0"/>
    <s v="I2OC-00033"/>
    <s v="Katrina/Rita Grant 1;#Katrina/Rita Grant 2"/>
    <s v="Provided TA on Grants Management.  Discussed DOB, issues with expenditures and construction delays."/>
    <s v="Duplication of Benefits;#Financial Management;#Urgent Need - National Objective"/>
    <x v="6"/>
    <x v="1"/>
    <x v="17"/>
    <d v="2016-03-09T11:58:04"/>
    <m/>
    <m/>
    <s v="Item"/>
    <b v="0"/>
    <s v="0"/>
    <s v="Nechelle Polk"/>
    <s v="Nechelle Polk"/>
    <x v="1"/>
    <n v="191"/>
    <s v="0"/>
    <d v="2016-03-09T11:58:04"/>
    <s v="Nechelle Polk"/>
    <m/>
    <s v="Grants Management"/>
    <s v="Item"/>
    <s v="strategicplanning/Research/Lists/Technical Assistance version 2"/>
  </r>
  <r>
    <s v="Facility Planning and Control"/>
    <x v="71"/>
    <x v="0"/>
    <s v="All ILOC and I2OC projects"/>
    <s v="Katrina/Rita Grant 1"/>
    <s v="Provided TA on close-out packages, financial management, construction issues and expenditures."/>
    <s v="Damage related to disaster;#Urgent Need - National Objective;#Grants Management"/>
    <x v="5"/>
    <x v="1"/>
    <x v="1"/>
    <d v="2016-03-17T16:01:32"/>
    <m/>
    <m/>
    <s v="Item"/>
    <b v="0"/>
    <s v="0"/>
    <s v="Polk, Nechelle"/>
    <s v="Nechelle Polk,"/>
    <x v="1"/>
    <n v="192"/>
    <s v="0"/>
    <d v="2016-03-17T16:01:32"/>
    <s v="Polk, Nechelle"/>
    <m/>
    <s v="Grants Management"/>
    <s v="Item"/>
    <s v="strategicplanning/Research/Lists/Technical Assistance version 2"/>
  </r>
  <r>
    <s v="Viet Namese Amercian Commercial Fishesman Union"/>
    <x v="72"/>
    <x v="0"/>
    <s v="IFIS-00025"/>
    <s v="Katrina/Rita Grant 1"/>
    <s v="Arranged meeting with the grantee and District Councilman&amp;; James Gray and CNO Economic Development Manger, Earnest Gathers.&amp;nbsp; Discussed D-CDBG funding, CNO zoning and permiting issues."/>
    <s v="Damage related to disaster;#Grants Management"/>
    <x v="5"/>
    <x v="1"/>
    <x v="3"/>
    <d v="2016-03-18T10:48:56"/>
    <m/>
    <m/>
    <s v="Item"/>
    <b v="0"/>
    <s v="0"/>
    <s v="Peychaud Rosalind"/>
    <s v="Rosalind Peychaud"/>
    <x v="3"/>
    <n v="193"/>
    <s v="0"/>
    <d v="2016-08-10T15:09:17"/>
    <s v="Peychaud OCD, Rosalind"/>
    <m/>
    <s v="Grants Management"/>
    <s v="Item"/>
    <s v="strategicplanning/Research/Lists/Technical Assistance version 2"/>
  </r>
  <r>
    <s v="THE HUB"/>
    <x v="72"/>
    <x v="0"/>
    <s v="IFIS-00025"/>
    <s v="Katrina/Rita Grant 1"/>
    <s v="Arranged meeting with the grantee and District Councilman &amp;; James Gray and CNO Economic Development Manger, Earnest Gathers.&amp;; Discussed D-CDBG funding, CNO zoning and permitting issues."/>
    <s v="Damage related to disaster"/>
    <x v="5"/>
    <x v="1"/>
    <x v="3"/>
    <d v="2016-03-18T10:48:56"/>
    <m/>
    <m/>
    <s v="Item"/>
    <b v="0"/>
    <s v="0"/>
    <s v="Peychaud Rosalind"/>
    <s v="Rosalind Peychaud"/>
    <x v="3"/>
    <n v="194"/>
    <s v="0"/>
    <d v="2016-03-18T11:08:30"/>
    <s v="Peychaud OCD, Rosalind"/>
    <m/>
    <s v="Grants Management"/>
    <s v="Item"/>
    <s v="strategicplanning/Research/Lists/Technical Assistance version 2"/>
  </r>
  <r>
    <s v="State/CNO Joint Taskforce Meeting"/>
    <x v="72"/>
    <x v="0"/>
    <s v="ILOC-0019  CNO All"/>
    <s v="Katrina/Rita Grant 1"/>
    <s v="Discussed status of Projects, submission of invoices, audit findings and possible resolutions, arranged pre-monitoring visits."/>
    <s v="Damage related to disaster;#Duplication of Benefits;#Eligible CDBG Activities;#Grants Management"/>
    <x v="5"/>
    <x v="0"/>
    <x v="3"/>
    <d v="2016-03-18T10:56:30"/>
    <m/>
    <m/>
    <s v="Item"/>
    <b v="0"/>
    <s v="0"/>
    <s v="Peychaud Rosalind"/>
    <s v="Rosalind Peychaud"/>
    <x v="3"/>
    <n v="195"/>
    <s v="0"/>
    <d v="2016-03-18T11:08:51"/>
    <s v="Peychaud OCD, Rosalind"/>
    <m/>
    <s v="DRGR TA"/>
    <s v="Item"/>
    <s v="strategicplanning/Research/Lists/Technical Assistance version 2"/>
  </r>
  <r>
    <s v="CNO Taskforce Meeting"/>
    <x v="71"/>
    <x v="0"/>
    <s v="CNO All"/>
    <s v="Katrina/Rita Grant 1"/>
    <s v="Review of process of submitting invoices and time limit on returning requested additonal information before submitted invoices are returned to grantee.  Status update on projects less than 25% expended."/>
    <s v="Damage related to disaster;#Eligible CDBG Activities;#Low-Moderate Income - National Objective"/>
    <x v="5"/>
    <x v="0"/>
    <x v="3"/>
    <d v="2016-03-18T11:13:37"/>
    <m/>
    <m/>
    <s v="Item"/>
    <b v="0"/>
    <s v="0"/>
    <s v="Peychaud Rosalind"/>
    <s v="Rosalind Peychaud"/>
    <x v="3"/>
    <n v="196"/>
    <s v="0"/>
    <d v="2016-03-18T11:13:37"/>
    <s v="Peychaud OCD, Rosalind"/>
    <m/>
    <s v="DRGR TA"/>
    <s v="Item"/>
    <s v="strategicplanning/Research/Lists/Technical Assistance version 2"/>
  </r>
  <r>
    <s v="St. Martin Parish"/>
    <x v="70"/>
    <x v="0"/>
    <s v="50FSCC3501; 50PARA3401; 50PARA3402"/>
    <s v="Gustav/Ike"/>
    <s v="I met with St. Martin Parish Project Manager Heath Babineaux to discuss the parish’s recovery projects and offer TA on project bottlenecks. The parish was allocated $5.3 million in G/I recovery funds. From Dec. 2013 to Nov. 2014, parish expenditures remained at seven percent. From Nov. 2014 to May 2015, expenditures increased to 19 percent and went up two percent to end 2015 at 21 percent expended. The two major drainage projects, Bayou Estates (50PARA3401) and Bayou De Portage (50PARA3402) have been plagued with slowdowns because of Corps and acquisition issues. Parish officials said Corps issue with Bayou De Portage should be cleared in April."/>
    <s v="Damage related to disaster;#Urgent Need - National Objective"/>
    <x v="5"/>
    <x v="1"/>
    <x v="16"/>
    <d v="2016-03-18T15:08:22"/>
    <m/>
    <m/>
    <s v="Item"/>
    <b v="0"/>
    <s v="0"/>
    <s v="Darin Mann"/>
    <s v="Darin Mann"/>
    <x v="8"/>
    <n v="197"/>
    <s v="0"/>
    <d v="2016-03-18T15:08:22"/>
    <s v="Darin Mann"/>
    <m/>
    <s v="Grants Management"/>
    <s v="Item"/>
    <s v="strategicplanning/Research/Lists/Technical Assistance version 2"/>
  </r>
  <r>
    <s v="Alexandria, city of"/>
    <x v="70"/>
    <x v="0"/>
    <s v="40MIPL3401"/>
    <s v="Gustav/Ike"/>
    <s v="Conducted a pre-monitoring visit with Alexandria’s Capital Projects Coordinator James Branch and their consultant Michelle Smith.  The goal of the visit was to review the project files and provide TA so the city is ready for its upcoming monitoring visit. The $1.78 million drainage project is currently at 69 percent expended. Construction should be completed during the second quarter.  During the visit, I reviewed the grantee’s application, acquisition, environmental, civil rights, citizen participation, payroll, procurement, bid advertisements, financial management, Notice of Contract Award, Section 504, contract documents, executed contracts, payroll, draw requests, labor and construction files. All files were in order and all the supporting documentation was available for review. "/>
    <s v="Damage related to disaster;#Low-Moderate Income - National Objective"/>
    <x v="5"/>
    <x v="1"/>
    <x v="16"/>
    <d v="2016-03-18T15:12:52"/>
    <m/>
    <m/>
    <s v="Item"/>
    <b v="0"/>
    <s v="0"/>
    <s v="Darin Mann"/>
    <s v="Darin Mann"/>
    <x v="8"/>
    <n v="198"/>
    <s v="0"/>
    <d v="2016-03-18T15:12:52"/>
    <s v="Darin Mann"/>
    <m/>
    <s v="Grants Management"/>
    <s v="Item"/>
    <s v="strategicplanning/Research/Lists/Technical Assistance version 2"/>
  </r>
  <r>
    <s v="City of New Orleans "/>
    <x v="73"/>
    <x v="0"/>
    <s v="ILTR00167"/>
    <s v="Katrina/Rita Grant 1"/>
    <s v="Collaboration with Natasha Muse, CNO-OCD and collaboration with Michael on the CNO request to expedite an amend to need so invoices could be submitted to close out a the Methodist Hospital project."/>
    <s v="Damage related to disaster;#Financial Management;#Grants Management"/>
    <x v="5"/>
    <x v="1"/>
    <x v="3"/>
    <d v="2016-03-23T15:29:33"/>
    <m/>
    <m/>
    <s v="Item"/>
    <b v="0"/>
    <s v="0"/>
    <s v="Peychaud Rosalind"/>
    <s v="Rosalind Peychaud"/>
    <x v="3"/>
    <n v="199"/>
    <s v="0"/>
    <d v="2016-03-23T15:29:33"/>
    <s v="Peychaud OCD, Rosalind"/>
    <m/>
    <s v="Grants Management"/>
    <s v="Item"/>
    <s v="strategicplanning/Research/Lists/Technical Assistance version 2"/>
  </r>
  <r>
    <s v="Viet Namese Amercian Commercial Fishesman Union"/>
    <x v="74"/>
    <x v="0"/>
    <s v="IFIS-00025"/>
    <s v="Katrina/Rita Grant 1"/>
    <s v="Collaboration with District Councilman regarding required permitting to operate the wholesale distribution  facility being developed by the Vietnamese Commercial Fisherman Union on the site in his District."/>
    <s v="Eligible CDBG Activities;#Grants Management"/>
    <x v="1"/>
    <x v="0"/>
    <x v="3"/>
    <d v="2016-03-23T15:42:08"/>
    <m/>
    <m/>
    <s v="Item"/>
    <b v="0"/>
    <s v="0"/>
    <s v="Peychaud Rosalind"/>
    <s v="Rosalind Peychaud"/>
    <x v="3"/>
    <n v="200"/>
    <s v="0"/>
    <d v="2016-08-10T15:10:17"/>
    <s v="Peychaud OCD, Rosalind"/>
    <m/>
    <s v="Grants Management"/>
    <s v="Item"/>
    <s v="strategicplanning/Research/Lists/Technical Assistance version 2"/>
  </r>
  <r>
    <s v="Calcasieu Parish School Board"/>
    <x v="75"/>
    <x v="0"/>
    <s v="IEDU-00091 "/>
    <s v="Katrina/Rita Grant 1"/>
    <s v="Pre-Monitoring visit.  Provided technical assistance on records management and discussed what documentation is required and should kept in their records in order to comply with CDBG guidelines and regulations.   "/>
    <s v="Financial Management;#Labor - Davis/Bacon;#Slum and Blight - National Objective;#Grants Management"/>
    <x v="2"/>
    <x v="1"/>
    <x v="1"/>
    <d v="2016-03-23T17:42:35"/>
    <m/>
    <m/>
    <s v="Item"/>
    <b v="0"/>
    <s v="0"/>
    <s v="Polk, Nechelle"/>
    <s v="Nechelle Polk,"/>
    <x v="1"/>
    <n v="201"/>
    <s v="0"/>
    <d v="2016-03-23T17:42:35"/>
    <s v="Polk, Nechelle"/>
    <m/>
    <s v="Grants Management"/>
    <s v="Item"/>
    <s v="strategicplanning/Research/Lists/Technical Assistance version 2"/>
  </r>
  <r>
    <s v="Calcasieu Parish School Board"/>
    <x v="75"/>
    <x v="0"/>
    <s v="IEDU-00091 "/>
    <s v="Katrina/Rita Grant 1"/>
    <s v="Pre-Monitoring visit.  Provided technical assistance on records management and discussed what documentation is required and should kept in their records in order to comply with CDBG guidelines and regulations.   "/>
    <s v="Financial Management;#Labor - Davis/Bacon;#Slum and Blight - National Objective;#Grants Management"/>
    <x v="2"/>
    <x v="1"/>
    <x v="1"/>
    <d v="2016-03-23T17:42:35"/>
    <m/>
    <m/>
    <s v="Item"/>
    <b v="0"/>
    <s v="0"/>
    <s v="Polk, Nechelle"/>
    <s v="Nechelle Polk,"/>
    <x v="1"/>
    <n v="202"/>
    <s v="0"/>
    <d v="2016-03-23T17:42:35"/>
    <s v="Polk, Nechelle"/>
    <m/>
    <s v="Grants Management"/>
    <s v="Item"/>
    <s v="strategicplanning/Research/Lists/Technical Assistance version 2"/>
  </r>
  <r>
    <s v="Tangipahoa Parish"/>
    <x v="73"/>
    <x v="0"/>
    <s v="53VPRP2101; 53PARA3201; 53PARA3202"/>
    <s v="Gustav/Ike;#Isaac"/>
    <s v="Michael Chua and I conducted a pre-monitoring visit and reviewed files for Wardline Road Drainage, Environmental Health Service Bldg., and Agriculture Events Center. Technical assistance was provided on files and file maintenance. The goal was to make sure the grantee is ready for the April 12 monitoring visit by compliance staff"/>
    <s v="Damage related to disaster;#Low-Moderate Income - National Objective"/>
    <x v="5"/>
    <x v="1"/>
    <x v="16"/>
    <d v="2016-03-23T19:24:58"/>
    <m/>
    <m/>
    <s v="Item"/>
    <b v="0"/>
    <s v="0"/>
    <s v="Darin Mann"/>
    <s v="Darin Mann"/>
    <x v="8"/>
    <n v="203"/>
    <s v="0"/>
    <d v="2016-03-23T19:24:58"/>
    <s v="Darin Mann"/>
    <m/>
    <s v="Grants Management"/>
    <s v="Item"/>
    <s v="strategicplanning/Research/Lists/Technical Assistance version 2"/>
  </r>
  <r>
    <s v="Opelousas, city of"/>
    <x v="75"/>
    <x v="0"/>
    <s v="49MIPL2101; 49PCCE1032 "/>
    <s v="Gustav/Ike"/>
    <s v="Review status of city's response to the September 2014 monitoring report letter. Technical assistance was provided on timeline and response to the one finding and 11 concerns.   "/>
    <s v="Damage related to disaster;#Low-Moderate Income - National Objective"/>
    <x v="5"/>
    <x v="1"/>
    <x v="16"/>
    <d v="2016-03-23T19:29:04"/>
    <m/>
    <m/>
    <s v="Item"/>
    <b v="0"/>
    <s v="0"/>
    <s v="Darin Mann"/>
    <s v="Darin Mann"/>
    <x v="8"/>
    <n v="204"/>
    <s v="0"/>
    <d v="2016-03-23T19:29:04"/>
    <s v="Darin Mann"/>
    <m/>
    <s v="Grants Management"/>
    <s v="Item"/>
    <s v="strategicplanning/Research/Lists/Technical Assistance version 2"/>
  </r>
  <r>
    <s v="St. Landry Parish"/>
    <x v="75"/>
    <x v="0"/>
    <s v="49PARA1102; 49PARA1101; 49PARA3401"/>
    <s v="Gustav/Ike"/>
    <s v="David Marquette and I met with St. Landry Parish officials to discuss Tier I Amendments 17 and 18 and provide TA with regard to the Homeowner Rehabilitation budgets.  HUD has brought to our attention in some of our other parishes that the documentation between the grantee and the Homeowner is missing language. HUD has stated that it is the responsibility of the parish to make the Homeowner aware that if their home is located in a Flood Plain or is ever determined to be in a Flood Plain the homeowner will need to carry flood insurance.  By not having flood insurance they will be disqualified from Federal Grants in the future.  This will not change the grant that they have already received only any grant that they might be eligible in the future. With the other parishes/grantees we have obtained this documentation and added it to the file to meet HUD needs. The cost associated with this has been approximately $200.00 per home. This was to draft a document, schedule a meeting with the homeowner,  have the document signed and notarized.  We provided a copy of a document with very similar language that can be adapted to fit the needs of St. Landry Parish. In reviewing the current budget and completed projects, we believe you will need to approximately $15,000 in the Homeowner Rehab Budget.  75 homes @ $200 each=_x000a_$15,000.  We are working with HUD to reduce the number of households from 75 to seven.  We also reviewed the recently approved Tier Amendment 19 that will add $244,818.50 to the $4.3 million parish wide drainage project. The new budget is $4,633,810.50."/>
    <s v="Damage related to disaster;#Low-Moderate Income - National Objective"/>
    <x v="5"/>
    <x v="1"/>
    <x v="16"/>
    <d v="2016-03-24T09:28:43"/>
    <m/>
    <m/>
    <s v="Item"/>
    <b v="0"/>
    <s v="0"/>
    <s v="Darin Mann"/>
    <s v="Darin Mann"/>
    <x v="8"/>
    <n v="205"/>
    <s v="0"/>
    <d v="2016-03-24T09:28:43"/>
    <s v="Darin Mann"/>
    <m/>
    <s v="Grants Management"/>
    <s v="Item"/>
    <s v="strategicplanning/Research/Lists/Technical Assistance version 2"/>
  </r>
  <r>
    <s v="Cameron Parish Police Jury"/>
    <x v="76"/>
    <x v="0"/>
    <s v="12FSCC3501, I12P-00001, ILTR-00159, 12PARA3202, "/>
    <s v="Katrina/Rita Grant 1;#Gustav/Ike"/>
    <s v="Provided TA concerning CEA amendments and financial management.  Discussed steps needed to add other sources of funding and issues needing to be resolved concerning corrections needed on the cost estimate in order to adds the additional funds."/>
    <s v="Damage related to disaster;#Financial Management;#Labor - Davis/Bacon;#Urgent Need - National Objective"/>
    <x v="5"/>
    <x v="1"/>
    <x v="1"/>
    <d v="2016-03-24T16:23:13"/>
    <m/>
    <m/>
    <s v="Item"/>
    <b v="0"/>
    <s v="0"/>
    <s v="Polk, Nechelle"/>
    <s v="Nechelle Polk,"/>
    <x v="1"/>
    <n v="206"/>
    <s v="0"/>
    <d v="2016-03-24T16:33:01"/>
    <s v="Polk, Nechelle"/>
    <m/>
    <s v="Grants Management"/>
    <s v="Item"/>
    <s v="strategicplanning/Research/Lists/Technical Assistance version 2"/>
  </r>
  <r>
    <s v="Bell School"/>
    <x v="68"/>
    <x v="0"/>
    <s v="n/a right now"/>
    <s v="Katrina/Rita Grant 1"/>
    <s v="Continuing closin calls with all parties involved."/>
    <s v="Damage related to disaster;#Eligible CDBG Activities;#Low-Moderate Income - National Objective"/>
    <x v="5"/>
    <x v="0"/>
    <x v="18"/>
    <d v="2016-03-28T10:27:42"/>
    <m/>
    <m/>
    <s v="Item"/>
    <b v="0"/>
    <s v="0"/>
    <s v="Bergeron, Liza"/>
    <s v="Liza Bergeron,"/>
    <x v="16"/>
    <n v="207"/>
    <s v="0"/>
    <d v="2016-03-28T10:27:42"/>
    <s v="Bergeron, Liza"/>
    <m/>
    <s v="Grants Management"/>
    <s v="Item"/>
    <s v="strategicplanning/Research/Lists/Technical Assistance version 2"/>
  </r>
  <r>
    <s v="East Baton Rouge Parish"/>
    <x v="77"/>
    <x v="0"/>
    <s v="17RHPP1203"/>
    <s v="Gustav/Ike"/>
    <s v="Standing conference call to provide parish with guidance on various road blocks and other issues.  ARP is discussed and will continue to oversee the process for funds transfere to the new development, The Eliysian 2"/>
    <s v="Low-Moderate Income - National Objective"/>
    <x v="0"/>
    <x v="0"/>
    <x v="18"/>
    <d v="2016-03-28T10:31:40"/>
    <m/>
    <m/>
    <s v="Item"/>
    <b v="0"/>
    <s v="0"/>
    <s v="Bergeron, Liza"/>
    <s v="Liza Bergeron,"/>
    <x v="16"/>
    <n v="208"/>
    <s v="0"/>
    <d v="2016-03-28T10:31:40"/>
    <s v="Bergeron, Liza"/>
    <m/>
    <s v="Grants Management"/>
    <s v="Item"/>
    <s v="strategicplanning/Research/Lists/Technical Assistance version 2"/>
  </r>
  <r>
    <s v="Bell School Project"/>
    <x v="78"/>
    <x v="0"/>
    <s v="not one yet"/>
    <s v="Katrina/Rita Grant 1"/>
    <s v="continuous weekly meetings for closing on development. "/>
    <s v="Low-Moderate Income - National Objective"/>
    <x v="0"/>
    <x v="0"/>
    <x v="18"/>
    <d v="2016-03-28T10:33:07"/>
    <m/>
    <m/>
    <s v="Item"/>
    <b v="0"/>
    <s v="0"/>
    <s v="Bergeron, Liza"/>
    <s v="Liza Bergeron,"/>
    <x v="16"/>
    <n v="209"/>
    <s v="0"/>
    <d v="2016-03-28T10:33:07"/>
    <s v="Bergeron, Liza"/>
    <m/>
    <s v="DRGR TA"/>
    <s v="Item"/>
    <s v="strategicplanning/Research/Lists/Technical Assistance version 2"/>
  </r>
  <r>
    <s v="Garyville Redevelopment Project"/>
    <x v="79"/>
    <x v="0"/>
    <s v="n/a for now"/>
    <s v="Isaac"/>
    <s v="Calls continuing between developer, myself and Compass.  Structuring of deal prior to the QAP is posted; review alternative scenerios "/>
    <s v="Low-Moderate Income - National Objective"/>
    <x v="0"/>
    <x v="1"/>
    <x v="18"/>
    <d v="2016-03-28T10:34:54"/>
    <m/>
    <m/>
    <s v="Item"/>
    <b v="0"/>
    <s v="0"/>
    <s v="Bergeron, Liza"/>
    <s v="Liza Bergeron,"/>
    <x v="16"/>
    <n v="210"/>
    <s v="0"/>
    <d v="2016-03-28T10:34:54"/>
    <s v="Bergeron, Liza"/>
    <m/>
    <s v="Grants Management"/>
    <s v="Item"/>
    <s v="strategicplanning/Research/Lists/Technical Assistance version 2"/>
  </r>
  <r>
    <s v="GOHSEP"/>
    <x v="80"/>
    <x v="0"/>
    <s v="I2OC-00033"/>
    <s v="Katrina/Rita Grant 2"/>
    <s v="Provided TA on Grants Management.  Discussed DOB, issues with expenditures and construction delays."/>
    <s v="Damage related to disaster;#Duplication of Benefits;#Financial Management;#Urgent Need - National Objective"/>
    <x v="5"/>
    <x v="1"/>
    <x v="1"/>
    <d v="2016-03-30T13:51:08"/>
    <m/>
    <m/>
    <s v="Item"/>
    <b v="0"/>
    <s v="0"/>
    <s v="Polk, Nechelle"/>
    <s v="Nechelle Polk,"/>
    <x v="1"/>
    <n v="211"/>
    <s v="0"/>
    <d v="2016-03-30T13:51:08"/>
    <s v="Polk, Nechelle"/>
    <m/>
    <s v="Grants Management"/>
    <s v="Item"/>
    <s v="strategicplanning/Research/Lists/Technical Assistance version 2"/>
  </r>
  <r>
    <s v="OPSB (Alice Hart)"/>
    <x v="81"/>
    <x v="0"/>
    <s v="IEDU-00107"/>
    <s v="Katrina/Rita Grant 1"/>
    <s v="Conference call with Deputy Director of OPSB, PM regarding close-out of Alice Hart school project.  Addition collaboration with Celestine, Gray, Schultz regarding plan to pursue  liquidated damages . Site visit set for April 8."/>
    <s v="Damage related to disaster;#Grants Management"/>
    <x v="5"/>
    <x v="0"/>
    <x v="3"/>
    <d v="2016-04-01T10:42:10"/>
    <m/>
    <m/>
    <s v="Item"/>
    <b v="0"/>
    <s v="0"/>
    <s v="Peychaud Rosalind"/>
    <s v="Rosalind Peychaud"/>
    <x v="3"/>
    <n v="212"/>
    <s v="0"/>
    <d v="2016-04-01T10:42:10"/>
    <s v="Peychaud OCD, Rosalind"/>
    <m/>
    <s v="Grants Management"/>
    <s v="Item"/>
    <s v="strategicplanning/Research/Lists/Technical Assistance version 2"/>
  </r>
  <r>
    <s v="Vietnamese Commercial Fishermans Union (The HUB)"/>
    <x v="80"/>
    <x v="0"/>
    <s v="IFIS-00025"/>
    <s v="Katrina/Rita Grant 1"/>
    <s v="Coordinating introductions and follow-up to address possible zoning concerns that have recently surfaced regarding the project. "/>
    <s v="Damage related to disaster;#Grants Management"/>
    <x v="5"/>
    <x v="0"/>
    <x v="3"/>
    <d v="2016-04-01T10:52:37"/>
    <m/>
    <m/>
    <s v="Item"/>
    <b v="0"/>
    <s v="0"/>
    <s v="Peychaud Rosalind"/>
    <s v="Rosalind Peychaud"/>
    <x v="3"/>
    <n v="213"/>
    <s v="0"/>
    <d v="2016-04-01T10:52:37"/>
    <s v="Peychaud OCD, Rosalind"/>
    <m/>
    <s v="Grants Management"/>
    <s v="Item"/>
    <s v="strategicplanning/Research/Lists/Technical Assistance version 2"/>
  </r>
  <r>
    <s v="GNOHA"/>
    <x v="80"/>
    <x v="0"/>
    <s v="ILTR-All"/>
    <s v="Katrina/Rita Grant 1"/>
    <s v="GNOHA Housing NOLA bi-monthly meeting to receive presentation/projections of locations of concentration of  affordable in CNO. HANO-Section 8 criminal tenant policy hearing before HANO Board.  "/>
    <s v="Damage related to disaster;#Fair Housing Equal Opportunity;#Low-Moderate Income - National Objective"/>
    <x v="5"/>
    <x v="1"/>
    <x v="3"/>
    <d v="2016-04-01T11:02:40"/>
    <m/>
    <m/>
    <s v="Item"/>
    <b v="0"/>
    <s v="0"/>
    <s v="Peychaud Rosalind"/>
    <s v="Rosalind Peychaud"/>
    <x v="3"/>
    <n v="214"/>
    <s v="0"/>
    <d v="2016-04-01T11:02:40"/>
    <s v="Peychaud OCD, Rosalind"/>
    <m/>
    <s v="Grants Management"/>
    <s v="Item"/>
    <s v="strategicplanning/Research/Lists/Technical Assistance version 2"/>
  </r>
  <r>
    <s v="Town of Clinton"/>
    <x v="68"/>
    <x v="0"/>
    <s v="19MIPL2301"/>
    <s v="Gustav/Ike"/>
    <s v="Premonitoring trip, to give a preliminary looks at files and gather docs for compliance team."/>
    <s v="Grants Management"/>
    <x v="4"/>
    <x v="1"/>
    <x v="9"/>
    <d v="2016-04-01T15:08:46"/>
    <m/>
    <m/>
    <s v="Item"/>
    <b v="0"/>
    <s v="0"/>
    <s v="Chua Michael"/>
    <s v="Michael Chua"/>
    <x v="9"/>
    <n v="215"/>
    <s v="0"/>
    <d v="2016-04-01T15:08:46"/>
    <s v="Chua OCD, Michael"/>
    <m/>
    <s v="Grants Management"/>
    <s v="Item"/>
    <s v="strategicplanning/Research/Lists/Technical Assistance version 2"/>
  </r>
  <r>
    <s v="Town of Baldwin"/>
    <x v="82"/>
    <x v="0"/>
    <s v="51MIPC3401"/>
    <s v="Gustav/Ike"/>
    <s v="Monthly Tiger Team conference call to push this trouble project along. Discuss status, next steps, immediate actions, etc. "/>
    <s v="Grants Management"/>
    <x v="4"/>
    <x v="0"/>
    <x v="9"/>
    <d v="2016-04-01T15:10:57"/>
    <m/>
    <m/>
    <s v="Item"/>
    <b v="0"/>
    <s v="0"/>
    <s v="Chua Michael"/>
    <s v="Michael Chua"/>
    <x v="9"/>
    <n v="216"/>
    <s v="0"/>
    <d v="2016-04-01T15:10:57"/>
    <s v="Chua OCD, Michael"/>
    <m/>
    <s v="Grants Management"/>
    <s v="Item"/>
    <s v="strategicplanning/Research/Lists/Technical Assistance version 2"/>
  </r>
  <r>
    <s v="St. Tammany Parish"/>
    <x v="71"/>
    <x v="0"/>
    <s v="52PARA2601, 52PARA3601, ILTR00208, ILTR00281, ILTR00282"/>
    <s v="Katrina/Rita Grant 1;#Gustav/Ike"/>
    <s v="Preiodic visit to the Parish to get status updates on all projects and to discuss timelines, issues, etc. "/>
    <s v="Grants Management"/>
    <x v="4"/>
    <x v="1"/>
    <x v="9"/>
    <d v="2016-04-01T15:13:40"/>
    <m/>
    <m/>
    <s v="Item"/>
    <b v="0"/>
    <s v="0"/>
    <s v="Chua Michael"/>
    <s v="Michael Chua"/>
    <x v="9"/>
    <n v="217"/>
    <s v="0"/>
    <d v="2016-04-01T15:13:40"/>
    <s v="Chua OCD, Michael"/>
    <m/>
    <s v="Grants Management"/>
    <s v="Item"/>
    <s v="strategicplanning/Research/Lists/Technical Assistance version 2"/>
  </r>
  <r>
    <s v="Tangipahoa Parish"/>
    <x v="73"/>
    <x v="0"/>
    <s v="53VPRP2101, 53PARA3201, 53PARA3202"/>
    <s v="Gustav/Ike;#Isaac"/>
    <s v="Premonitoring visit, to give a preliminary look at project files and to gather documents for compliance team. "/>
    <s v="Grants Management"/>
    <x v="4"/>
    <x v="1"/>
    <x v="9"/>
    <d v="2016-04-01T15:15:46"/>
    <m/>
    <m/>
    <s v="Item"/>
    <b v="0"/>
    <s v="0"/>
    <s v="Chua Michael"/>
    <s v="Michael Chua"/>
    <x v="9"/>
    <n v="218"/>
    <s v="0"/>
    <d v="2016-04-01T15:15:46"/>
    <s v="Chua OCD, Michael"/>
    <m/>
    <s v="Grants Management"/>
    <s v="Item"/>
    <s v="strategicplanning/Research/Lists/Technical Assistance version 2"/>
  </r>
  <r>
    <s v="Terrebonne Parish"/>
    <x v="81"/>
    <x v="0"/>
    <s v="55FSCC3501, 55PARA2102, 55PARA2301,55PARA2302,55PARA3201,55PARA3202, 55PARA3203,55PARA3305,55PARA3306,55PARA3308.55PARA3312.55PARA3402.55PARA3702"/>
    <s v="Katrina/Rita Grant 1;#Gustav/Ike"/>
    <s v="Conference call: The Parish want to move 55PARA3301 to alternate and pull another project from the alternate list.Gave directions on the process. Also discussed all active project and projects ready to closeout. Received status updates and gave guidance as needed. "/>
    <s v="Damage related to disaster;#Eligible CDBG Activities;#Environmental - Environmental Reviews;#Low-Moderate Income - National Objective"/>
    <x v="5"/>
    <x v="0"/>
    <x v="19"/>
    <d v="2016-04-06T15:32:16"/>
    <m/>
    <m/>
    <s v="Item"/>
    <b v="0"/>
    <s v="0"/>
    <s v="Samuels Lisa"/>
    <s v="Lisa Samuels"/>
    <x v="17"/>
    <n v="219"/>
    <s v="0"/>
    <d v="2016-04-06T15:32:16"/>
    <s v="Samuels OCD, Lisa"/>
    <m/>
    <s v="Grants Management"/>
    <s v="Item"/>
    <s v="strategicplanning/Research/Lists/Technical Assistance version 2"/>
  </r>
  <r>
    <s v="Plaquemines Parish"/>
    <x v="71"/>
    <x v="0"/>
    <s v="38FSCC3501,38PARA2101,IFIS00009,IFIS00011,IFIS00016,IFIS00022,IFIS00225,IFIS00244,ILT200225,ILT200244,ILT@00247, ILTR00160,ILTR00223"/>
    <s v="Katrina/Rita Grant 1;#Katrina/Rita Grant 2;#Gustav/Ike"/>
    <s v="Conference call: Discusse. project updates and project ready to close. IFIS00011 and Port Sulphur Library still awaiting HUD decision on VZone issue.. Discussed acquisition issues on ILT200247. "/>
    <s v="Eligible CDBG Activities;#Grants Management"/>
    <x v="1"/>
    <x v="0"/>
    <x v="19"/>
    <d v="2016-04-06T15:40:07"/>
    <m/>
    <m/>
    <s v="Item"/>
    <b v="0"/>
    <s v="0"/>
    <s v="Samuels Lisa"/>
    <s v="Lisa Samuels"/>
    <x v="17"/>
    <n v="220"/>
    <s v="0"/>
    <d v="2016-04-06T15:40:07"/>
    <s v="Samuels OCD, Lisa"/>
    <m/>
    <s v="Grants Management"/>
    <s v="Item"/>
    <s v="strategicplanning/Research/Lists/Technical Assistance version 2"/>
  </r>
  <r>
    <s v="St. James Parish"/>
    <x v="83"/>
    <x v="0"/>
    <s v="47PARA2101,47PARA2301,47PARA2302,47PARA2303,47PARA2304, 47PARA3201.47PARA3202,47PARA3401,47PARA3402"/>
    <s v="Gustav/Ike"/>
    <s v="Conference Call: Parish is having major budget issues. Also having issues managing the two consulting firms hired to conduct admin activities. Received updates on the projects and gave advice on how to move forward. Draws are not being submitted due to these issues across all projects. "/>
    <s v="Financial Management;#Grants Management"/>
    <x v="2"/>
    <x v="0"/>
    <x v="19"/>
    <d v="2016-04-06T15:44:32"/>
    <m/>
    <m/>
    <s v="Item"/>
    <b v="0"/>
    <s v="0"/>
    <s v="Samuels Lisa"/>
    <s v="Lisa Samuels"/>
    <x v="17"/>
    <n v="221"/>
    <s v="0"/>
    <d v="2016-04-06T15:44:32"/>
    <s v="Samuels OCD, Lisa"/>
    <m/>
    <s v="Grants Management"/>
    <s v="Item"/>
    <s v="strategicplanning/Research/Lists/Technical Assistance version 2"/>
  </r>
  <r>
    <s v="St. Mary Parish"/>
    <x v="70"/>
    <x v="0"/>
    <s v="51FSCC3501,51PARA2101,51PARA2102,51PARA2302, 51PARA2303,51PARA3301,51PARA3302,51PARA3303,51PARA3401,51PARA3402.51PARA3601"/>
    <s v="Gustav/Ike"/>
    <s v="Conference Call: Discussed project updates,The Parish has 5 projects ready to close. Working with the Parish to have the closeouts submitted. The Parish is trying to gut Yokely and move the funds to St. Willow St. The issue with that is there's not enough money to cover the cost of Yokley they will have to move Yokley to alternate or they need to change the scope. The Parish submitted two CatEx's that were not approved because they submitted the wrong forms. WEnt over what needed to be done. "/>
    <s v="Eligible CDBG Activities;#Environmental - Environmental Reviews;#Financial Management;#Grants Management"/>
    <x v="1"/>
    <x v="0"/>
    <x v="19"/>
    <d v="2016-04-06T15:51:29"/>
    <m/>
    <m/>
    <s v="Item"/>
    <b v="0"/>
    <s v="0"/>
    <s v="Samuels Lisa"/>
    <s v="Lisa Samuels"/>
    <x v="17"/>
    <n v="222"/>
    <s v="0"/>
    <d v="2016-04-06T15:51:29"/>
    <s v="Samuels OCD, Lisa"/>
    <m/>
    <s v="Grants Management"/>
    <s v="Item"/>
    <s v="strategicplanning/Research/Lists/Technical Assistance version 2"/>
  </r>
  <r>
    <s v="St. John the Baptist Parish School Board"/>
    <x v="84"/>
    <x v="0"/>
    <s v="***"/>
    <s v="Isaac"/>
    <s v="This is still in the application phase. Had conference call to discuss eligibility and what is needed to move forward. Went over application and eligibility in detail. Main topic proof of LMI. DOB was a hot topic as well there are other funds in the project besides FEMA and the CDBG 25% match.  "/>
    <s v="Duplication of Benefits;#Low-Moderate Income - National Objective"/>
    <x v="6"/>
    <x v="0"/>
    <x v="19"/>
    <d v="2016-04-06T15:56:31"/>
    <m/>
    <m/>
    <s v="Item"/>
    <b v="0"/>
    <s v="0"/>
    <s v="Samuels Lisa"/>
    <s v="Lisa Samuels"/>
    <x v="17"/>
    <n v="223"/>
    <s v="0"/>
    <d v="2016-04-06T15:56:31"/>
    <s v="Samuels OCD, Lisa"/>
    <m/>
    <s v="Grants Management"/>
    <s v="Item"/>
    <s v="strategicplanning/Research/Lists/Technical Assistance version 2"/>
  </r>
  <r>
    <s v="New Orleans Area Habitat for Humanity (NOAHH)"/>
    <x v="77"/>
    <x v="0"/>
    <s v="6"/>
    <s v="Katrina/Rita Grant 3"/>
    <s v="The purpose of the conference call was to provide Technical Assistance to the Subrecipient relative to the status of the final order of their Waiting and Supplemental Waiting Lists.  Additionally, NOAHH was asks to provide information as to the process for selecting applicant, as well as, their priority ranking system, that would ultimately determine the order of the Supplemental Waiting List.  Staff also discussed with NOAHH, the next steps in the process. "/>
    <s v="Damage related to disaster;#Duplication of Benefits;#Fair Housing Equal Opportunity"/>
    <x v="5"/>
    <x v="0"/>
    <x v="5"/>
    <d v="2016-04-06T18:58:15"/>
    <m/>
    <m/>
    <s v="Item"/>
    <b v="0"/>
    <s v="0"/>
    <s v="Washington, Debra"/>
    <s v="Debra Washington,"/>
    <x v="5"/>
    <n v="224"/>
    <s v="0"/>
    <d v="2016-04-06T18:58:15"/>
    <s v="Washington, Debra"/>
    <m/>
    <s v="Grants Management"/>
    <s v="Item"/>
    <s v="strategicplanning/Research/Lists/Technical Assistance version 2"/>
  </r>
  <r>
    <s v="Orleans Parish School Board"/>
    <x v="85"/>
    <x v="0"/>
    <s v="IEDU-00107"/>
    <s v="Katrina/Rita Grant 1"/>
    <s v="Infrastructure project completion deadline and close out process modifications based on current circumstances regarding the contractor."/>
    <s v="Damage related to disaster;#Eligible CDBG Activities;#Slum and Blight - National Objective;#Grants Management"/>
    <x v="5"/>
    <x v="1"/>
    <x v="3"/>
    <d v="2016-04-08T16:55:18"/>
    <m/>
    <m/>
    <s v="Item"/>
    <b v="0"/>
    <s v="0"/>
    <s v="Peychaud Rosalind"/>
    <s v="Rosalind Peychaud"/>
    <x v="3"/>
    <n v="225"/>
    <s v="0"/>
    <d v="2016-04-08T16:55:18"/>
    <s v="Peychaud OCD, Rosalind"/>
    <m/>
    <s v="Grants Management"/>
    <s v="Item"/>
    <s v="strategicplanning/Research/Lists/Technical Assistance version 2"/>
  </r>
  <r>
    <s v="Town of Baldwin"/>
    <x v="86"/>
    <x v="0"/>
    <s v="51MIPC3401"/>
    <s v="Gustav/Ike"/>
    <s v="Assistance regarding LLA Non-Compliance for delinquent audit.  Communicated to grantee regarding their release. Assisted grantee with CEA extension docs. "/>
    <s v="Financial Management;#Grants Management"/>
    <x v="2"/>
    <x v="0"/>
    <x v="2"/>
    <d v="2016-04-18T10:32:11"/>
    <m/>
    <m/>
    <s v="Item"/>
    <b v="0"/>
    <s v="0"/>
    <s v="Andrea Fleischbein"/>
    <s v="Andrea Fleischbein"/>
    <x v="2"/>
    <n v="226"/>
    <s v="0"/>
    <d v="2016-04-18T10:32:11"/>
    <s v="Andrea Fleischbein"/>
    <m/>
    <s v="Grants Management"/>
    <s v="Item"/>
    <s v="strategicplanning/Research/Lists/Technical Assistance version 2"/>
  </r>
  <r>
    <s v="CPRA"/>
    <x v="87"/>
    <x v="0"/>
    <s v="57CPFI3302"/>
    <s v="Gustav/Ike"/>
    <s v="Project to be terminated as one landowner will not sign land rights agreement. Discussed potential alternate projects with priority to those benefiting low to moderate income.  "/>
    <s v="Damage related to disaster"/>
    <x v="5"/>
    <x v="1"/>
    <x v="2"/>
    <d v="2016-04-18T10:37:45"/>
    <m/>
    <m/>
    <s v="Item"/>
    <b v="0"/>
    <s v="0"/>
    <s v="Andrea Fleischbein"/>
    <s v="Andrea Fleischbein"/>
    <x v="2"/>
    <n v="227"/>
    <s v="0"/>
    <d v="2016-04-18T10:37:45"/>
    <s v="Andrea Fleischbein"/>
    <m/>
    <s v="Grants Management"/>
    <s v="Item"/>
    <s v="strategicplanning/Research/Lists/Technical Assistance version 2"/>
  </r>
  <r>
    <s v="Jefferson Parish"/>
    <x v="80"/>
    <x v="0"/>
    <s v="26PAAD1001, "/>
    <s v="Katrina/Rita Grant 1;#Gustav/Ike"/>
    <s v="Discussed support documentation needed on an Admin draw for multiple years that was returned due to lack of documentation.  "/>
    <s v="Grants Management"/>
    <x v="4"/>
    <x v="1"/>
    <x v="2"/>
    <d v="2016-04-18T13:08:48"/>
    <m/>
    <m/>
    <s v="Item"/>
    <b v="0"/>
    <s v="0"/>
    <s v="Andrea Fleischbein"/>
    <s v="Andrea Fleischbein"/>
    <x v="2"/>
    <n v="228"/>
    <s v="0"/>
    <d v="2016-04-18T13:08:48"/>
    <s v="Andrea Fleischbein"/>
    <m/>
    <s v="Grants Management"/>
    <s v="Item"/>
    <s v="strategicplanning/Research/Lists/Technical Assistance version 2"/>
  </r>
  <r>
    <s v="Town of Jean Lafitte"/>
    <x v="80"/>
    <x v="0"/>
    <s v="IFIS-00021"/>
    <s v="Katrina/Rita Grant 1"/>
    <s v="Discussed program income reporting requirements and thresholds, discussed remaining project completion items and closeout documents."/>
    <s v="Damage related to disaster"/>
    <x v="5"/>
    <x v="1"/>
    <x v="2"/>
    <d v="2016-04-18T13:17:27"/>
    <m/>
    <m/>
    <s v="Item"/>
    <b v="0"/>
    <s v="0"/>
    <s v="Andrea Fleischbein"/>
    <s v="Andrea Fleischbein"/>
    <x v="2"/>
    <n v="229"/>
    <s v="0"/>
    <d v="2016-04-18T13:17:27"/>
    <s v="Andrea Fleischbein"/>
    <m/>
    <s v="Grants Management"/>
    <s v="Item"/>
    <s v="strategicplanning/Research/Lists/Technical Assistance version 2"/>
  </r>
  <r>
    <s v="Acadia Parish"/>
    <x v="88"/>
    <x v="0"/>
    <s v="01PARA3205"/>
    <s v="Katrina/Rita Grant 1"/>
    <s v="Discuss Closeout packets"/>
    <s v="Grants Management"/>
    <x v="4"/>
    <x v="1"/>
    <x v="2"/>
    <d v="2016-04-18T13:20:34"/>
    <m/>
    <m/>
    <s v="Item"/>
    <b v="0"/>
    <s v="0"/>
    <s v="Andrea Fleischbein"/>
    <s v="Andrea Fleischbein"/>
    <x v="2"/>
    <n v="230"/>
    <s v="0"/>
    <d v="2016-04-18T13:20:34"/>
    <s v="Andrea Fleischbein"/>
    <m/>
    <s v="Grants Management"/>
    <s v="Item"/>
    <s v="strategicplanning/Research/Lists/Technical Assistance version 2"/>
  </r>
  <r>
    <s v="Allen Parish"/>
    <x v="89"/>
    <x v="0"/>
    <s v="ILTR - 00179"/>
    <s v="Katrina/Rita Grant 1"/>
    <s v="Discuss delinquent closeout package"/>
    <s v="Grants Management"/>
    <x v="4"/>
    <x v="0"/>
    <x v="2"/>
    <d v="2016-04-18T13:22:17"/>
    <m/>
    <m/>
    <s v="Item"/>
    <b v="0"/>
    <s v="0"/>
    <s v="Andrea Fleischbein"/>
    <s v="Andrea Fleischbein"/>
    <x v="2"/>
    <n v="231"/>
    <s v="0"/>
    <d v="2016-04-18T13:22:17"/>
    <s v="Andrea Fleischbein"/>
    <m/>
    <s v="Grants Management"/>
    <s v="Item"/>
    <s v="strategicplanning/Research/Lists/Technical Assistance version 2"/>
  </r>
  <r>
    <s v="St Mary Parish"/>
    <x v="88"/>
    <x v="0"/>
    <s v="51PARA1101"/>
    <s v="Katrina/Rita Grant 1"/>
    <s v="Discuss financial draw process flow for housing projects,"/>
    <s v="Financial Management"/>
    <x v="2"/>
    <x v="1"/>
    <x v="2"/>
    <d v="2016-04-18T13:26:13"/>
    <m/>
    <m/>
    <s v="Item"/>
    <b v="0"/>
    <s v="0"/>
    <s v="Andrea Fleischbein"/>
    <s v="Andrea Fleischbein"/>
    <x v="2"/>
    <n v="232"/>
    <s v="0"/>
    <d v="2016-04-18T13:26:13"/>
    <s v="Andrea Fleischbein"/>
    <m/>
    <s v="Grants Management"/>
    <s v="Item"/>
    <s v="strategicplanning/Research/Lists/Technical Assistance version 2"/>
  </r>
  <r>
    <s v="St. Mary Parish"/>
    <x v="88"/>
    <x v="0"/>
    <s v="51PARA3402"/>
    <s v="Gustav/Ike"/>
    <s v="provided TA regarding completion of delinquent closeout reports and necessary budget amendments for reconciliation."/>
    <s v="Financial Management;#Grants Management"/>
    <x v="2"/>
    <x v="1"/>
    <x v="2"/>
    <d v="2016-04-18T13:28:02"/>
    <m/>
    <m/>
    <s v="Item"/>
    <b v="0"/>
    <s v="0"/>
    <s v="Andrea Fleischbein"/>
    <s v="Andrea Fleischbein"/>
    <x v="2"/>
    <n v="233"/>
    <s v="0"/>
    <d v="2016-04-18T13:28:02"/>
    <s v="Andrea Fleischbein"/>
    <m/>
    <s v="Grants Management"/>
    <s v="Item"/>
    <s v="strategicplanning/Research/Lists/Technical Assistance version 2"/>
  </r>
  <r>
    <s v="Calcasieu Parish School Board"/>
    <x v="75"/>
    <x v="0"/>
    <s v="IEDU-00091"/>
    <s v="Katrina/Rita Grant 1"/>
    <s v="Pre Monitoring records review site visit - provided a list of documents that were not located to be submitted and obtained for the compliance review and file retention."/>
    <s v="Financial Management;#Grants Management"/>
    <x v="2"/>
    <x v="1"/>
    <x v="2"/>
    <d v="2016-04-18T13:30:23"/>
    <m/>
    <m/>
    <s v="Item"/>
    <b v="0"/>
    <s v="0"/>
    <s v="Andrea Fleischbein"/>
    <s v="Andrea Fleischbein"/>
    <x v="2"/>
    <n v="234"/>
    <s v="0"/>
    <d v="2016-04-18T13:30:23"/>
    <s v="Andrea Fleischbein"/>
    <m/>
    <s v="Grants Management"/>
    <s v="Item"/>
    <s v="strategicplanning/Research/Lists/Technical Assistance version 2"/>
  </r>
  <r>
    <s v="Cameron Parish"/>
    <x v="76"/>
    <x v="0"/>
    <s v="12PARA1101"/>
    <s v="Gustav/Ike"/>
    <s v="Provided TA regarding project that the closeout report is past due._x000a_"/>
    <s v="Grants Management"/>
    <x v="4"/>
    <x v="1"/>
    <x v="2"/>
    <d v="2016-04-18T13:35:30"/>
    <m/>
    <m/>
    <s v="Item"/>
    <b v="0"/>
    <s v="0"/>
    <s v="Andrea Fleischbein"/>
    <s v="Andrea Fleischbein"/>
    <x v="2"/>
    <n v="235"/>
    <s v="0"/>
    <d v="2016-04-18T13:35:30"/>
    <s v="Andrea Fleischbein"/>
    <m/>
    <s v="Grants Management"/>
    <s v="Item"/>
    <s v="strategicplanning/Research/Lists/Technical Assistance version 2"/>
  </r>
  <r>
    <s v="Lafourche Parish"/>
    <x v="71"/>
    <x v="0"/>
    <s v="29PARA3205"/>
    <s v="Katrina/Rita Grant 1"/>
    <s v="Provide TA regarding eligible activities regarding a private swimming pool proposed for donated site."/>
    <s v="Eligible CDBG Activities"/>
    <x v="1"/>
    <x v="0"/>
    <x v="2"/>
    <d v="2016-04-18T13:55:06"/>
    <m/>
    <m/>
    <s v="Item"/>
    <b v="0"/>
    <s v="0"/>
    <s v="Andrea Fleischbein"/>
    <s v="Andrea Fleischbein"/>
    <x v="2"/>
    <n v="236"/>
    <s v="0"/>
    <d v="2016-04-18T13:55:06"/>
    <s v="Andrea Fleischbein"/>
    <m/>
    <s v="Grants Management"/>
    <s v="Item"/>
    <s v="strategicplanning/Research/Lists/Technical Assistance version 2"/>
  </r>
  <r>
    <s v="St Tammany Parish"/>
    <x v="71"/>
    <x v="0"/>
    <s v="52PARA2601"/>
    <s v="Gustav/Ike"/>
    <s v="Tier 1 Budget amendments process"/>
    <s v="Grants Management"/>
    <x v="4"/>
    <x v="1"/>
    <x v="2"/>
    <d v="2016-04-18T16:08:18"/>
    <m/>
    <m/>
    <s v="Item"/>
    <b v="0"/>
    <s v="0"/>
    <s v="Andrea Fleischbein"/>
    <s v="Andrea Fleischbein"/>
    <x v="2"/>
    <n v="237"/>
    <s v="0"/>
    <d v="2016-04-18T16:08:18"/>
    <s v="Andrea Fleischbein"/>
    <m/>
    <s v="Grants Management"/>
    <s v="Item"/>
    <s v="strategicplanning/Research/Lists/Technical Assistance version 2"/>
  </r>
  <r>
    <s v="CPRA"/>
    <x v="71"/>
    <x v="0"/>
    <s v="03CPF13301"/>
    <s v="Gustav/Ike"/>
    <s v="Budget reconciliations, amendments, deadlines for landrights "/>
    <s v="Grants Management"/>
    <x v="4"/>
    <x v="1"/>
    <x v="2"/>
    <d v="2016-04-18T16:10:05"/>
    <m/>
    <m/>
    <s v="Item"/>
    <b v="0"/>
    <s v="0"/>
    <s v="Andrea Fleischbein"/>
    <s v="Andrea Fleischbein"/>
    <x v="2"/>
    <n v="238"/>
    <s v="0"/>
    <d v="2016-04-18T16:10:05"/>
    <s v="Andrea Fleischbein"/>
    <m/>
    <s v="Grants Management"/>
    <s v="Item"/>
    <s v="strategicplanning/Research/Lists/Technical Assistance version 2"/>
  </r>
  <r>
    <s v="Town of Baldwin"/>
    <x v="86"/>
    <x v="0"/>
    <s v="51MIPC3401"/>
    <s v="Gustav/Ike"/>
    <s v="Monthly conference call to ascertain status and to push any to-do items."/>
    <s v="Grants Management"/>
    <x v="4"/>
    <x v="0"/>
    <x v="9"/>
    <d v="2016-04-19T09:24:27"/>
    <m/>
    <m/>
    <s v="Item"/>
    <b v="0"/>
    <s v="0"/>
    <s v="Chua Michael"/>
    <s v="Michael Chua"/>
    <x v="9"/>
    <n v="239"/>
    <s v="0"/>
    <d v="2016-04-19T09:24:27"/>
    <s v="Chua OCD, Michael"/>
    <m/>
    <s v="Grants Management"/>
    <s v="Item"/>
    <s v="strategicplanning/Research/Lists/Technical Assistance version 2"/>
  </r>
  <r>
    <s v="St. Bernard Parish Government"/>
    <x v="57"/>
    <x v="0"/>
    <s v="H44P-00001"/>
    <s v="Katrina/Rita Grant 1"/>
    <s v="Explained program income and how to use it. Reviewed the parish's LLT Lot Maintenance and Disposition project and how the parish would like to expand it. Discussed the parish's Lot Next Door Program. "/>
    <s v="Eligible CDBG Activities;#Financial Management;#Low-Moderate Income - National Objective;#Slum and Blight - National Objective"/>
    <x v="1"/>
    <x v="1"/>
    <x v="20"/>
    <d v="2016-04-19T14:28:03"/>
    <m/>
    <m/>
    <s v="Item"/>
    <b v="0"/>
    <s v="0"/>
    <s v="Candace Watkins"/>
    <s v="Candace Watkins"/>
    <x v="18"/>
    <n v="240"/>
    <s v="0"/>
    <d v="2016-10-24T09:43:24"/>
    <s v="Candace Watkins"/>
    <m/>
    <s v="DRGR TA"/>
    <s v="Item"/>
    <s v="strategicplanning/Research/Lists/Technical Assistance version 2"/>
  </r>
  <r>
    <s v="East Baton Rouge Parish"/>
    <x v="63"/>
    <x v="0"/>
    <s v="17PAAD1001 - EBR"/>
    <s v="Katrina/Rita Grant 1"/>
    <s v="Met with the Mayor and staff to review D-CDBG projects. I offered information about utilizing the PAE contract as a tool for grant management services. "/>
    <s v="Grants Management"/>
    <x v="4"/>
    <x v="1"/>
    <x v="20"/>
    <d v="2016-04-19T14:34:25"/>
    <m/>
    <m/>
    <s v="Item"/>
    <b v="0"/>
    <s v="0"/>
    <s v="Candace Watkins"/>
    <s v="Candace Watkins"/>
    <x v="18"/>
    <n v="241"/>
    <s v="0"/>
    <d v="2016-10-24T09:43:33"/>
    <s v="Candace Watkins"/>
    <m/>
    <s v="DRGR TA"/>
    <s v="Item"/>
    <s v="strategicplanning/Research/Lists/Technical Assistance version 2"/>
  </r>
  <r>
    <s v="St. Bernard Parish Government"/>
    <x v="90"/>
    <x v="0"/>
    <s v="ILTR - 00173"/>
    <s v="Katrina/Rita Grant 1"/>
    <s v="Met with Kendell Magee and SBPG recovery staff to discuss their grant management services contract. Advised that their funds are running low and they need to consider moving money to extend the contract. Discussed expectations to move projects along."/>
    <s v="Grants Management"/>
    <x v="4"/>
    <x v="1"/>
    <x v="20"/>
    <d v="2016-04-19T14:37:45"/>
    <m/>
    <m/>
    <s v="Item"/>
    <b v="0"/>
    <s v="0"/>
    <s v="Candace Watkins"/>
    <s v="Candace Watkins"/>
    <x v="18"/>
    <n v="242"/>
    <s v="0"/>
    <d v="2016-10-24T09:43:43"/>
    <s v="Candace Watkins"/>
    <m/>
    <s v="DRGR TA"/>
    <s v="Item"/>
    <s v="strategicplanning/Research/Lists/Technical Assistance version 2"/>
  </r>
  <r>
    <s v="Jefferson Parish Government"/>
    <x v="91"/>
    <x v="0"/>
    <s v="H26S - 00001"/>
    <s v="Katrina/Rita Grant 1"/>
    <s v="Met with new Parish President and staff to discuss grant management services contract and program income use. "/>
    <s v="Eligible CDBG Activities;#Grants Management"/>
    <x v="1"/>
    <x v="1"/>
    <x v="20"/>
    <d v="2016-04-19T14:40:16"/>
    <m/>
    <m/>
    <s v="Item"/>
    <b v="0"/>
    <s v="0"/>
    <s v="Candace Watkins"/>
    <s v="Candace Watkins"/>
    <x v="18"/>
    <n v="243"/>
    <s v="0"/>
    <d v="2016-10-24T09:43:56"/>
    <s v="Candace Watkins"/>
    <m/>
    <s v="DRGR TA"/>
    <s v="Item"/>
    <s v="strategicplanning/Research/Lists/Technical Assistance version 2"/>
  </r>
  <r>
    <s v="East Baton Rouge Parish Government"/>
    <x v="66"/>
    <x v="0"/>
    <s v="17PARA2104-Bridge Repair-EBR"/>
    <s v="Katrina/Rita Grant 1"/>
    <s v="Met with parish officials to discuss the use of a new task order for EBR with PAE for grant management services. "/>
    <s v="Financial Management;#Labor - Davis/Bacon;#Grants Management"/>
    <x v="2"/>
    <x v="1"/>
    <x v="20"/>
    <d v="2016-04-19T14:42:18"/>
    <m/>
    <m/>
    <s v="Item"/>
    <b v="0"/>
    <s v="0"/>
    <s v="Candace Watkins"/>
    <s v="Candace Watkins"/>
    <x v="18"/>
    <n v="244"/>
    <s v="0"/>
    <d v="2016-10-24T09:44:12"/>
    <s v="Candace Watkins"/>
    <m/>
    <s v="DRGR TA"/>
    <s v="Item"/>
    <s v="strategicplanning/Research/Lists/Technical Assistance version 2"/>
  </r>
  <r>
    <s v="Town of Jean Lafitte"/>
    <x v="80"/>
    <x v="0"/>
    <s v="26FSCC3502 "/>
    <s v="Katrina/Rita Grant 1"/>
    <s v="Met with the Mayor and his grants director to discuss how to track and report program income. "/>
    <s v="Financial Management"/>
    <x v="2"/>
    <x v="1"/>
    <x v="20"/>
    <d v="2016-04-19T14:47:08"/>
    <m/>
    <m/>
    <s v="Item"/>
    <b v="0"/>
    <s v="0"/>
    <s v="Candace Watkins"/>
    <s v="Candace Watkins"/>
    <x v="18"/>
    <n v="245"/>
    <s v="0"/>
    <d v="2016-10-24T09:44:27"/>
    <s v="Candace Watkins"/>
    <m/>
    <s v="DRGR TA"/>
    <s v="Item"/>
    <s v="strategicplanning/Research/Lists/Technical Assistance version 2"/>
  </r>
  <r>
    <s v="St. Bernard Parish Government"/>
    <x v="92"/>
    <x v="0"/>
    <s v="H44P - 00001b"/>
    <s v="Katrina/Rita Grant 1"/>
    <s v="Spoke with Jason Stopa to discuss eligible activities for program income in regard to LLT lot maintenance. "/>
    <s v="Eligible CDBG Activities"/>
    <x v="1"/>
    <x v="0"/>
    <x v="20"/>
    <d v="2016-04-19T14:53:34"/>
    <m/>
    <m/>
    <s v="Item"/>
    <b v="0"/>
    <s v="0"/>
    <s v="Candace Watkins"/>
    <s v="Candace Watkins"/>
    <x v="18"/>
    <n v="246"/>
    <s v="0"/>
    <d v="2016-10-24T09:44:41"/>
    <s v="Candace Watkins"/>
    <m/>
    <s v="DRGR TA"/>
    <s v="Item"/>
    <s v="strategicplanning/Research/Lists/Technical Assistance version 2"/>
  </r>
  <r>
    <s v="Facility Planning and Control"/>
    <x v="93"/>
    <x v="0"/>
    <s v="All ILOC and I2OC projects"/>
    <s v="Katrina/Rita Grant 1;#Katrina/Rita Grant 2"/>
    <s v="Provided TA on close-out packages, financial management, construction issues and expenditures.  Also, discussed Labor issues for the SUNO project and possible resolutions."/>
    <s v="Damage related to disaster;#Financial Management;#Labor - Davis/Bacon;#Urgent Need - National Objective;#Grants Management"/>
    <x v="5"/>
    <x v="1"/>
    <x v="17"/>
    <d v="2016-04-21T12:12:28"/>
    <m/>
    <m/>
    <s v="Item"/>
    <b v="0"/>
    <s v="0"/>
    <s v="Nechelle Polk"/>
    <s v="Nechelle Polk"/>
    <x v="1"/>
    <n v="247"/>
    <s v="0"/>
    <d v="2016-04-21T12:12:28"/>
    <s v="Nechelle Polk"/>
    <m/>
    <s v="Grants Management"/>
    <s v="Item"/>
    <s v="strategicplanning/Research/Lists/Technical Assistance version 2"/>
  </r>
  <r>
    <s v="Recovery School District"/>
    <x v="94"/>
    <x v="0"/>
    <s v="All IEDU projects"/>
    <s v="Katrina/Rita Grant 1"/>
    <s v="Provided technical assistance to the grantee on duplication of benefits with FEMA and discussed financial management of funds remaining in projects ready for closeout."/>
    <s v="Damage related to disaster;#Duplication of Benefits;#Financial Management;#Low-Moderate Income - National Objective"/>
    <x v="5"/>
    <x v="1"/>
    <x v="17"/>
    <d v="2016-04-28T11:51:06"/>
    <m/>
    <m/>
    <s v="Item"/>
    <b v="0"/>
    <s v="0"/>
    <s v="Nechelle Polk"/>
    <s v="Nechelle Polk"/>
    <x v="1"/>
    <n v="249"/>
    <s v="0"/>
    <d v="2016-04-28T11:51:06"/>
    <s v="Nechelle Polk"/>
    <m/>
    <s v="Grants Management"/>
    <s v="Item"/>
    <s v="strategicplanning/Research/Lists/Technical Assistance version 2"/>
  </r>
  <r>
    <s v="GNOHA"/>
    <x v="95"/>
    <x v="0"/>
    <s v="Roadhome"/>
    <s v="Katrina/Rita Grant 1"/>
    <s v="A Saturday Road Home outreach at Pete Sandchez Center in Lower 9th Ward."/>
    <s v="Damage related to disaster;#Grants Management"/>
    <x v="5"/>
    <x v="1"/>
    <x v="3"/>
    <d v="2016-04-29T10:47:12"/>
    <m/>
    <m/>
    <s v="Item"/>
    <b v="0"/>
    <s v="0"/>
    <s v="Peychaud Rosalind"/>
    <s v="Rosalind Peychaud"/>
    <x v="3"/>
    <n v="250"/>
    <s v="0"/>
    <d v="2016-04-29T10:47:12"/>
    <s v="Peychaud OCD, Rosalind"/>
    <m/>
    <s v="Grants Management"/>
    <s v="Item"/>
    <s v="strategicplanning/Research/Lists/Technical Assistance version 2"/>
  </r>
  <r>
    <s v="Jefferson Parish Government"/>
    <x v="80"/>
    <x v="0"/>
    <s v="IFIS-00003/26FSCC3503 (Bucktown Harbor), ILTR-00292/26PARA2101 (Grand Isle Roads), 26PARA2303 (Eastbank WWTP), 26PARA3202 (Jean Lafitte Rebuild Auditorium), 26PAAD1001 (G/I Admin), ILTR-00068, ILTR-00069, ILTR-00082, ILTR-00084, ILTR-00098, ILTR-00137"/>
    <s v="Katrina/Rita Grant 1;#Gustav/Ike"/>
    <s v="Monthly Conference Call (In-person for this Event as it was the Initial Monthly Conference Call for this Grantee): In this call, technical assistance was provided to the Grantee on monitoring different aspects (namely Financial Management) of their subrecipient projects as well as ensuring duplication of benefits was accurately checked on projects with other sources of funding. We also had additional discussion concerning status updates on other projects' construction schedules being on time, draw request revisions, project amendment approval statuses, and project closeout updates in relation to their soon-to-be-published Monitoring Report."/>
    <s v="Damage related to disaster;#Duplication of Benefits;#Eligible CDBG Activities;#Financial Management;#Grants Management"/>
    <x v="5"/>
    <x v="1"/>
    <x v="7"/>
    <d v="2016-05-04T12:07:56"/>
    <m/>
    <m/>
    <s v="Item"/>
    <b v="0"/>
    <s v="0"/>
    <s v="Lee Jared"/>
    <s v="Jared Lee"/>
    <x v="7"/>
    <n v="251"/>
    <s v="0"/>
    <d v="2016-05-04T12:07:56"/>
    <s v="Lee OCD, Jared"/>
    <m/>
    <s v="Grants Management"/>
    <s v="Item"/>
    <s v="strategicplanning/Research/Lists/Technical Assistance version 2"/>
  </r>
  <r>
    <s v="East Baton Rouge Parish"/>
    <x v="83"/>
    <x v="0"/>
    <s v="17PARA7002"/>
    <s v="Gustav/Ike"/>
    <s v="TA was provided on records management and subrecipient management. EBR Parish should follow-up on monitoring concerns with their subrecipients to clear those concerns and keep that documentation on file."/>
    <s v="Grants Management"/>
    <x v="4"/>
    <x v="1"/>
    <x v="4"/>
    <d v="2016-05-04T14:09:02"/>
    <m/>
    <m/>
    <s v="Item"/>
    <b v="0"/>
    <s v="0"/>
    <s v="Sparks, John"/>
    <s v="John Sparks,"/>
    <x v="4"/>
    <n v="252"/>
    <s v="0"/>
    <d v="2016-05-04T14:09:02"/>
    <s v="Sparks, John"/>
    <m/>
    <s v="Grants Management"/>
    <s v="Item"/>
    <s v="strategicplanning/Research/Lists/Technical Assistance version 2"/>
  </r>
  <r>
    <s v="Southern University"/>
    <x v="71"/>
    <x v="0"/>
    <s v="17DRLG7101"/>
    <s v="Gustav/Ike"/>
    <s v="The meeting was a pre-monitoring meeting. The purpose of the meeting was to address any concerns and questions the grantee had. Some of the topics covered were invoicing, file management and procurement. "/>
    <s v="Urgent Need - National Objective"/>
    <x v="3"/>
    <x v="1"/>
    <x v="21"/>
    <d v="2016-05-04T18:29:35"/>
    <m/>
    <m/>
    <s v="Item"/>
    <b v="0"/>
    <s v="0"/>
    <s v="LeBeouf, Tomorr"/>
    <s v="Tomorr LeBeouf,"/>
    <x v="19"/>
    <n v="253"/>
    <s v="0"/>
    <d v="2016-05-04T18:29:35"/>
    <s v="LeBeouf, Tomorr"/>
    <m/>
    <s v="Grants Management"/>
    <s v="Item"/>
    <s v="strategicplanning/Research/Lists/Technical Assistance version 2"/>
  </r>
  <r>
    <s v="Jefferson Parish Government"/>
    <x v="96"/>
    <x v="0"/>
    <s v="IFIS-00003/26FSCC3503, ILTR-00292/26PARA2101, 26PARA3202, ILTR-00290/26PARA2301, ILTR-00291/26PARA2302, ILTR-00293/26PARA3423, I26S-00001, ILTR-00074, 26PARA3201, ILTR-00077, ILTR-00157"/>
    <s v="Katrina/Rita Grant 1;#Gustav/Ike"/>
    <s v="Monthly Conference Call (via Teleconference): In this call, technical assistance was provided to the Grantee on monitoring different aspects (namely Environmental Review Records) of their subrecipient projects as well as ensuring duplication of benefits was accurately checked on projects with other sources of funding. We also had additional discussion concerning contracting requirements with a subrecipient as well as status updates on other projects' construction schedules being on time and when project amendments may be submitted."/>
    <s v="Duplication of Benefits;#Eligible CDBG Activities;#Environmental - Environmental Reviews;#Grants Management"/>
    <x v="6"/>
    <x v="0"/>
    <x v="7"/>
    <d v="2016-05-05T09:22:32"/>
    <m/>
    <m/>
    <s v="Item"/>
    <b v="0"/>
    <s v="0"/>
    <s v="Lee Jared"/>
    <s v="Jared Lee"/>
    <x v="7"/>
    <n v="254"/>
    <s v="0"/>
    <d v="2016-05-05T09:22:32"/>
    <s v="Lee OCD, Jared"/>
    <m/>
    <s v="Grants Management"/>
    <s v="Item"/>
    <s v="strategicplanning/Research/Lists/Technical Assistance version 2"/>
  </r>
  <r>
    <s v="St. Bernard Parish Government"/>
    <x v="97"/>
    <x v="0"/>
    <s v="ILTR-00173 (Revitalization of Old Arabi)"/>
    <s v="Katrina/Rita Grant 1"/>
    <s v="Technical Assistance Emails - Event Spanned over Multiple Emails from 4/20/16 to 5/9/16: Provided Guidance to the Grantee on an Involuntary Acquisition Scenario subject to URA Requirements - TA involved provision and instruction to the Grantee on applying Templates and Exhibits (and reviewing their drafts) to meet URA requirements, informing the Grantee on when to initiate certain steps in the URA process, and how much of this acquisition documentation should be sent out to the Owner(s) and recorded for the project file.  "/>
    <s v="Eligible CDBG Activities;#Urgent Need - National Objective"/>
    <x v="1"/>
    <x v="0"/>
    <x v="7"/>
    <d v="2016-05-09T16:43:19"/>
    <m/>
    <m/>
    <s v="Item"/>
    <b v="0"/>
    <s v="0"/>
    <s v="Lee Jared"/>
    <s v="Jared Lee"/>
    <x v="7"/>
    <n v="255"/>
    <s v="0"/>
    <d v="2016-05-09T16:43:19"/>
    <s v="Lee OCD, Jared"/>
    <m/>
    <s v="Grants Management"/>
    <s v="Item"/>
    <s v="strategicplanning/Research/Lists/Technical Assistance version 2"/>
  </r>
  <r>
    <s v="Vermilion Parish School Board"/>
    <x v="98"/>
    <x v="0"/>
    <s v="IEDU-00093"/>
    <s v="Katrina/Rita Grant 1"/>
    <s v="Provided technical assistance to the grantee regarding records management and what documentation is required and should be obtained and filed in their records in order to comply with federal DR-CDBG rules and regulations."/>
    <s v="Damage related to disaster;#Urgent Need - National Objective;#Grants Management"/>
    <x v="5"/>
    <x v="1"/>
    <x v="1"/>
    <d v="2016-05-11T15:29:16"/>
    <m/>
    <m/>
    <s v="Item"/>
    <b v="0"/>
    <s v="0"/>
    <s v="Polk, Nechelle"/>
    <s v="Nechelle Polk,"/>
    <x v="1"/>
    <n v="256"/>
    <s v="0"/>
    <d v="2016-05-11T15:29:16"/>
    <s v="Polk, Nechelle"/>
    <m/>
    <s v="Grants Management"/>
    <s v="Item"/>
    <s v="strategicplanning/Research/Lists/Technical Assistance version 2"/>
  </r>
  <r>
    <s v="Jefferson Parish Government (Grantee)/Town of Jean Lafitte (Subrecipient)"/>
    <x v="99"/>
    <x v="0"/>
    <s v="26PARA3202 (Jean Lafitte Rebuild Auditorium)"/>
    <s v="Gustav/Ike"/>
    <s v="Conference Call (via Teleconference - Adrienne and Kay were also involved in the call): In this call, technical assistance and guidance was provided to the Grantee, Subrecipient, Consultant, and their A/E Contractor on this project regarding some options they could pursue to perform Contract Management on the project's Construction Contract/Contractor. The current scenario involves a Dispute between the A/E firm and Construction Contractor over days needed to reach Substantial Completion. We also provided guidance that we could not reimburse any eligible costs for work that was done outside of the current contract period (Change Orders would need to be fully executed and in effect to extend the Contract Period, thereby allowing OCD-DRU to then consider the construction work/costs completed during that extended time as valid)."/>
    <s v="Eligible CDBG Activities;#Grants Management"/>
    <x v="1"/>
    <x v="0"/>
    <x v="7"/>
    <d v="2016-05-12T11:46:31"/>
    <m/>
    <m/>
    <s v="Item"/>
    <b v="0"/>
    <s v="0"/>
    <s v="Lee Jared"/>
    <s v="Jared Lee"/>
    <x v="7"/>
    <n v="257"/>
    <s v="0"/>
    <d v="2016-05-12T11:46:31"/>
    <s v="Lee OCD, Jared"/>
    <m/>
    <s v="Grants Management"/>
    <s v="Item"/>
    <s v="strategicplanning/Research/Lists/Technical Assistance version 2"/>
  </r>
  <r>
    <s v="Louisiana State Representatives and Senators"/>
    <x v="98"/>
    <x v="0"/>
    <s v="Louisiana State Representatives and Senators"/>
    <s v="Katrina/Rita Grant 1"/>
    <s v="Coordiated briefing of OCD-DRU Roadhome and related disaster recovery to the legistative staff of Orleans State Representatives and Senators.   Participants included presentations  from OCD-DRU director, Roadhome Manager, SRPP, LHC, GNOHA Liasion Group and GOSEP."/>
    <s v="Damage related to disaster;#Duplication of Benefits;#Eligible CDBG Activities"/>
    <x v="5"/>
    <x v="0"/>
    <x v="3"/>
    <d v="2016-05-16T13:47:17"/>
    <m/>
    <m/>
    <s v="Item"/>
    <b v="0"/>
    <s v="0"/>
    <s v="Peychaud Rosalind"/>
    <s v="Rosalind Peychaud"/>
    <x v="3"/>
    <n v="258"/>
    <s v="0"/>
    <d v="2016-05-16T13:47:17"/>
    <s v="Peychaud OCD, Rosalind"/>
    <m/>
    <s v="Grants Management"/>
    <s v="Item"/>
    <s v="strategicplanning/Research/Lists/Technical Assistance version 2"/>
  </r>
  <r>
    <s v="Facility Planning and Control"/>
    <x v="100"/>
    <x v="0"/>
    <s v="All ILOC and I2OC projects"/>
    <s v="Katrina/Rita Grant 1;#Katrina/Rita Grant 2"/>
    <s v="Provided TA on close-out packages, financial management, construction issues and expenditures.  Also, discussed Labor issues with SUNO project and NTP issues/bid issues concerning Delgado."/>
    <s v="Damage related to disaster;#Financial Management;#Labor - Davis/Bacon;#Urgent Need - National Objective;#Grants Management"/>
    <x v="5"/>
    <x v="1"/>
    <x v="1"/>
    <d v="2016-05-19T09:53:19"/>
    <m/>
    <m/>
    <s v="Item"/>
    <b v="0"/>
    <s v="0"/>
    <s v="Polk, Nechelle"/>
    <s v="Nechelle Polk,"/>
    <x v="1"/>
    <n v="259"/>
    <s v="0"/>
    <d v="2016-05-19T09:53:19"/>
    <s v="Polk, Nechelle"/>
    <m/>
    <s v="Grants Management"/>
    <s v="Item"/>
    <s v="strategicplanning/Research/Lists/Technical Assistance version 2"/>
  </r>
  <r>
    <s v="Town of Baldwin"/>
    <x v="101"/>
    <x v="0"/>
    <s v="51MIPC3401"/>
    <s v="Gustav/Ike"/>
    <s v="Conference call to identify and resolve any inssues hindering project progress"/>
    <s v="Grants Management"/>
    <x v="4"/>
    <x v="0"/>
    <x v="9"/>
    <d v="2016-05-23T09:20:43"/>
    <m/>
    <m/>
    <s v="Item"/>
    <b v="0"/>
    <s v="0"/>
    <s v="Chua Michael"/>
    <s v="Michael Chua"/>
    <x v="9"/>
    <n v="260"/>
    <s v="0"/>
    <d v="2016-05-23T09:20:43"/>
    <s v="Chua OCD, Michael"/>
    <m/>
    <s v="Grants Management"/>
    <s v="Item"/>
    <s v="strategicplanning/Research/Lists/Technical Assistance version 2"/>
  </r>
  <r>
    <s v="Town of Golden Meadow"/>
    <x v="102"/>
    <x v="0"/>
    <s v="29MIPC2301"/>
    <s v="Gustav/Ike"/>
    <s v="Conference call to discuss the on-going issues with their slow-moving project."/>
    <s v="Grants Management"/>
    <x v="4"/>
    <x v="0"/>
    <x v="9"/>
    <d v="2016-05-23T09:22:22"/>
    <m/>
    <m/>
    <s v="Item"/>
    <b v="0"/>
    <s v="0"/>
    <s v="Chua Michael"/>
    <s v="Michael Chua"/>
    <x v="9"/>
    <n v="261"/>
    <s v="0"/>
    <d v="2016-05-23T09:22:22"/>
    <s v="Chua OCD, Michael"/>
    <m/>
    <s v="Grants Management"/>
    <s v="Item"/>
    <s v="strategicplanning/Research/Lists/Technical Assistance version 2"/>
  </r>
  <r>
    <s v="St. Bernard Parish Government"/>
    <x v="100"/>
    <x v="0"/>
    <s v="ILTR-00173"/>
    <s v="Katrina/Rita Grant 1"/>
    <s v="Discussed grant management services contract for multiple ILTR projects in regard to internal management capacity issues."/>
    <s v="Labor - Davis/Bacon;#Urgent Need - National Objective;#Grants Management"/>
    <x v="7"/>
    <x v="0"/>
    <x v="20"/>
    <d v="2016-05-23T12:51:46"/>
    <m/>
    <m/>
    <s v="Item"/>
    <b v="0"/>
    <s v="0"/>
    <s v="Candace Watkins"/>
    <s v="Candace Watkins"/>
    <x v="18"/>
    <n v="262"/>
    <s v="0"/>
    <d v="2016-10-24T09:44:58"/>
    <s v="Candace Watkins"/>
    <m/>
    <s v="DRGR TA"/>
    <s v="Item"/>
    <s v="strategicplanning/Research/Lists/Technical Assistance version 2"/>
  </r>
  <r>
    <s v="St. Bernard Parish Government"/>
    <x v="103"/>
    <x v="0"/>
    <s v="H44I - 00003 - SB"/>
    <s v="Katrina/Rita Grant 1"/>
    <s v="Discussed lot maintenance tracking software and the future use of the eGrants system. "/>
    <s v="Eligible CDBG Activities;#Financial Management;#Slum and Blight - National Objective;#Grants Management"/>
    <x v="1"/>
    <x v="0"/>
    <x v="20"/>
    <d v="2016-05-23T12:54:21"/>
    <m/>
    <m/>
    <s v="Item"/>
    <b v="0"/>
    <s v="0"/>
    <s v="Candace Watkins"/>
    <s v="Candace Watkins"/>
    <x v="18"/>
    <n v="263"/>
    <s v="0"/>
    <d v="2016-10-24T09:45:13"/>
    <s v="Candace Watkins"/>
    <m/>
    <s v="DRGR TA"/>
    <s v="Item"/>
    <s v="strategicplanning/Research/Lists/Technical Assistance version 2"/>
  </r>
  <r>
    <s v="Office of Coastal Protection"/>
    <x v="100"/>
    <x v="0"/>
    <s v="CPFI Program"/>
    <s v="Gustav/Ike"/>
    <s v="CPRA Program Monthly Conference Call to discuss project status, Landrights/Permits, expenditures, budget amendments"/>
    <s v="Damage related to disaster;#Eligible CDBG Activities;#Environmental - Environmental Reviews;#Financial Management;#Urgent Need - National Objective"/>
    <x v="5"/>
    <x v="0"/>
    <x v="10"/>
    <d v="2016-05-23T14:30:13"/>
    <m/>
    <m/>
    <s v="Item"/>
    <b v="0"/>
    <s v="0"/>
    <s v="Hebert Kristen"/>
    <s v="Kristen Hebert"/>
    <x v="10"/>
    <n v="264"/>
    <s v="0"/>
    <d v="2016-05-23T14:30:13"/>
    <s v="Hebert OCD, Kristen"/>
    <m/>
    <s v="DRGR TA"/>
    <s v="Item"/>
    <s v="strategicplanning/Research/Lists/Technical Assistance version 2"/>
  </r>
  <r>
    <s v="Lafourche Parish"/>
    <x v="100"/>
    <x v="0"/>
    <s v="PARA"/>
    <s v="Gustav/Ike"/>
    <s v="Lafourche Parish Monthly Conference Call to discuss project status and Landrights/Permits"/>
    <s v="Damage related to disaster;#Eligible CDBG Activities;#Environmental - Environmental Reviews;#Financial Management;#Low-Moderate Income - National Objective;#Urgent Need - National Objective"/>
    <x v="5"/>
    <x v="0"/>
    <x v="10"/>
    <d v="2016-05-23T14:35:14"/>
    <m/>
    <m/>
    <s v="Item"/>
    <b v="0"/>
    <s v="0"/>
    <s v="Hebert Kristen"/>
    <s v="Kristen Hebert"/>
    <x v="10"/>
    <n v="265"/>
    <s v="0"/>
    <d v="2016-05-23T14:35:14"/>
    <s v="Hebert OCD, Kristen"/>
    <m/>
    <s v="DRGR TA"/>
    <s v="Item"/>
    <s v="strategicplanning/Research/Lists/Technical Assistance version 2"/>
  </r>
  <r>
    <s v="Office of Coastal Protection"/>
    <x v="104"/>
    <x v="0"/>
    <s v="57CPFI3301"/>
    <s v="Gustav/Ike"/>
    <s v="Discussion with CPRA to cancel Boston Canal project and move funds to another project "/>
    <s v="Damage related to disaster;#Eligible CDBG Activities;#Environmental - Environmental Reviews;#Financial Management;#Urgent Need - National Objective"/>
    <x v="5"/>
    <x v="1"/>
    <x v="10"/>
    <d v="2016-05-23T14:44:43"/>
    <m/>
    <m/>
    <s v="Item"/>
    <b v="0"/>
    <s v="0"/>
    <s v="Hebert Kristen"/>
    <s v="Kristen Hebert"/>
    <x v="10"/>
    <n v="266"/>
    <s v="0"/>
    <d v="2016-05-23T14:44:43"/>
    <s v="Hebert OCD, Kristen"/>
    <m/>
    <s v="DRGR TA"/>
    <s v="Item"/>
    <s v="strategicplanning/Research/Lists/Technical Assistance version 2"/>
  </r>
  <r>
    <s v="Rapides Parish"/>
    <x v="93"/>
    <x v="0"/>
    <s v="PARA"/>
    <s v="Gustav/Ike"/>
    <s v="Intoductions to new parish president, status updates, closeout status, monitoring report discussion, upcoming tier amendments."/>
    <s v="Damage related to disaster;#Eligible CDBG Activities;#Environmental - Environmental Reviews;#Financial Management;#Urgent Need - National Objective"/>
    <x v="5"/>
    <x v="1"/>
    <x v="10"/>
    <d v="2016-05-23T14:48:23"/>
    <m/>
    <m/>
    <s v="Item"/>
    <b v="0"/>
    <s v="0"/>
    <s v="Hebert Kristen"/>
    <s v="Kristen Hebert"/>
    <x v="10"/>
    <n v="267"/>
    <s v="0"/>
    <d v="2016-05-23T14:48:23"/>
    <s v="Hebert OCD, Kristen"/>
    <m/>
    <s v="DRGR TA"/>
    <s v="Item"/>
    <s v="strategicplanning/Research/Lists/Technical Assistance version 2"/>
  </r>
  <r>
    <s v="Lafourche Parish"/>
    <x v="97"/>
    <x v="0"/>
    <s v="PARA"/>
    <s v="Gustav/Ike"/>
    <s v="Lafourche Parish Monthly Conference Call to discuss project status and Landrights/Permits"/>
    <s v="Damage related to disaster;#Eligible CDBG Activities;#Environmental - Environmental Reviews;#Financial Management;#Low-Moderate Income - National Objective;#Urgent Need - National Objective"/>
    <x v="5"/>
    <x v="0"/>
    <x v="10"/>
    <d v="2016-05-23T14:56:00"/>
    <m/>
    <m/>
    <s v="Item"/>
    <b v="0"/>
    <s v="0"/>
    <s v="Hebert Kristen"/>
    <s v="Kristen Hebert"/>
    <x v="10"/>
    <n v="268"/>
    <s v="0"/>
    <d v="2016-05-23T14:56:00"/>
    <s v="Hebert OCD, Kristen"/>
    <m/>
    <s v="DRGR TA"/>
    <s v="Item"/>
    <s v="strategicplanning/Research/Lists/Technical Assistance version 2"/>
  </r>
  <r>
    <s v="Office of Coastal Protection"/>
    <x v="105"/>
    <x v="0"/>
    <s v="CPFI Program"/>
    <s v="Gustav/Ike"/>
    <s v="CPRA Program Monthly Conference Call to discuss project status, Landrights/Permits, expenditures, budget amendments"/>
    <s v="Damage related to disaster;#Eligible CDBG Activities;#Environmental - Environmental Reviews;#Financial Management;#Low-Moderate Income - National Objective;#Urgent Need - National Objective"/>
    <x v="5"/>
    <x v="0"/>
    <x v="10"/>
    <d v="2016-05-23T14:59:36"/>
    <m/>
    <m/>
    <s v="Item"/>
    <b v="0"/>
    <s v="0"/>
    <s v="Hebert Kristen"/>
    <s v="Kristen Hebert"/>
    <x v="10"/>
    <n v="269"/>
    <s v="0"/>
    <d v="2016-05-23T14:59:36"/>
    <s v="Hebert OCD, Kristen"/>
    <m/>
    <s v="DRGR TA"/>
    <s v="Item"/>
    <s v="strategicplanning/Research/Lists/Technical Assistance version 2"/>
  </r>
  <r>
    <s v="East Baton Rouge Parish "/>
    <x v="106"/>
    <x v="0"/>
    <s v="17RHPP1505; 17RHPP1504; 17RHPP1503; 17RHPP1502; 17RHPP1501; 17RHPP1203; 17PARA1502; 17PARA1101; 17PARA2101; 17PARA2102; 17PARA2104; 17PARA2105; 17PARA2106; 17PARA2107;17PARA3201; 17PARA9201"/>
    <s v="Gustav/Ike"/>
    <s v="Monthly conference call to review status of each INF and ED project and provide TA on amendments, bids (specs and procedures) and notice of contract awards on bridge projects, and homelessness initiatives. Also, discuss file management and upcoming monitoring for eight completed housing projects. Provide guidance for Tier 3 amendment process for council on aging project. "/>
    <s v="Damage related to disaster;#Low-Moderate Income - National Objective;#Urgent Need - National Objective"/>
    <x v="5"/>
    <x v="0"/>
    <x v="16"/>
    <d v="2016-05-23T19:04:21"/>
    <m/>
    <m/>
    <s v="Item"/>
    <b v="0"/>
    <s v="0"/>
    <s v="Darin Mann"/>
    <s v="Darin Mann"/>
    <x v="8"/>
    <n v="270"/>
    <s v="0"/>
    <d v="2016-05-23T19:04:21"/>
    <s v="Darin Mann"/>
    <m/>
    <s v="Grants Management"/>
    <s v="Item"/>
    <s v="strategicplanning/Research/Lists/Technical Assistance version 2"/>
  </r>
  <r>
    <s v="Livingston Parish "/>
    <x v="107"/>
    <x v="0"/>
    <s v="32PARA2101; 32PARA2602; 32PARA3201; 32PCCE1036; 32PARA3401; 32PARA2601; 32VPRP3401; 32VPRP3401"/>
    <s v="Gustav/Ike;#Isaac"/>
    <s v="Connie Hall and I conducted a site visit. We met with Livingston Parish officials, Mark Harrell and Heather Crain along with their consultant, Mike Chenevert to review each the status of completed projects including closeout and provide TA to address issues and concerns with active projects. The parish has expended nearly $9M of its $12.2M allocation. The $3.3M Spring Ranch Rd. four-lane widening project is substantially complete and is addressing punch list items. We will assist the parish on a ribbon cutting event. The $4.2 million Parish-wide Drainage is complete. The project is 100 percent expended. We are assisting with the closeout package. Closeouts for the Fire Truck and Multi-Purpose Building are currently in desk review. Code Enforcement (32PCCE1036) project closeout report is in finance review.  We reminded the parish that PCRs are due for Debris Removal and LMI HMA Cost Share. Both Isaac projects are 100 percent expended. The land for the $3.1 million Emergency Response Communication Tower was purchased and cleared and the design phase is 95 percent complete. Construction to start this fall. "/>
    <s v="Damage related to disaster;#Low-Moderate Income - National Objective;#Urgent Need - National Objective"/>
    <x v="5"/>
    <x v="1"/>
    <x v="16"/>
    <d v="2016-05-23T19:06:06"/>
    <m/>
    <m/>
    <s v="Item"/>
    <b v="0"/>
    <s v="0"/>
    <s v="Darin Mann"/>
    <s v="Darin Mann"/>
    <x v="8"/>
    <n v="271"/>
    <s v="0"/>
    <d v="2016-05-23T19:06:06"/>
    <s v="Darin Mann"/>
    <m/>
    <s v="Grants Management"/>
    <s v="Item"/>
    <s v="strategicplanning/Research/Lists/Technical Assistance version 2"/>
  </r>
  <r>
    <s v="Rapides Parish "/>
    <x v="93"/>
    <x v="0"/>
    <s v="40PARA3302; 40DRLG7001; 40PARA3301; 40PARA3303; 40PARA3304; 40PARA3301 "/>
    <s v="Gustav/Ike"/>
    <s v="OCD’s Pat Forbes, Kristen Hebert and I met with new Rapides Parish Police Jury President Craig Smith and disaster consultants, Kendall Magee and Allison Laborde. The purpose of the meeting was to meet the new parish leadership team, discuss the status of their projects and provide technical assistance on remaining active G/I projects. Rapides Parish has six UN levee projects and one comprehensive resiliency project. The parish allocated nearly $15.8 M following Hurricane Gustav/Ike. There have been some notable expenditures over the past two years. As of 5/31/14, the parish was at 37% expended or ($6.1M); as of 12/30/14, the parish was at 49% expended; as of 5/31/15, the parish was at 65% expended and the parish closed out 2015 with 75% expended. Current the percent expended is at 85% or ($13.4M).  The remaining available funds stands at $2,330,761.24.  he parish has five projects above 90 percent expended. North Bank Rapides is complete and the closeout was submitted in February.  Bayou Bouef Diversion Canal is nearly complete. North Bank Grant and South Bank Rapides are complete and with a few punch list items remaining.  We discussed closeout of those two projects. The remaining active levee projects is Pineville Utility which consists of eight locations. Location 1 is nearly complete with an inspection due next week to determine substantial completion. Locations 2, 3, 4 and 7 are complete. Locations 5 and 8 are complete and waiting on Clear Lien Certificate. Location 6: A stop work order was issued due to servitude issues. Pineville’s legislation to get quick take authority for the project failed in committee last week. Officials are looking into another method of acquisition, probably expropriation. Project will likely take several months to complete. We also discussed the monitoring report letter that was issued to Rapides Parish on March 29, 2016.  It contained zero (0) findings and seven (7) concerns.  The parish indicated their response was nearly complete. "/>
    <s v="Damage related to disaster;#Urgent Need - National Objective"/>
    <x v="5"/>
    <x v="1"/>
    <x v="16"/>
    <d v="2016-05-23T19:15:19"/>
    <m/>
    <m/>
    <s v="Item"/>
    <b v="0"/>
    <s v="0"/>
    <s v="Darin Mann"/>
    <s v="Darin Mann"/>
    <x v="8"/>
    <n v="272"/>
    <s v="0"/>
    <d v="2016-05-23T19:15:19"/>
    <s v="Darin Mann"/>
    <m/>
    <s v="Grants Management"/>
    <s v="Item"/>
    <s v="strategicplanning/Research/Lists/Technical Assistance version 2"/>
  </r>
  <r>
    <s v="Terrebonne Parish "/>
    <x v="108"/>
    <x v="0"/>
    <s v="55PARA2301; 55PARA3305; 55PARA3301"/>
    <s v="Gustav/Ike"/>
    <s v="Lisa Samuels and I met with Terrebonne Parish officials to conduct a pre-monitoring visit. The purpose of the meeting was to review the files for Waterworks valve replacement and Ashland North Levee projects. Financial documents were sent prior to the pre-monitoring visit. Technical assistance was provided on status of project files, file maintenance and any updates that may be required. The goal was to assist the parish and prep them for the May 10 monitoring visit by compliance staff. Provided TA on Upper Dularge East Levee (LMI) project. The parish proposes to move the funding to the Houma Navigational Barge Gate which is still an Upper Dularge project and is LMI. The Houma Navigational Barge Gate project is already listed as an alternative project in the proposal; therefore, it’s a Tier 2 budget, amendment. The parish will work with outreach to move the current levee project to alternate and fund the Barge Gate. Once this has been completed, the parish will submit the application. The estimated timeline of completion is two years from now which will be reflected in the application. Provided TA on recently submitted closeout report for Ashland North. The project closeout matches the expenditures of $2,634,981.54. However, the current budget is $2,634,981.59. In order to adjust the budget the parish needs to complete a budget amendment and a subsequent application amendment as soon as possible. "/>
    <s v="Damage related to disaster;#Low-Moderate Income - National Objective;#Urgent Need - National Objective"/>
    <x v="5"/>
    <x v="1"/>
    <x v="16"/>
    <d v="2016-05-23T19:17:22"/>
    <m/>
    <m/>
    <s v="Item"/>
    <b v="0"/>
    <s v="0"/>
    <s v="Darin Mann"/>
    <s v="Darin Mann"/>
    <x v="8"/>
    <n v="273"/>
    <s v="0"/>
    <d v="2016-05-23T19:17:22"/>
    <s v="Darin Mann"/>
    <m/>
    <s v="Grants Management"/>
    <s v="Item"/>
    <s v="strategicplanning/Research/Lists/Technical Assistance version 2"/>
  </r>
  <r>
    <s v="Terrebonne Parish School Board"/>
    <x v="108"/>
    <x v="0"/>
    <s v="I2OC–00043; IEDU–00022"/>
    <s v="Katrina/Rita Grant 2"/>
    <s v="Met with Terrebonne Parish School CFO Rebecca Breaux to discuss the two completed school board projects and next steps for closing out the South Terrebonne High School Elevator installation project. Provided TA on the project amendment to de-obligate the unused funds to move to project closeout. Will work with Breaux on getting The TPSB’s replacement of exterior windows at Schreiver and West Park Elementary project was monitored in May 2013. Based on our review, there were no findings or concerns._x000a_"/>
    <s v="Damage related to disaster;#Urgent Need - National Objective"/>
    <x v="5"/>
    <x v="1"/>
    <x v="16"/>
    <d v="2016-05-23T19:24:08"/>
    <m/>
    <m/>
    <s v="Item"/>
    <b v="0"/>
    <s v="0"/>
    <s v="Darin Mann"/>
    <s v="Darin Mann"/>
    <x v="8"/>
    <n v="274"/>
    <s v="0"/>
    <d v="2016-05-23T19:24:08"/>
    <s v="Darin Mann"/>
    <m/>
    <s v="Grants Management"/>
    <s v="Item"/>
    <s v="strategicplanning/Research/Lists/Technical Assistance version 2"/>
  </r>
  <r>
    <s v="East Baton Rouge Parish"/>
    <x v="94"/>
    <x v="0"/>
    <s v="17RHPP1505; 17RHPP1504; 17RHPP1503; 17RHPP1502; 17RHPP1501; 17RHPP1203; 17PARA1502; 17PARA1101  "/>
    <s v="Gustav/Ike"/>
    <s v="LHC’s Cindy Campbell and Ray Rodriquez and I conducted a pre-monitoring visit with EBR-OCD. It’s been four months since December’s failed monitoring visit and EBR-OCD staff freely admitted to us and EBR’s Federal and State Grants Coordinator Tamara Sabine that they did not add anything new to its housing files. During the meeting, EBR staff pulled together some requested rent rolls for 4Q 2015 and 1Q 2016 and temporary relocation files for ARP. Provided TA on missing documents including; 1) Need signed documents of Section 3 Plan, Section 3 Resolution, and Section 504 Assurance; 2) Self-Evaluation not completed 3) Missing rent rolls for GCHP One Stop and Elysian; 4) Missing Davis Bacon files for Elysian, Westley, GCHP One Stop and Elm St.; 5) Autumn Place and Willow Creek had payrolls on a jump drive but no hard copy files. We have scheduled a return pre-monitoring visit for Thursday, May 19. EBR purchasing dept. needs to be involved in next meeting and have documentation for all the projects listed on the March 24 monitoring letter to Mayor Holden, including solicitation, procurement, bids, etc. Also discussed five housing close out reports that are due next month for Home Repair, Rental Rehab, Autumn Place, Elm Street, and Wesley Chapel."/>
    <s v="Damage related to disaster;#Low-Moderate Income - National Objective"/>
    <x v="5"/>
    <x v="1"/>
    <x v="16"/>
    <d v="2016-05-23T19:26:08"/>
    <m/>
    <m/>
    <s v="Item"/>
    <b v="0"/>
    <s v="0"/>
    <s v="Darin Mann"/>
    <s v="Darin Mann"/>
    <x v="8"/>
    <n v="275"/>
    <s v="0"/>
    <d v="2016-05-23T19:26:08"/>
    <s v="Darin Mann"/>
    <m/>
    <s v="Grants Management"/>
    <s v="Item"/>
    <s v="strategicplanning/Research/Lists/Technical Assistance version 2"/>
  </r>
  <r>
    <s v="East Baton Rouge Parish "/>
    <x v="104"/>
    <x v="0"/>
    <s v="17RHPP1505; 17RHPP1504; 17RHPP1503; 17RHPP1502; 17RHPP1501; 17RHPP1203; 17PARA1502; 17PARA1101; 17PARA2101; 17PARA2102; 17PARA2104; 17PARA2105; 17PARA2106; 17PARA2107;17PARA3201; 17PARA9201"/>
    <s v="Gustav/Ike"/>
    <s v="Monthly conference call to review status of each INF and ED active project and provide TA on amendments, bids (specs and procedures), acquisition, and notice of contract awards on bridge projects and homelessness initiatives. Also, discuss file management for both INF and housing as well as preparation for the upcoming 3Q monitoring of the parish’s eight completed housing projects. Provided TA on proposed Elysian 2 project. In order to move forward, EBR-OCD and/or mayor’s office need to do the following: 1) Identify the project and present a timeline for the project, 2) Submit an application amendment, 3) Submit a budget amendment, 4) Submit a recommendation that it has reviewed the feasibility and viability of the project and 5) Submit supporting documentation that indicates this project will deliver the recommended units to meet the CDBG affordable housing criteria. Also discussed five housing close out reports that are due this month. They include PCRs for Home Repair, Rental Rehab, Autumn Place, Elm Street, and Wesley Chapel.  _x000a__x000a_"/>
    <s v="Damage related to disaster;#Low-Moderate Income - National Objective;#Urgent Need - National Objective"/>
    <x v="5"/>
    <x v="1"/>
    <x v="16"/>
    <d v="2016-05-23T19:27:10"/>
    <m/>
    <m/>
    <s v="Item"/>
    <b v="0"/>
    <s v="0"/>
    <s v="Darin Mann"/>
    <s v="Darin Mann"/>
    <x v="8"/>
    <n v="276"/>
    <s v="0"/>
    <d v="2016-05-23T19:27:10"/>
    <s v="Darin Mann"/>
    <m/>
    <s v="Grants Management"/>
    <s v="Item"/>
    <s v="strategicplanning/Research/Lists/Technical Assistance version 2"/>
  </r>
  <r>
    <s v="East Baton Rouge Parish "/>
    <x v="99"/>
    <x v="0"/>
    <s v="17PARA2105; 17PARA2106; 17PARA2101; 17PARA2107; 17PARA2102; 17PARA2104; 17PARA3201; 17PARA3203"/>
    <s v="Gustav/Ike"/>
    <s v="Provided TA for EBR Federal and State Grants Manager Tamara Sabine. The TA centered on an application amendments that are required for all the bridge projects. In each case, the application budget and proposal budget do not match. An amendment also is required for St Vincent DePaul and O'Brien House before we can move forward with closeout on both homelessness initiatives.   "/>
    <s v="Damage related to disaster;#Low-Moderate Income - National Objective;#Urgent Need - National Objective"/>
    <x v="5"/>
    <x v="1"/>
    <x v="16"/>
    <d v="2016-05-23T19:28:19"/>
    <m/>
    <m/>
    <s v="Item"/>
    <b v="0"/>
    <s v="0"/>
    <s v="Darin Mann"/>
    <s v="Darin Mann"/>
    <x v="8"/>
    <n v="277"/>
    <s v="0"/>
    <d v="2016-05-23T19:28:19"/>
    <s v="Darin Mann"/>
    <m/>
    <s v="Grants Management"/>
    <s v="Item"/>
    <s v="strategicplanning/Research/Lists/Technical Assistance version 2"/>
  </r>
  <r>
    <s v="East Baton Rouge Parish "/>
    <x v="100"/>
    <x v="0"/>
    <s v="17RHPP1505; 17RHPP1504; 17RHPP1503; 17RHPP1502; 17RHPP1501; 17RHPP1203; 17PARA1502; 17PARA1101  "/>
    <s v="Gustav/Ike"/>
    <s v="LHC’s Liza Bergeron, Cindy Campbell, Ray Rodriquez and I conducted a pre-monitoring visit with EBR-OCD staff. This follows our April 28 pre-monitoring meeting. At that meeting, EBR-OCD staffers freely admitted to us and to a member of the mayor’s staff that they did not add anything new their housing files since December’s failed monitoring visit. It’s been well-documented that EBR-OCD housing files are substandard since November 2015. After emailing EBR Asst. CAO Gail Grover on May 9 about EBR-OCD’s uninspiring attempt to locate its housing files, she made a point to get the finance staff involved. EBR Purchasing Director Patti Wallace and Finance Manager Shalanda Nalencz also attended the 5/19 pre-monitoring visit. Under the affordable rental program, we provided TA on the housing files and told EBR-OCD staff that we still need to see a complete monitoring record for each of the six projects that were managed by the sub-recipient. EBR-OCD is still missing rent rolls for the Elysian Apts. and GCHP One Stop. Further, EBR-OCD was still missing signatures on their Section 3 Plan, Section 3 Resolution, and Section 504 Assurance and their Self-Evaluation still is not complete. There is some positive news to report under Home Repair. Nalencz was able to locate nearly 100 MB of e-files for this projects. It was emailed to us and was uploaded for compliance to review. The required files included parish’s payroll costs that were reimbursed by OCD-DRU during the review periods of January 2012 and May 2012. She also submitted canceled checks paid to providers for fringe benefits including health insurance, dental insurance, life insurance, retirement benefits, and post-employment. These files will be reviewed by compliance and we will provide feedback on the fitness of those files. We were also able to locate two of the three required homeowner files. EBR located some of the procurement information used in the selection of the nine construction contractors as well as some bid tabs and contractor clearance and contractor evaluation forms. While the TA visit showed progress, the parish was still unable to produce a complete set of housing files. We will provide a detailed accounting to EBR on what is still missing by Friday, May 27.  We will conduct another pre-monitoring meeting in June in preparation of their 3Q monitoring visit by compliance.  "/>
    <s v="Low-Moderate Income - National Objective"/>
    <x v="0"/>
    <x v="1"/>
    <x v="16"/>
    <d v="2016-05-23T19:30:10"/>
    <m/>
    <m/>
    <s v="Item"/>
    <b v="0"/>
    <s v="0"/>
    <s v="Darin Mann"/>
    <s v="Darin Mann"/>
    <x v="8"/>
    <n v="278"/>
    <s v="0"/>
    <d v="2016-05-23T19:30:10"/>
    <s v="Darin Mann"/>
    <m/>
    <s v="Grants Management"/>
    <s v="Item"/>
    <s v="strategicplanning/Research/Lists/Technical Assistance version 2"/>
  </r>
  <r>
    <s v="GOHSEP"/>
    <x v="109"/>
    <x v="0"/>
    <s v="I2OC-00033"/>
    <s v="Katrina/Rita Grant 2"/>
    <s v="Provided TA on Grants Management.  Discussed Duplication of Benefits issues as they relate to financial management and submission of remaining requests for reimbursement."/>
    <s v="Duplication of Benefits;#Urgent Need - National Objective"/>
    <x v="6"/>
    <x v="1"/>
    <x v="1"/>
    <d v="2016-05-24T10:39:56"/>
    <m/>
    <m/>
    <s v="Item"/>
    <b v="0"/>
    <s v="0"/>
    <s v="Polk, Nechelle"/>
    <s v="Nechelle Polk,"/>
    <x v="1"/>
    <n v="279"/>
    <s v="0"/>
    <d v="2016-05-24T10:50:00"/>
    <s v="Polk, Nechelle"/>
    <m/>
    <s v="Grants Management"/>
    <s v="Item"/>
    <s v="strategicplanning/Research/Lists/Technical Assistance version 2"/>
  </r>
  <r>
    <s v="St. Mary Parish "/>
    <x v="110"/>
    <x v="0"/>
    <s v="51FSCC3501_x0009_51PARA2101_x0009_51PARA2102_x0009_51PARA2302_x0009_51PARA2303_x0009_51PARA3301_x0009_51PARA3302_x0009_51PARA3303_x0009_51PARA3401_x0009_51PARA3402_x0009_51PARA3601"/>
    <s v="Gustav/Ike"/>
    <s v="Worked with Grantee and consultant on budget issues; application amendment issues; closeout issues and bid issues. The grantee has changed from a sealed bid process to small purchase. "/>
    <s v="Damage related to disaster"/>
    <x v="5"/>
    <x v="0"/>
    <x v="19"/>
    <d v="2016-05-24T11:06:18"/>
    <m/>
    <m/>
    <s v="Item"/>
    <b v="0"/>
    <s v="0"/>
    <s v="Samuels Lisa"/>
    <s v="Lisa Samuels"/>
    <x v="17"/>
    <n v="280"/>
    <s v="0"/>
    <d v="2016-07-26T12:18:22"/>
    <s v="Samuels OCD, Lisa"/>
    <m/>
    <s v="Grants Management"/>
    <s v="Item"/>
    <s v="strategicplanning/Research/Lists/Technical Assistance version 2"/>
  </r>
  <r>
    <s v="Plaquemines Parish "/>
    <x v="100"/>
    <x v="0"/>
    <s v="38FSCC3501_x0009_38PARA2101_x0009_IFIS-00009_x0009_IFIS-00011_x0009_IFIS-00022_x0009_ILT2-00225_x0009_ILT2-00244_x0009_ILT2-00247_x0009_ILTR-00223"/>
    <s v="Katrina/Rita Grant 1;#Gustav/Ike"/>
    <s v="The Parish is having multiple issues. Discussed updates on the V Zone issue with Ameripure  and the Port Sulphur Library. Further talked about the issues with the acquisiton of right of ways for Sewereage Improvements. The Parish gave updates on the other projects. "/>
    <s v="Damage related to disaster"/>
    <x v="5"/>
    <x v="0"/>
    <x v="19"/>
    <d v="2016-05-24T11:22:11"/>
    <m/>
    <m/>
    <s v="Item"/>
    <b v="0"/>
    <s v="0"/>
    <s v="Samuels Lisa"/>
    <s v="Lisa Samuels"/>
    <x v="17"/>
    <n v="281"/>
    <s v="0"/>
    <d v="2016-07-26T12:18:38"/>
    <s v="Samuels OCD, Lisa"/>
    <m/>
    <s v="Grants Management"/>
    <s v="Item"/>
    <s v="strategicplanning/Research/Lists/Technical Assistance version 2"/>
  </r>
  <r>
    <s v="Jefferson Parish Public School System (JPPSS)"/>
    <x v="38"/>
    <x v="0"/>
    <s v="IEDU-00077 (New Administration Building)"/>
    <s v="Katrina/Rita Grant 1"/>
    <s v="Pre-Monitoring Visit: Provided technical assistance to the grantee on records management, i.e., regarding what required documentation should be obtained and filed in their records as well as the level of documentation they should maintain, specifically labor compliance and financial management documentation, in an effort to comply with federal DR-CDBG rules and regulations. Outreach attended as well."/>
    <s v="Damage related to disaster;#Eligible CDBG Activities;#Financial Management;#Labor - Davis/Bacon;#Slum and Blight - National Objective;#Grants Management"/>
    <x v="5"/>
    <x v="1"/>
    <x v="7"/>
    <d v="2016-05-25T16:49:43"/>
    <m/>
    <m/>
    <s v="Item"/>
    <b v="1"/>
    <s v="0"/>
    <s v="Lee Jared"/>
    <s v="Jared Lee"/>
    <x v="7"/>
    <n v="282"/>
    <s v="0"/>
    <d v="2016-09-14T14:54:39"/>
    <s v="Joseph Rossman"/>
    <m/>
    <s v="Grants Management"/>
    <s v="Item"/>
    <s v="strategicplanning/Research/Lists/Technical Assistance version 2"/>
  </r>
  <r>
    <s v="St. Landry Parish"/>
    <x v="72"/>
    <x v="0"/>
    <s v="49PARA3401"/>
    <s v="Gustav/Ike"/>
    <s v="Provided TA to St. Landry Parish on its Tier 1 amendment to add $244,818.50 to the parish-wide drainage project. The $244,818.50 in unallocated dollars will increase the parish-wide drainage budget to $4,633,818.50. The overall project is currently 80-percent expended. Despite the increase to this UN project, the parish will remain 55.4 percent LMI. We also discussed the construction status of the project which was subdivided into seven (7) areas; Construction is complete in areas 1-6. Area 7 is 95% complete. The $244K is needed for an additional drainage location. "/>
    <s v="Damage related to disaster;#Urgent Need - National Objective"/>
    <x v="5"/>
    <x v="0"/>
    <x v="16"/>
    <d v="2016-05-25T20:37:10"/>
    <m/>
    <m/>
    <s v="Item"/>
    <b v="0"/>
    <s v="0"/>
    <s v="Darin Mann"/>
    <s v="Darin Mann"/>
    <x v="8"/>
    <n v="283"/>
    <s v="0"/>
    <d v="2016-05-25T20:37:10"/>
    <s v="Darin Mann"/>
    <m/>
    <s v="Grants Management"/>
    <s v="Item"/>
    <s v="strategicplanning/Research/Lists/Technical Assistance version 2"/>
  </r>
  <r>
    <s v="Avoyelles Parish"/>
    <x v="111"/>
    <x v="0"/>
    <s v="05PARA3410; 05PARA3429; 05PARA3430; 05PARA3431"/>
    <s v="Gustav/Ike"/>
    <s v="Provided TA on the parish’s tier one amendment which was needed to adjust project budgets to more accurately reflect project costs. The adjustments are a follow up to the 3/16/16 amendment approval. Bayou Choctaw, Little River, HWY 1191 is being decreased $363.86 from $1,660,145.35 to $1,659,781.49. Luke Martin Canal, HWY 115, Turner Canal is being decreased $7,600 from $600,319.00 to $592,719.00. HWY 114, Hessmer, Bayou Lacombe, Mansura is being increased $170,953.26 from $1,263,773.00 to $1,434,726.26.  All three budget adjustments are due to line item adjustments within the Public Facilities and Improvements activity.  This project has six construction change orders for project 3A (Guillot Street, Bedo Street, Lateral L-7, Lateral L-7-B, Lateral L-8-B &amp; Lateral L-8-C) that has substantially increased the construction cost previously proposed. City of Marksville - Legion Drive is being decreased $54,900.75 from $254,625.00 to $199,724.25 due to a change in scope to the project. This scope change reduced the construction cost substantially and eliminated purchase of right of ways that were initially thought to be necessary. We also review the construction status of each project. Three of the four drainage projects are above 50 percent expended (54, 65 and 94 percent expended). Marksville Legion Dr is at 37 percent expended. The budget changes will slightly increase overall UN from 63 to 64 percent and reduce LMI from 27 to 26 percent. "/>
    <s v="Damage related to disaster;#Low-Moderate Income - National Objective;#Urgent Need - National Objective"/>
    <x v="5"/>
    <x v="0"/>
    <x v="16"/>
    <d v="2016-05-25T20:39:24"/>
    <m/>
    <m/>
    <s v="Item"/>
    <b v="0"/>
    <s v="0"/>
    <s v="Darin Mann"/>
    <s v="Darin Mann"/>
    <x v="8"/>
    <n v="284"/>
    <s v="0"/>
    <d v="2016-05-25T20:39:24"/>
    <s v="Darin Mann"/>
    <m/>
    <s v="Grants Management"/>
    <s v="Item"/>
    <s v="strategicplanning/Research/Lists/Technical Assistance version 2"/>
  </r>
  <r>
    <s v="LaSalle Parish"/>
    <x v="96"/>
    <x v="0"/>
    <s v="30PARA2301"/>
    <s v="Gustav/Ike"/>
    <s v="Provided TA to LaSalle Parish to reconcile their final budget amounts. The parish’s final project budget is different than what the proposal budget has listed. Plus, the parish paid money back due to a compliance issue. In order to correct the budget, we changed the generator project amount and moved the $2,821.50 into unallocated. This reduced the budget by $2,821.50 from $64,932 to $62,110.50. The new allocation went from $154,738 to $151,916.50. This amendment allows the parish to move forward with closeout. the amendment."/>
    <s v="Damage related to disaster;#Urgent Need - National Objective"/>
    <x v="5"/>
    <x v="1"/>
    <x v="16"/>
    <d v="2016-05-25T20:41:18"/>
    <m/>
    <m/>
    <s v="Item"/>
    <b v="0"/>
    <s v="0"/>
    <s v="Darin Mann"/>
    <s v="Darin Mann"/>
    <x v="8"/>
    <n v="285"/>
    <s v="0"/>
    <d v="2016-05-25T20:41:18"/>
    <s v="Darin Mann"/>
    <m/>
    <s v="Grants Management"/>
    <s v="Item"/>
    <s v="strategicplanning/Research/Lists/Technical Assistance version 2"/>
  </r>
  <r>
    <s v="Iberville Parish "/>
    <x v="96"/>
    <x v="0"/>
    <s v="24PARA1501; 24PARA3407; 24PARA3406; 24PARA3202"/>
    <s v="Gustav/Ike"/>
    <s v="Provided TA on Iberville Parish’s Tier 1 amendment (No. 13) to make adjustments to their budget and address cost overruns and the need for additional funding. Due to a cost overrun in the Affordable Rental Housing Project, $481.15 was reallocated to the Price Street Drainage Project. The White Castle Point of Distribution Project had an overrun of $2,220.00 that also was reallocated to the Price Street Drainage Project. The Alligator Bayou Drainage Project will reallocate $50,000 to Price Street Drainage Project to cover the need for additional funding. Therefore, the Price Street Drainage budget will be increase by $52,701.15 from $1,319,861.34 to $1,372,562.49.  The PRC approved the amendment."/>
    <s v="Damage related to disaster;#Low-Moderate Income - National Objective;#Urgent Need - National Objective"/>
    <x v="5"/>
    <x v="0"/>
    <x v="16"/>
    <d v="2016-05-25T20:43:11"/>
    <m/>
    <m/>
    <s v="Item"/>
    <b v="0"/>
    <s v="0"/>
    <s v="Darin Mann"/>
    <s v="Darin Mann"/>
    <x v="8"/>
    <n v="286"/>
    <s v="0"/>
    <d v="2016-05-25T20:43:11"/>
    <s v="Darin Mann"/>
    <m/>
    <s v="Grants Management"/>
    <s v="Item"/>
    <s v="strategicplanning/Research/Lists/Technical Assistance version 2"/>
  </r>
  <r>
    <s v="Lafayette Consolidated Government "/>
    <x v="96"/>
    <x v="0"/>
    <s v="28PARA3401"/>
    <s v="Gustav/Ike"/>
    <s v="Provided TA to Lafayette Consolidated Government Grants Coordinator Shane Rougeau with its Tier 1 Amendment. The step by step guidance on removing funds from the Coulee Ile des Cannes Drainage Project budget of $3,826,310 to cover admin costs. The PRC ultimately approved the amendment"/>
    <s v="Damage related to disaster;#Urgent Need - National Objective"/>
    <x v="5"/>
    <x v="0"/>
    <x v="16"/>
    <d v="2016-05-25T20:45:28"/>
    <m/>
    <m/>
    <s v="Item"/>
    <b v="0"/>
    <s v="0"/>
    <s v="Darin Mann"/>
    <s v="Darin Mann"/>
    <x v="8"/>
    <n v="287"/>
    <s v="0"/>
    <d v="2016-05-25T20:45:28"/>
    <s v="Darin Mann"/>
    <m/>
    <s v="Grants Management"/>
    <s v="Item"/>
    <s v="strategicplanning/Research/Lists/Technical Assistance version 2"/>
  </r>
  <r>
    <s v="St. Helena Parish"/>
    <x v="103"/>
    <x v="0"/>
    <s v="46PARA3401"/>
    <s v="Gustav/Ike"/>
    <s v="Provided TA with St. Helena Parish’s Tier 1 Amendment. The grantee was having difficulty with the Gustav-Ike Online System. To ease the bottleneck, worked with parish consultant to reduce its Drainage/Flood Improvement/Bridges project from $1,785,220.00 to $1,693,949.55. The $91,270.45 reduction is needed in order to match actual expenditures so we can to proceed to closeout. The final project total is $1,693,949.55 and we will move $91,270.45 into the parish’s unallocated pot. Will work with parish on a plan to spend those funds. The PRC approved the amendment on May 23."/>
    <s v="Damage related to disaster;#Low-Moderate Income - National Objective"/>
    <x v="5"/>
    <x v="0"/>
    <x v="16"/>
    <d v="2016-05-25T20:46:45"/>
    <m/>
    <m/>
    <s v="Item"/>
    <b v="0"/>
    <s v="0"/>
    <s v="Darin Mann"/>
    <s v="Darin Mann"/>
    <x v="8"/>
    <n v="288"/>
    <s v="0"/>
    <d v="2016-05-25T20:46:45"/>
    <s v="Darin Mann"/>
    <m/>
    <s v="Grants Management"/>
    <s v="Item"/>
    <s v="strategicplanning/Research/Lists/Technical Assistance version 2"/>
  </r>
  <r>
    <s v="West Feliciana Parish"/>
    <x v="112"/>
    <x v="0"/>
    <s v="63PARA3401; 63PARA3403; 63PARA3402; 63PARA9101 "/>
    <s v="Gustav/Ike"/>
    <s v="Provide TA with the parish’s Tier 2 Amendment to correct the budget for the three individual completed projects and cancel an active project.  The DRGR was showing WFP at $1,817,726.00 in project funds but it was actually $1,441,782. To correct the budget, I worked with the parish to reduce Hardwood Drainage budget by $36,310.65 from $125,000.00 to $88,689.35; reduce Solitude Drainage by $206,952 from $509,387.00 to $302,435.00; and reduce Solitude Road budget by $256,978.16 from $396,720.00 to $139,741.84. The parish also wanted to move $50,000 in affordable housing study funds to unallocated and change the status from active to inactive. The parish has decided to pay for the study using local funds. Parish provided a copy of the contract between the parish and Western Economic Services, LLC, to validate that the project would indeed still be implemented. The PRC approved the amendment on May 23."/>
    <s v="Damage related to disaster;#Low-Moderate Income - National Objective;#Urgent Need - National Objective"/>
    <x v="5"/>
    <x v="0"/>
    <x v="16"/>
    <d v="2016-05-25T20:48:11"/>
    <m/>
    <m/>
    <s v="Item"/>
    <b v="0"/>
    <s v="0"/>
    <s v="Darin Mann"/>
    <s v="Darin Mann"/>
    <x v="8"/>
    <n v="289"/>
    <s v="0"/>
    <d v="2016-05-25T20:48:11"/>
    <s v="Darin Mann"/>
    <m/>
    <s v="Grants Management"/>
    <s v="Item"/>
    <s v="strategicplanning/Research/Lists/Technical Assistance version 2"/>
  </r>
  <r>
    <s v="CNO"/>
    <x v="113"/>
    <x v="0"/>
    <s v="CNO ILTR All"/>
    <s v="Katrina/Rita Grant 1"/>
    <s v="Cooordination the conduction of TA on sProject -Close-Out.  Each section oof section 13 of CDBG manual was reviewed;copies of forms completed incorrectly were provided and reviewed;preformance measures and reports currently due discussed."/>
    <s v="Damage related to disaster;#Eligible CDBG Activities;#Grants Management"/>
    <x v="5"/>
    <x v="0"/>
    <x v="3"/>
    <d v="2016-05-26T13:27:12"/>
    <m/>
    <m/>
    <s v="Item"/>
    <b v="0"/>
    <s v="0"/>
    <s v="Peychaud Rosalind"/>
    <s v="Rosalind Peychaud"/>
    <x v="3"/>
    <n v="290"/>
    <s v="0"/>
    <d v="2016-05-26T13:27:12"/>
    <s v="Peychaud OCD, Rosalind"/>
    <m/>
    <s v="DRGR TA"/>
    <s v="Item"/>
    <s v="strategicplanning/Research/Lists/Technical Assistance version 2"/>
  </r>
  <r>
    <s v="Point Coupee Parish Police Jury"/>
    <x v="114"/>
    <x v="0"/>
    <s v="39PARA3202, 39PARA2303, 39PARA2501"/>
    <s v="Katrina/Rita Grant 1"/>
    <s v="Pre-Monitoring Visit: Provided technical assistance to the grantee on records management in reference to required documentation that should be obtained and filed in their records in an effort to comply with federal CDBG rules and regulations. Outreach attended."/>
    <s v="Damage related to disaster"/>
    <x v="5"/>
    <x v="1"/>
    <x v="1"/>
    <d v="2016-05-26T15:13:06"/>
    <m/>
    <m/>
    <s v="Item"/>
    <b v="0"/>
    <s v="0"/>
    <s v="Polk, Nechelle"/>
    <s v="Nechelle Polk,"/>
    <x v="1"/>
    <n v="291"/>
    <s v="0"/>
    <d v="2016-05-26T15:13:06"/>
    <s v="Polk, Nechelle"/>
    <m/>
    <s v="Grants Management"/>
    <s v="Item"/>
    <s v="strategicplanning/Research/Lists/Technical Assistance version 2"/>
  </r>
  <r>
    <s v="East Feliciana Parish"/>
    <x v="113"/>
    <x v="0"/>
    <s v="19PARA3201; 19PARA2102"/>
    <s v="Gustav/Ike"/>
    <s v="OCD’s Lydia Young and I met with newly appointed East Feliciana Parish Manager Barbara Vail to provide TA on resolving concern 2 stemming from the parish’s November 2013 monitoring. The interest calculation of nearly $12,000 the parish provided last month was too high and that prompted the TA visit. This is the final monitoring issue that needs to be cleared in order for the parish to be issued a corrective action complete letter. During yesterday’s TA visit, we reviewed and discussed her interest calculation. We provided a spreadsheet so that interest earned on CDBG DR funds can be calculated. In order to complete the interest calculation, we asked the parish to provide the documents below no later than Friday, June 3, 2016. 1) General Fund bank statements from 2010-2015 that show the receipt of DR CDBG funds; 2) Cancelled checks showing the disbursement of all vendors/contractors for all DR CDBG projects; and 3) Additional bank statements if any funds were transferred and disbursed from another account. We explained that the parish’s banking institution has confirmed that the interest rate for the time period in question is point-15 percent and the interest accrues daily and is compounded monthly. This calculation method will be used to determine the amount of interest earned each year. Our spreadsheet contained the CDBG DR reimbursements for all projects discussed during the visit, which should make it easier to locate the receipts on the bank statements. Once we have the receipt and disbursement dates, the parish will also include the formula to calculate the interest. We believe we can have this final concern cleared by the end of next month.  "/>
    <s v="Damage related to disaster;#Low-Moderate Income - National Objective;#Urgent Need - National Objective"/>
    <x v="5"/>
    <x v="1"/>
    <x v="16"/>
    <d v="2016-05-27T19:27:15"/>
    <m/>
    <m/>
    <s v="Item"/>
    <b v="0"/>
    <s v="0"/>
    <s v="Darin Mann"/>
    <s v="Darin Mann"/>
    <x v="8"/>
    <n v="292"/>
    <s v="0"/>
    <d v="2016-05-27T19:27:15"/>
    <s v="Darin Mann"/>
    <m/>
    <s v="Grants Management"/>
    <s v="Item"/>
    <s v="strategicplanning/Research/Lists/Technical Assistance version 2"/>
  </r>
  <r>
    <s v="Jefferson Parish Government"/>
    <x v="57"/>
    <x v="0"/>
    <s v="I26P-00001 (Jefferson Parish Comprehensive Plan Update - new application)"/>
    <s v="Katrina/Rita Grant 1"/>
    <s v="Conference Call (via Teleconference): In this call, technical assistance was provided to the Grantee on reviewing, tracking, and determining Parish-Held Program Income (PI) as the reports submitted by the Grantee on their PI amount did not match what they had indicated that they had in their Parish-Held account. The OCD-DRU PI Specialist, Candace Watkins, was also on the call. We also had additional discussion concerning where the discrepancy could lie, which ultimately resulted in an accounting of additional Parish-Held PI which was not reported to OCD-DRU but was required to."/>
    <s v="Financial Management;#Grants Management"/>
    <x v="2"/>
    <x v="0"/>
    <x v="7"/>
    <d v="2016-05-31T13:16:19"/>
    <m/>
    <m/>
    <s v="Item"/>
    <b v="0"/>
    <s v="0"/>
    <s v="Lee Jared"/>
    <s v="Jared Lee"/>
    <x v="7"/>
    <n v="293"/>
    <s v="0"/>
    <d v="2016-05-31T13:16:19"/>
    <s v="Lee OCD, Jared"/>
    <m/>
    <s v="Grants Management"/>
    <s v="Item"/>
    <s v="strategicplanning/Research/Lists/Technical Assistance version 2"/>
  </r>
  <r>
    <s v="City of Gretna"/>
    <x v="115"/>
    <x v="0"/>
    <s v="26pcce1038"/>
    <s v="Katrina/Rita Grant 1"/>
    <s v="Follow-up on corrective identified in a September 2015 monitoring visit with Mayor Constant and Capital Projects Director Matthew Martinez. 504 Evaluation and Transition Plan have been completed are being reviewed and prepared for the Mayor signature and presentation to Greta Council prior to submission to OCD-DRU.  "/>
    <s v="Damage related to disaster;#Grants Management"/>
    <x v="5"/>
    <x v="0"/>
    <x v="3"/>
    <d v="2016-06-01T13:39:52"/>
    <m/>
    <m/>
    <s v="Item"/>
    <b v="0"/>
    <s v="0"/>
    <s v="Peychaud Rosalind"/>
    <s v="Rosalind Peychaud"/>
    <x v="3"/>
    <n v="294"/>
    <s v="0"/>
    <d v="2016-06-01T13:39:52"/>
    <s v="Peychaud OCD, Rosalind"/>
    <m/>
    <s v="Grants Management"/>
    <s v="Item"/>
    <s v="strategicplanning/Research/Lists/Technical Assistance version 2"/>
  </r>
  <r>
    <s v="CNO  CODE ENFORCEMENT"/>
    <x v="116"/>
    <x v="0"/>
    <s v="CNO ALL"/>
    <s v="Katrina/Rita Grant 1"/>
    <s v="Discussed with CNO office of Code Enforcement continuation of issues regarding non compliant blighted properties and OCD-DRU efforts to work wit families._x000a_Attorney Tammie Jackson's Request_x000a_&quot;The Office of Code Enforcement would like to request a briefing on the current Road Home additional funding process.  Recently in hearings, property owners are claiming the delay in renovation is caused by waiting on Road Home. _x000a_In an effort to become more informed about the process and keep hearings flowing, education on the RH process would prove beneficial.  The briefing would include the three facilitators and staff that answers the phone to respond to constituent questions.  _x000a__x000a_Generally, Monday afternoon or Wednesdays are great day for seminars._x000a__x000a_I appreciate all your help! _x000a__x000a_Thanks!&quot;_x000a__x000a_Tammie T. Jackson_x000a_SR. LIEN FORECLOSURE-ASSISTANT CITY ATTORNEY_x000a_CODE ENFORCEMENT DEPUTY DIRECTOR CASE MANAGEMENT_x000a_1340 Poydras Street, Suite 1100   _x000a_New Orleans, LA  70112_x000a_(504)658-4346"/>
    <s v="Damage related to disaster"/>
    <x v="5"/>
    <x v="1"/>
    <x v="3"/>
    <d v="2016-06-01T13:53:39"/>
    <m/>
    <m/>
    <s v="Item"/>
    <b v="0"/>
    <s v="0"/>
    <s v="Peychaud Rosalind"/>
    <s v="Rosalind Peychaud"/>
    <x v="3"/>
    <n v="295"/>
    <s v="0"/>
    <d v="2016-06-01T13:53:39"/>
    <s v="Peychaud OCD, Rosalind"/>
    <m/>
    <s v="Grants Management"/>
    <s v="Item"/>
    <s v="strategicplanning/Research/Lists/Technical Assistance version 2"/>
  </r>
  <r>
    <s v="CNO CODE Enforcement"/>
    <x v="109"/>
    <x v="0"/>
    <s v="CNO All"/>
    <s v="Katrina/Rita Grant 1"/>
    <s v="Contractor reporting at Blight Hearing that RH is the reason for the delay on completing the renovations on the attached property.  Checked the status of the file with the RH staff who advised that the owner is none compliant, has been notified and RH is not the source of the delay.  _x000a_Updated the CNO staff. "/>
    <s v="Damage related to disaster;#Slum and Blight - National Objective;#Grants Management"/>
    <x v="5"/>
    <x v="1"/>
    <x v="3"/>
    <d v="2016-06-01T13:59:41"/>
    <m/>
    <m/>
    <s v="Item"/>
    <b v="0"/>
    <s v="0"/>
    <s v="Peychaud Rosalind"/>
    <s v="Rosalind Peychaud"/>
    <x v="3"/>
    <n v="296"/>
    <s v="0"/>
    <d v="2016-06-01T13:59:41"/>
    <s v="Peychaud OCD, Rosalind"/>
    <m/>
    <s v="Grants Management"/>
    <s v="Item"/>
    <s v="strategicplanning/Research/Lists/Technical Assistance version 2"/>
  </r>
  <r>
    <s v="CNO "/>
    <x v="117"/>
    <x v="0"/>
    <s v="CNO All"/>
    <s v="Katrina/Rita Grant 1"/>
    <s v="City Planning conducted community meeting, at the Urban League of New Orleans to explain the process for making  changes to the CNO Master Plan. GNOHA , Green Coat Enterprises, Relisency NOLA shared views on potential impact and opportunities."/>
    <s v="Grants Management"/>
    <x v="4"/>
    <x v="1"/>
    <x v="3"/>
    <d v="2016-06-03T12:34:34"/>
    <m/>
    <m/>
    <s v="Item"/>
    <b v="0"/>
    <s v="0"/>
    <s v="Peychaud Rosalind"/>
    <s v="Rosalind Peychaud"/>
    <x v="3"/>
    <n v="297"/>
    <s v="0"/>
    <d v="2016-06-03T12:34:34"/>
    <s v="Peychaud OCD, Rosalind"/>
    <m/>
    <s v="Grants Management"/>
    <s v="Item"/>
    <s v="strategicplanning/Research/Lists/Technical Assistance version 2"/>
  </r>
  <r>
    <s v="CNO "/>
    <x v="117"/>
    <x v="0"/>
    <s v="CNO All"/>
    <s v="Katrina/Rita Grant 1"/>
    <s v="City Planning conducted community meeting, at the Urban League of New Orleans to explain the process for making  changes to the CNO Master Plan. GNOHA , Green Coat Enterprises, Relisency NOLA shared views on potential impact and opportunities."/>
    <s v="Grants Management"/>
    <x v="4"/>
    <x v="1"/>
    <x v="3"/>
    <d v="2016-06-03T12:34:34"/>
    <m/>
    <m/>
    <s v="Item"/>
    <b v="0"/>
    <s v="0"/>
    <s v="Peychaud Rosalind"/>
    <s v="Rosalind Peychaud"/>
    <x v="3"/>
    <n v="298"/>
    <s v="0"/>
    <d v="2016-06-03T12:34:34"/>
    <s v="Peychaud OCD, Rosalind"/>
    <m/>
    <s v="Grants Management"/>
    <s v="Item"/>
    <s v="strategicplanning/Research/Lists/Technical Assistance version 2"/>
  </r>
  <r>
    <s v="Viet Namese Commercial Fisherman Union (VACFU"/>
    <x v="117"/>
    <x v="0"/>
    <s v="IFIS-00025"/>
    <s v="Katrina/Rita Grant 1"/>
    <s v="Follow-up on meetings with members of the Vietnamese Fisherman's Union in North Louisiana and Mississippi Gulf Coast who will be providing product for the seafood processing plant. Signed contract for discount fuel with John Stone Industries to supply gas for the boats etc."/>
    <s v="Eligible CDBG Activities"/>
    <x v="1"/>
    <x v="0"/>
    <x v="3"/>
    <d v="2016-06-03T12:50:04"/>
    <m/>
    <m/>
    <s v="Item"/>
    <b v="0"/>
    <s v="0"/>
    <s v="Peychaud Rosalind"/>
    <s v="Rosalind Peychaud"/>
    <x v="3"/>
    <n v="299"/>
    <s v="0"/>
    <d v="2016-06-03T12:50:04"/>
    <s v="Peychaud OCD, Rosalind"/>
    <m/>
    <s v="Grants Management"/>
    <s v="Item"/>
    <s v="strategicplanning/Research/Lists/Technical Assistance version 2"/>
  </r>
  <r>
    <s v="St John the Baptist Parish/South Central Planning "/>
    <x v="117"/>
    <x v="0"/>
    <s v="Isaac"/>
    <s v="Katrina/Rita Grant 1;#Isaac"/>
    <s v="OCD-DRU staff met with the Parish and their sub. (SCP) to review compliance expecations as the launch of the ED loan/grant program nears. This meeting was a follow up to the one held on 5/19/16 as the Parish now had their new ED director on board. CDBG regs. with regard to the program and record keeping expectations were reviewed. "/>
    <s v="Eligible CDBG Activities;#Environmental - Environmental Reviews;#Low-Moderate Income - National Objective;#Urgent Need - National Objective;#Grants Management"/>
    <x v="1"/>
    <x v="1"/>
    <x v="11"/>
    <d v="2016-06-03T17:19:49"/>
    <m/>
    <m/>
    <s v="Item"/>
    <b v="0"/>
    <s v="0"/>
    <s v="Theresa Brennan"/>
    <s v="Theresa Brennan"/>
    <x v="11"/>
    <n v="300"/>
    <s v="0"/>
    <d v="2016-06-03T17:19:49"/>
    <s v="Theresa Brennan"/>
    <m/>
    <s v="Grants Management"/>
    <s v="Item"/>
    <s v="strategicplanning/Research/Lists/Technical Assistance version 2"/>
  </r>
  <r>
    <s v="St John the Baptist Parish/ South Central Planning Commission"/>
    <x v="100"/>
    <x v="0"/>
    <s v="Isaac "/>
    <s v="Katrina/Rita Grant 1;#Isaac"/>
    <s v="OCD-DRU staff met with the parish and their sub. SCP to review file management and monitoring expectations. "/>
    <s v="Damage related to disaster;#Eligible CDBG Activities;#Low-Moderate Income - National Objective;#Urgent Need - National Objective"/>
    <x v="5"/>
    <x v="1"/>
    <x v="11"/>
    <d v="2016-06-03T17:21:10"/>
    <m/>
    <m/>
    <s v="Item"/>
    <b v="0"/>
    <s v="0"/>
    <s v="Theresa Brennan"/>
    <s v="Theresa Brennan"/>
    <x v="11"/>
    <n v="301"/>
    <s v="0"/>
    <d v="2016-06-03T17:21:10"/>
    <s v="Theresa Brennan"/>
    <m/>
    <s v="Grants Management"/>
    <s v="Item"/>
    <s v="strategicplanning/Research/Lists/Technical Assistance version 2"/>
  </r>
  <r>
    <s v="CNO "/>
    <x v="118"/>
    <x v="0"/>
    <s v="CNO All"/>
    <s v="Katrina/Rita Grant 1"/>
    <s v="CNO Community Development Staff were provided guidance on identifying and applying the  correct performance measures and beneficiary data.  Laura Brown and Wendell Shelby staff presented._x000a_Attendance list attached."/>
    <s v="Damage related to disaster;#Grants Management"/>
    <x v="5"/>
    <x v="1"/>
    <x v="3"/>
    <d v="2016-06-06T15:46:00"/>
    <m/>
    <m/>
    <s v="Item"/>
    <b v="0"/>
    <s v="0"/>
    <s v="Peychaud Rosalind"/>
    <s v="Rosalind Peychaud"/>
    <x v="3"/>
    <n v="302"/>
    <s v="0"/>
    <d v="2016-06-06T15:46:00"/>
    <s v="Peychaud OCD, Rosalind"/>
    <m/>
    <s v="Grants Management"/>
    <s v="Item"/>
    <s v="strategicplanning/Research/Lists/Technical Assistance version 2"/>
  </r>
  <r>
    <s v="Facility Planning and Control"/>
    <x v="119"/>
    <x v="0"/>
    <s v="ILOC-00037"/>
    <s v="Katrina/Rita Grant 1"/>
    <s v="Provided technical assistance regarding how to respond to the monitoring letter from Compliance.  Discussed the type of financial documentation that would be required to resolve a Concern and what they would need to provided to show that proper procurement and Davis Bacon regs were followed properly."/>
    <s v="Damage related to disaster;#Eligible CDBG Activities;#Labor - Davis/Bacon;#Urgent Need - National Objective"/>
    <x v="5"/>
    <x v="1"/>
    <x v="1"/>
    <d v="2016-06-09T08:57:10"/>
    <m/>
    <m/>
    <s v="Item"/>
    <b v="0"/>
    <s v="0"/>
    <s v="Polk, Nechelle"/>
    <s v="Nechelle Polk,"/>
    <x v="1"/>
    <n v="303"/>
    <s v="0"/>
    <d v="2016-06-09T08:57:10"/>
    <s v="Polk, Nechelle"/>
    <m/>
    <s v="Grants Management"/>
    <s v="Item"/>
    <s v="strategicplanning/Research/Lists/Technical Assistance version 2"/>
  </r>
  <r>
    <s v="East Carroll Parish"/>
    <x v="120"/>
    <x v="0"/>
    <s v="18PARA3403, 18PARA3401"/>
    <s v="Gustav/Ike"/>
    <s v="Conference Call to discuss project status for both projects_x000a__x000a_CDBG Drainage 18PARA3403:_x000a_ERR Complete; Design Phase-98% P/S submitted_x000a_Engineer to review PAE comments and submit response in 7 to 10 days; Revised Cost Est to add additional utility conflicts cost; Mayor to see who owns ROW property btw Blunt St and Hudson; Start Construction Sept 2016, if the need for servitude then construction will start Nov 2016; Conference call every two weeks_x000a__x000a_DOTD Drainage 18PARA3401:_x000a_Design and Acquisition Phase; Conference Call every two weeks_x000a_Phase I:  Waiting on a response from Corp, hopefully there will be no wetland delineations, if there is going to try to avoid them.  Phase II:  Need a Drainage Easement; Parish Attorney to review and get an opinion for ROW width; Mayor to contact Corp; Best case scenario start construction Sept 2016_x000a_"/>
    <s v="Damage related to disaster;#Eligible CDBG Activities;#Environmental - Environmental Reviews;#Financial Management;#Low-Moderate Income - National Objective"/>
    <x v="5"/>
    <x v="0"/>
    <x v="10"/>
    <d v="2016-06-15T11:30:54"/>
    <m/>
    <m/>
    <s v="Item"/>
    <b v="0"/>
    <s v="0"/>
    <s v="Hebert Kristen"/>
    <s v="Kristen Hebert"/>
    <x v="10"/>
    <n v="304"/>
    <s v="0"/>
    <d v="2016-06-15T11:30:54"/>
    <s v="Hebert OCD, Kristen"/>
    <m/>
    <s v="DRGR TA"/>
    <s v="Item"/>
    <s v="strategicplanning/Research/Lists/Technical Assistance version 2"/>
  </r>
  <r>
    <s v="City of New Orleans"/>
    <x v="120"/>
    <x v="0"/>
    <s v="CNO All"/>
    <s v="Katrina/Rita Grant 1"/>
    <s v="Monthly joint staff meeting to address programatic issues. _x000a_Participant Sheet  and Agenda Attaatched."/>
    <s v="Damage related to disaster;#Eligible CDBG Activities;#Financial Management;#Grants Management"/>
    <x v="5"/>
    <x v="1"/>
    <x v="3"/>
    <d v="2016-06-16T13:09:16"/>
    <m/>
    <m/>
    <s v="Item"/>
    <b v="0"/>
    <s v="0"/>
    <s v="Peychaud Rosalind"/>
    <s v="Rosalind Peychaud"/>
    <x v="3"/>
    <n v="305"/>
    <s v="0"/>
    <d v="2016-06-16T13:09:16"/>
    <s v="Peychaud OCD, Rosalind"/>
    <m/>
    <s v="Grants Management"/>
    <s v="Item"/>
    <s v="strategicplanning/Research/Lists/Technical Assistance version 2"/>
  </r>
  <r>
    <s v="Facility Planning and Control"/>
    <x v="121"/>
    <x v="0"/>
    <s v="All ILOC and I2OC projects"/>
    <s v="Katrina/Rita Grant 1"/>
    <s v="Provided technical assistance regarding how to respond to the monitoring letter from Compliance.  Discussed the type of financial documentation that would be required to resolve a Concern and what they would need to provided to show that proper procurement and Davis Bacon regs were followed properly followed."/>
    <s v="Damage related to disaster;#Labor - Davis/Bacon;#Urgent Need - National Objective;#Grants Management"/>
    <x v="5"/>
    <x v="1"/>
    <x v="1"/>
    <d v="2016-06-16T15:08:52"/>
    <m/>
    <m/>
    <s v="Item"/>
    <b v="0"/>
    <s v="0"/>
    <s v="Polk, Nechelle"/>
    <s v="Nechelle Polk,"/>
    <x v="1"/>
    <n v="306"/>
    <s v="0"/>
    <d v="2016-06-16T15:08:52"/>
    <s v="Polk, Nechelle"/>
    <m/>
    <s v="Grants Management"/>
    <s v="Item"/>
    <s v="strategicplanning/Research/Lists/Technical Assistance version 2"/>
  </r>
  <r>
    <s v="NORA"/>
    <x v="122"/>
    <x v="0"/>
    <s v="NORA All"/>
    <s v="Katrina/Rita Grant 1"/>
    <s v="Real Estate committee meeting .  CDBG and Program Income funded project update and resolution presented for submission to full Board at next weeksa meeting. "/>
    <s v="Damage related to disaster"/>
    <x v="5"/>
    <x v="1"/>
    <x v="3"/>
    <d v="2016-06-17T14:25:27"/>
    <m/>
    <m/>
    <s v="Item"/>
    <b v="0"/>
    <s v="0"/>
    <s v="Peychaud Rosalind"/>
    <s v="Rosalind Peychaud"/>
    <x v="3"/>
    <n v="307"/>
    <s v="0"/>
    <d v="2016-06-17T14:25:27"/>
    <s v="Peychaud OCD, Rosalind"/>
    <m/>
    <s v="Grants Management"/>
    <s v="Item"/>
    <s v="strategicplanning/Research/Lists/Technical Assistance version 2"/>
  </r>
  <r>
    <s v="NORA"/>
    <x v="122"/>
    <x v="0"/>
    <s v="NORA All"/>
    <s v="Katrina/Rita Grant 1"/>
    <s v="Real Estate committee meeting .  CDBG and Program Income funded project update and resolution presented for submission to full Board at next weeksa meeting. "/>
    <s v="Damage related to disaster"/>
    <x v="5"/>
    <x v="1"/>
    <x v="3"/>
    <d v="2016-06-17T14:25:27"/>
    <m/>
    <m/>
    <s v="Item"/>
    <b v="0"/>
    <s v="0"/>
    <s v="Peychaud Rosalind"/>
    <s v="Rosalind Peychaud"/>
    <x v="3"/>
    <n v="308"/>
    <s v="0"/>
    <d v="2016-06-17T14:25:27"/>
    <s v="Peychaud OCD, Rosalind"/>
    <m/>
    <s v="Grants Management"/>
    <s v="Item"/>
    <s v="strategicplanning/Research/Lists/Technical Assistance version 2"/>
  </r>
  <r>
    <s v="Viet Namese Amercian Commercial Fishesman Union"/>
    <x v="122"/>
    <x v="0"/>
    <s v="IFIS-00025"/>
    <s v="Katrina/Rita Grant 1"/>
    <s v="Follow-Up on BZA hearing and learned that the facility was robbed and that the stolen vehicle is still on site.  Contacted Councilman Grays constituent representative, Mary Fontenot for her assistance. Communication with the police will now occur."/>
    <s v="Eligible CDBG Activities;#Grants Management"/>
    <x v="1"/>
    <x v="1"/>
    <x v="3"/>
    <d v="2016-06-17T14:33:42"/>
    <m/>
    <m/>
    <s v="Item"/>
    <b v="0"/>
    <s v="0"/>
    <s v="Peychaud Rosalind"/>
    <s v="Rosalind Peychaud"/>
    <x v="3"/>
    <n v="309"/>
    <s v="0"/>
    <d v="2016-08-10T15:11:08"/>
    <s v="Peychaud OCD, Rosalind"/>
    <m/>
    <s v="Grants Management"/>
    <s v="Item"/>
    <s v="strategicplanning/Research/Lists/Technical Assistance version 2"/>
  </r>
  <r>
    <s v="East Baton Rouge Parish"/>
    <x v="120"/>
    <x v="0"/>
    <s v="17RHPP1505; 17RHPP1504; 17RHPP1503; 17RHPP1502; 17RHPP1501; 17RHPP1203"/>
    <s v="Gustav/Ike"/>
    <s v="OCD-DRU and LHC management and staff conducted our fifth pre-monitoring visit with EBR-OCD. This has been an ongoing effort to review EBR’s housing files again, provide technical assistance and help the city-parish prepare for the 3Q 2016 monitoring visit. As a result of our July 15 pre-monitoring, we determined that EBR was unable, once again, to provide a complete set monitoring records for each of the six ARP projects that were managed by the sub-recipient. From what we reviewed, the sub-recipient monitoring did not include monitoring of each project, although each project was monitored for first rent up to determine LMI. From reviewing the checklists provided for monitoring of the RDA, we determined that no one monitored for labor regulations, procurement, financial management of the projects, etc. Many of the “no” answers in the EBR-OCD monitoring report did not indicate if they were a finding or a concern. Lastly, EBR-OCD did not resolve any of the Findings or Concerns identified in their monitoring report for the RDA. We have requested a complete monitoring report so we can review it again. We will return next month for more pre-monitoring and technical assistance to help them get ready for September’s monitoring visit. "/>
    <s v="Damage related to disaster"/>
    <x v="5"/>
    <x v="1"/>
    <x v="16"/>
    <d v="2016-06-17T19:36:22"/>
    <m/>
    <m/>
    <s v="Item"/>
    <b v="0"/>
    <s v="0"/>
    <s v="Darin Mann"/>
    <s v="Darin Mann"/>
    <x v="8"/>
    <n v="310"/>
    <s v="0"/>
    <d v="2016-06-17T19:36:22"/>
    <s v="Darin Mann"/>
    <m/>
    <s v="Grants Management"/>
    <s v="Item"/>
    <s v="strategicplanning/Research/Lists/Technical Assistance version 2"/>
  </r>
  <r>
    <s v="Jefferson Parish Government"/>
    <x v="119"/>
    <x v="0"/>
    <s v="26PARA2101, ILTR-00290 (Grand Isle Roads)"/>
    <s v="Katrina/Rita Grant 1;#Gustav/Ike"/>
    <s v="Technical Assistance Emails - Event Spanned over Multiple Emails from 6/7/16 to 6/15/16: Provided Guidance to the Grantee on Subrecipient Management and Environmental Requirements - TA involved instruction to the Grantee on completing an amendment to the Subrecipient Agreement in order to establish a Subrecipient relationship for both K/R and G/I funding sources and how this amendment completion affects additional next steps and project action, such as who the Responsible Entity would need to be on the additional ERR for the project's next phase and what costs are eligible to make choice-limiting factors on (e.g., incur/pay) at this time since the ERR approval is on hold."/>
    <s v="Eligible CDBG Activities;#Environmental - Environmental Reviews;#Financial Management;#Grants Management"/>
    <x v="1"/>
    <x v="0"/>
    <x v="7"/>
    <d v="2016-06-20T13:03:37"/>
    <m/>
    <m/>
    <s v="Item"/>
    <b v="0"/>
    <s v="0"/>
    <s v="Lee Jared"/>
    <s v="Jared Lee"/>
    <x v="7"/>
    <n v="311"/>
    <s v="0"/>
    <d v="2016-06-20T13:03:37"/>
    <s v="Lee OCD, Jared"/>
    <m/>
    <s v="Grants Management"/>
    <s v="Item"/>
    <s v="strategicplanning/Research/Lists/Technical Assistance version 2"/>
  </r>
  <r>
    <s v="Office of Coastal Protection"/>
    <x v="121"/>
    <x v="0"/>
    <s v="CPFI Program"/>
    <s v="Gustav/Ike"/>
    <s v="Conference call to discuss issues regarding Land Rights for active projects, amendments, and final draw request submittal on projects closeing out."/>
    <s v="Damage related to disaster;#Duplication of Benefits;#Eligible CDBG Activities;#Environmental - Environmental Reviews;#Financial Management;#Urgent Need - National Objective"/>
    <x v="5"/>
    <x v="0"/>
    <x v="10"/>
    <d v="2016-06-20T13:44:11"/>
    <m/>
    <m/>
    <s v="Item"/>
    <b v="0"/>
    <s v="0"/>
    <s v="Hebert Kristen"/>
    <s v="Kristen Hebert"/>
    <x v="10"/>
    <n v="312"/>
    <s v="0"/>
    <d v="2016-06-20T13:44:11"/>
    <s v="Hebert OCD, Kristen"/>
    <m/>
    <s v="DRGR TA"/>
    <s v="Item"/>
    <s v="strategicplanning/Research/Lists/Technical Assistance version 2"/>
  </r>
  <r>
    <s v="Jefferson Parish Government"/>
    <x v="123"/>
    <x v="0"/>
    <s v="ILTR - 00077 (Lancaster Drive Drainage Improvements) "/>
    <s v="Katrina/Rita Grant 1"/>
    <s v="Technical Assistance Email - Event Spanned One Day (6/24/2016): Provided Guidance to the Grantee on Required Project Documentation Associated with Relocation Assistance in Compliance with URA - TA involved provision and instruction to the Grantee on applying Templates and Exhibits, located within our Grante Admin Manual, to meet relocation assistance  requirements in conformance with URA rules and regulations. Tasks also included informing the Grantee on how to complete additional relocation assistance forms (Inpsection Checklists, Household Case Record, Letter of Acknowledgement for Payment Made/Services Rendered) and how much of this documentation should be recorded in the project file."/>
    <s v="Eligible CDBG Activities;#Grants Management"/>
    <x v="1"/>
    <x v="0"/>
    <x v="7"/>
    <d v="2016-06-24T14:24:10"/>
    <m/>
    <m/>
    <s v="Item"/>
    <b v="0"/>
    <s v="0"/>
    <s v="Lee Jared"/>
    <s v="Jared Lee"/>
    <x v="7"/>
    <n v="313"/>
    <s v="0"/>
    <d v="2016-06-24T14:24:10"/>
    <s v="Lee OCD, Jared"/>
    <m/>
    <s v="Grants Management"/>
    <s v="Item"/>
    <s v="strategicplanning/Research/Lists/Technical Assistance version 2"/>
  </r>
  <r>
    <s v="Baker, city of"/>
    <x v="124"/>
    <x v="0"/>
    <s v="67PARA2502; 67PARA2601; 67PARA3701"/>
    <s v="Gustav/Ike"/>
    <s v="Provided TA on Close-out report edit requests on their generator, Fire Truck and Gas System Improvement projects."/>
    <s v="Damage related to disaster;#Urgent Need - National Objective"/>
    <x v="5"/>
    <x v="0"/>
    <x v="16"/>
    <d v="2016-06-24T17:04:23"/>
    <m/>
    <m/>
    <s v="Item"/>
    <b v="0"/>
    <s v="0"/>
    <s v="Darin Mann"/>
    <s v="Darin Mann"/>
    <x v="8"/>
    <n v="314"/>
    <s v="0"/>
    <d v="2016-06-24T17:04:23"/>
    <s v="Darin Mann"/>
    <m/>
    <s v="Grants Management"/>
    <s v="Item"/>
    <s v="strategicplanning/Research/Lists/Technical Assistance version 2"/>
  </r>
  <r>
    <s v="The St. Bernard Project, Inc."/>
    <x v="125"/>
    <x v="0"/>
    <s v="EPRO1055"/>
    <s v="Katrina/Rita Grant 1"/>
    <s v="TA was provided on payroll reviews to their LCO"/>
    <s v="Labor - Davis/Bacon"/>
    <x v="7"/>
    <x v="1"/>
    <x v="4"/>
    <d v="2016-06-28T10:25:36"/>
    <m/>
    <m/>
    <s v="Item"/>
    <b v="0"/>
    <s v="0"/>
    <s v="Sparks, John"/>
    <s v="John Sparks,"/>
    <x v="4"/>
    <n v="315"/>
    <s v="0"/>
    <d v="2016-06-28T10:25:36"/>
    <s v="Sparks, John"/>
    <m/>
    <s v="DRGR TA"/>
    <s v="Item"/>
    <s v="strategicplanning/Research/Lists/Technical Assistance version 2"/>
  </r>
  <r>
    <s v="Viet Namese Amercian Commercial Fishesman Union"/>
    <x v="126"/>
    <x v="0"/>
    <s v="IFS-00025"/>
    <s v="Katrina/Rita Grant 1"/>
    <s v="Coordinating setting  meeting/discussion with PForbes with regards to accessing another resource.  Update on progress. Facilities broken into for 2nd time. Advised to move with haste to have phone lines installed.  Have requested 3 quotes for aecheturical drawings for submission to city planning.  Abandoned car removed._x000a_The HUD seems to continure to face changlenges beyond their control."/>
    <s v="Damage related to disaster"/>
    <x v="5"/>
    <x v="0"/>
    <x v="3"/>
    <d v="2016-06-28T13:33:19"/>
    <m/>
    <m/>
    <s v="Item"/>
    <b v="0"/>
    <s v="0"/>
    <s v="Peychaud Rosalind"/>
    <s v="Rosalind Peychaud"/>
    <x v="3"/>
    <n v="316"/>
    <s v="0"/>
    <d v="2016-08-10T15:10:46"/>
    <s v="Peychaud OCD, Rosalind"/>
    <m/>
    <s v="Grants Management"/>
    <s v="Item"/>
    <s v="strategicplanning/Research/Lists/Technical Assistance version 2"/>
  </r>
  <r>
    <s v="GOHSEP"/>
    <x v="127"/>
    <x v="0"/>
    <s v="I2OC-00033"/>
    <s v="Katrina/Rita Grant 2"/>
    <s v="Provided TA on Grants Management.  Discussed Duplication of Benefits issues as they relate to financial management and submission of remaining requests for reimbursement."/>
    <s v="Duplication of Benefits;#Eligible CDBG Activities;#Financial Management;#Urgent Need - National Objective"/>
    <x v="6"/>
    <x v="1"/>
    <x v="1"/>
    <d v="2016-06-29T11:55:12"/>
    <m/>
    <m/>
    <s v="Item"/>
    <b v="0"/>
    <s v="0"/>
    <s v="Polk, Nechelle"/>
    <s v="Nechelle Polk,"/>
    <x v="1"/>
    <n v="317"/>
    <s v="0"/>
    <d v="2016-06-29T11:55:12"/>
    <s v="Polk, Nechelle"/>
    <m/>
    <s v="Grants Management"/>
    <s v="Item"/>
    <s v="strategicplanning/Research/Lists/Technical Assistance version 2"/>
  </r>
  <r>
    <s v="CNO Central City Circle"/>
    <x v="127"/>
    <x v="0"/>
    <s v="CNO Central City Circle"/>
    <s v="Katrina/Rita Grant 1"/>
    <s v=" Meeting of nonprofits and Community businesses regarding the impact of a major long term dairy business relocating to Hammond and the impact on employees, families in "/>
    <s v="Grants Management"/>
    <x v="4"/>
    <x v="1"/>
    <x v="3"/>
    <d v="2016-06-29T14:08:51"/>
    <m/>
    <m/>
    <s v="Item"/>
    <b v="0"/>
    <s v="0"/>
    <s v="Peychaud Rosalind"/>
    <s v="Rosalind Peychaud"/>
    <x v="3"/>
    <n v="318"/>
    <s v="0"/>
    <d v="2016-06-29T14:08:51"/>
    <s v="Peychaud OCD, Rosalind"/>
    <m/>
    <s v="Grants Management"/>
    <s v="Item"/>
    <s v="strategicplanning/Research/Lists/Technical Assistance version 2"/>
  </r>
  <r>
    <s v="St John the Baptist"/>
    <x v="121"/>
    <x v="0"/>
    <s v="48USJB1109, 48USJB1111, 48USJB1503"/>
    <s v="Isaac"/>
    <s v="Reviewed files and provided TA on records management.  Also discussed the issues with the applicant's file that are considered eligible and offered corrective actions."/>
    <s v="Damage related to disaster"/>
    <x v="5"/>
    <x v="1"/>
    <x v="15"/>
    <d v="2016-06-30T10:39:40"/>
    <m/>
    <m/>
    <s v="Item"/>
    <b v="0"/>
    <s v="0"/>
    <s v="Plain Willie"/>
    <s v="Willie Plain"/>
    <x v="15"/>
    <n v="319"/>
    <s v="0"/>
    <d v="2016-06-30T10:39:40"/>
    <s v="Plain OCD, Willie"/>
    <m/>
    <s v="Grants Management"/>
    <s v="Item"/>
    <s v="strategicplanning/Research/Lists/Technical Assistance version 2"/>
  </r>
  <r>
    <s v="Baker, city of "/>
    <x v="127"/>
    <x v="0"/>
    <s v="67PARA2502; 67PARA2601; 67PARA3701   "/>
    <s v="Gustav/Ike"/>
    <s v="Conducted a TA visit with Baker Mayor Wilbert Rideau and city consultant LaTania Anderson to discuss the close-out edits for three project completion reports and the remaining compliance issues that need to be resolved following the Aug. 24, 2015 compliance letter. Baker supplied edits for the New Generator project and those edits have been approved. Anderson was able to supply the title for the New Fire Truck which was the final edit required.  Anderson also provided the edits that have been previously requested for the Gas System Improvement project. We discussed that the corrective action for the Gas Improvement Project was completed in June 18, 2015. However, I reminded Anderson that the city still has not adequately responded to the Corrective Action Incomplete Letter that was issued on Aug. 14, 2015 for the Generator and Fire Truck projects and reiterated that she needs to follow up with OCD-DRU Compliance Analyst Eva Strausbaugh on the status of that response. The city has already requested three 30 day extension in order to adequately respond to the remaining three findings and five concerns. TA has been offered repeatedly by compliance staff. We plan on meeting with Baker Mayor-elect Darnell Waites to resolve the compliance matter. Waites will be sworn in July 1. "/>
    <s v="Damage related to disaster;#Urgent Need - National Objective"/>
    <x v="5"/>
    <x v="1"/>
    <x v="16"/>
    <d v="2016-07-01T11:12:19"/>
    <m/>
    <m/>
    <s v="Item"/>
    <b v="0"/>
    <s v="0"/>
    <s v="Darin Mann"/>
    <s v="Darin Mann"/>
    <x v="8"/>
    <n v="320"/>
    <s v="0"/>
    <d v="2016-07-01T11:12:19"/>
    <s v="Darin Mann"/>
    <m/>
    <s v="Grants Management"/>
    <s v="Item"/>
    <s v="strategicplanning/Research/Lists/Technical Assistance version 2"/>
  </r>
  <r>
    <s v="Vernon Parish"/>
    <x v="128"/>
    <x v="0"/>
    <s v="58PARA9101"/>
    <s v="Gustav/Ike"/>
    <s v="Provided TA to Vernon Parish Police Jury Treasurer Belinda Diehl with amendment process since the parish has decided to forgo its $5,000 in administrative funds for the Capital Improvement Plan-Parish Sewer Plan project. The project is complete and 100 percent expended and the close-out report was submitted. However, no admin funds were expended. Therefore, the parish proposal is being adjusted to move $5,000 out of admin and into unallocated funds.  These funds will ultimately be de-obligated. "/>
    <s v="Eligible CDBG Activities"/>
    <x v="1"/>
    <x v="0"/>
    <x v="16"/>
    <d v="2016-07-01T12:34:26"/>
    <m/>
    <m/>
    <s v="Item"/>
    <b v="0"/>
    <s v="0"/>
    <s v="Darin Mann"/>
    <s v="Darin Mann"/>
    <x v="8"/>
    <n v="321"/>
    <s v="0"/>
    <d v="2016-07-01T12:34:26"/>
    <s v="Darin Mann"/>
    <m/>
    <s v="Grants Management"/>
    <s v="Item"/>
    <s v="strategicplanning/Research/Lists/Technical Assistance version 2"/>
  </r>
  <r>
    <s v="Plaquemines Parish School Board"/>
    <x v="125"/>
    <x v="0"/>
    <s v="IEDU-00058; IEDU-00062; IEDU-00073   "/>
    <s v="Katrina/Rita Grant 1"/>
    <s v="Provided TA on close-out edit requests to the Plaquemines Parish School Board’s consultant on their three project completion reports i.e., Woodland Office Elevator Installation; South Plaquemines High School Bridge and Belle Chasse Middle School Renovations.  All edits were received the following day and approved.  Each close-out reports will be forwarded to desk review in the next phase of the close-out process. _x000a__x000a_"/>
    <s v="Damage related to disaster;#Low-Moderate Income - National Objective;#Urgent Need - National Objective"/>
    <x v="5"/>
    <x v="0"/>
    <x v="16"/>
    <d v="2016-07-01T15:22:02"/>
    <m/>
    <m/>
    <s v="Item"/>
    <b v="0"/>
    <s v="0"/>
    <s v="Darin Mann"/>
    <s v="Darin Mann"/>
    <x v="8"/>
    <n v="322"/>
    <s v="0"/>
    <d v="2016-07-01T15:22:02"/>
    <s v="Darin Mann"/>
    <m/>
    <s v="Grants Management"/>
    <s v="Item"/>
    <s v="strategicplanning/Research/Lists/Technical Assistance version 2"/>
  </r>
  <r>
    <s v="East Baton Rouge Parish"/>
    <x v="129"/>
    <x v="0"/>
    <s v="17PARA1701; 17PARA1203; 17RHPP1203"/>
    <s v="Gustav/Ike"/>
    <s v="LHC Housing Manager Liza Bergeron and I met with EBR’s State and Federal Grants Manager Tamara Sabine to provide TA on the city-parish’s affordable rental application for the new Elysian 2 development. Sabine has been given extensive TA on the application process along with step by step instructions submitting its tier one amendment during a June 15 meeting at the parish office. Following a June 27 conference call this week, it was apparent Sabine needed additional TA on submitted the application. Today, Bergeron and I went through the entire CDBG-DR application from Section 1 to Section XIX. Sabine will need to get additional information from the developer, Gulf Coast Housing Partnership, Inc. We will follow up Friday, July 12 to check on her progress. We will assist EBR with completing its application, then the city-parish will then submit be a tier amendment to transfer $800,000 in funding from the Neighborhood Redevelopment program and Affordable Rental project delivery to the Affordable Rental Program to account for the overwhelming demand for Affordable Rental Assistance."/>
    <s v="Damage related to disaster;#Low-Moderate Income - National Objective"/>
    <x v="5"/>
    <x v="1"/>
    <x v="16"/>
    <d v="2016-07-01T16:14:31"/>
    <m/>
    <m/>
    <s v="Item"/>
    <b v="0"/>
    <s v="0"/>
    <s v="Darin Mann"/>
    <s v="Darin Mann"/>
    <x v="8"/>
    <n v="323"/>
    <s v="0"/>
    <d v="2016-07-01T16:14:31"/>
    <s v="Darin Mann"/>
    <m/>
    <s v="Grants Management"/>
    <s v="Item"/>
    <s v="strategicplanning/Research/Lists/Technical Assistance version 2"/>
  </r>
  <r>
    <s v="Town of Baldwin"/>
    <x v="120"/>
    <x v="0"/>
    <s v="51MIPC3401"/>
    <s v="Gustav/Ike"/>
    <s v="Monthly conference call to guage progress and to troubleshoot issues."/>
    <s v="Grants Management"/>
    <x v="4"/>
    <x v="0"/>
    <x v="9"/>
    <d v="2016-07-05T14:53:27"/>
    <m/>
    <m/>
    <s v="Item"/>
    <b v="0"/>
    <s v="0"/>
    <s v="Chua Michael"/>
    <s v="Michael Chua"/>
    <x v="9"/>
    <n v="324"/>
    <s v="0"/>
    <d v="2016-07-05T14:53:27"/>
    <s v="Chua OCD, Michael"/>
    <m/>
    <s v="Grants Management"/>
    <s v="Item"/>
    <s v="strategicplanning/Research/Lists/Technical Assistance version 2"/>
  </r>
  <r>
    <s v="St. Bernard Parish"/>
    <x v="130"/>
    <x v="0"/>
    <s v="44FSCC3501, 44PARA9101, I2OC-00038, I44P-00001, IFIS-00019, IFIS-00020, ILT2-00278, ILT2-00279, ILTR-00059, ILTR-00099, ILTR-00115, ILTR-00173, ILTR-00286, ILTR-00289"/>
    <s v="Katrina/Rita Grant 1;#Katrina/Rita Grant 2;#Gustav/Ike"/>
    <s v="Monthly conference call with the Parish to discuss the projects, guage progress, and troubleshoot issues. "/>
    <s v="Grants Management"/>
    <x v="4"/>
    <x v="0"/>
    <x v="9"/>
    <d v="2016-07-05T14:58:15"/>
    <m/>
    <m/>
    <s v="Item"/>
    <b v="0"/>
    <s v="0"/>
    <s v="Chua Michael"/>
    <s v="Michael Chua"/>
    <x v="9"/>
    <n v="325"/>
    <s v="0"/>
    <d v="2016-07-05T14:58:15"/>
    <s v="Chua OCD, Michael"/>
    <m/>
    <s v="Grants Management"/>
    <s v="Item"/>
    <s v="strategicplanning/Research/Lists/Technical Assistance version 2"/>
  </r>
  <r>
    <s v="Viet Namese Amercian Commercial Fishesman Union"/>
    <x v="131"/>
    <x v="0"/>
    <s v="IFIS 00025"/>
    <s v="Katrina/Rita Grant 1"/>
    <s v="PROJECT FOLLOWUP_x000a_1. Lawson, Community Engagement outreach to Vietnamese Community.2 Leslie Alley , BZA verify approval 3. Clerk of Council to obtain a copy of Motion M-16-260. 4. Earnest Gathers, NO Economic Development Dept., requesting that he follow-up  with the District Councilman to determine when the Council will vote on the Ordinance. 5. Ed Horan, Safety and Permits, to determine if the Grantee can apply for the Permit with a copy of the signed Motion from the Clerk. Updated  Grantee ."/>
    <s v="Damage related to disaster;#Grants Management"/>
    <x v="5"/>
    <x v="1"/>
    <x v="3"/>
    <d v="2016-07-07T13:41:06"/>
    <m/>
    <m/>
    <s v="Item"/>
    <b v="0"/>
    <s v="0"/>
    <s v="Peychaud Rosalind"/>
    <s v="Rosalind Peychaud"/>
    <x v="3"/>
    <n v="327"/>
    <s v="0"/>
    <d v="2016-08-10T15:09:58"/>
    <s v="Peychaud OCD, Rosalind"/>
    <m/>
    <s v="Grants Management"/>
    <s v="Item"/>
    <s v="strategicplanning/Research/Lists/Technical Assistance version 2"/>
  </r>
  <r>
    <s v="Lafourche Parish"/>
    <x v="126"/>
    <x v="0"/>
    <s v="PARA"/>
    <s v="Gustav/Ike"/>
    <s v="Conference Call with Parish and Picciola &amp; Associates to discuss project status."/>
    <s v="Damage related to disaster;#Eligible CDBG Activities;#Environmental - Environmental Reviews;#Financial Management;#Low-Moderate Income - National Objective;#Urgent Need - National Objective"/>
    <x v="5"/>
    <x v="0"/>
    <x v="10"/>
    <d v="2016-07-11T11:52:05"/>
    <m/>
    <m/>
    <s v="Item"/>
    <b v="0"/>
    <s v="0"/>
    <s v="Hebert Kristen"/>
    <s v="Kristen Hebert"/>
    <x v="10"/>
    <n v="328"/>
    <s v="0"/>
    <d v="2016-07-11T11:52:05"/>
    <s v="Hebert OCD, Kristen"/>
    <m/>
    <s v="DRGR TA"/>
    <s v="Item"/>
    <s v="strategicplanning/Research/Lists/Technical Assistance version 2"/>
  </r>
  <r>
    <s v="City of New Orleans"/>
    <x v="132"/>
    <x v="0"/>
    <s v="ILTR-00287 (VA Home Restoration)"/>
    <s v="Katrina/Rita Grant 1"/>
    <s v="Technical Assistance Email - Event was One Email on 7/11/16: Provided Guidance to the Grantee on Eligible Activities, Procurement, and Subrecipient Management Requirements - TA involved instruction to the Grantee regarding whether a potential project cost (Homebuyer Counseling) would be eligible for CDBG-DR funding based on the project's Eligible Activity, which a review of both the HCDA Section 105(a)(4) and 24 CFR Part 570.202 confirmed that it was. Additional guidance was provided to check original bid packet documentation and previous program structures to determine if the Subrecipient Agreement in place for this project establishes a valid Subrecipient relationship for the purposes of Project Implementation."/>
    <s v="Eligible CDBG Activities;#Financial Management;#Grants Management"/>
    <x v="1"/>
    <x v="0"/>
    <x v="7"/>
    <d v="2016-07-11T12:26:45"/>
    <m/>
    <m/>
    <s v="Item"/>
    <b v="0"/>
    <s v="0"/>
    <s v="Lee Jared"/>
    <s v="Jared Lee"/>
    <x v="7"/>
    <n v="329"/>
    <s v="0"/>
    <d v="2016-07-11T12:26:45"/>
    <s v="Lee OCD, Jared"/>
    <m/>
    <s v="Grants Management"/>
    <s v="Item"/>
    <s v="strategicplanning/Research/Lists/Technical Assistance version 2"/>
  </r>
  <r>
    <s v="Vietnamese-American Commercial Fishermen's Union (VACFU)"/>
    <x v="133"/>
    <x v="0"/>
    <s v="IFIS-00025 (The HUB Orleans)"/>
    <s v="Katrina/Rita Grant 1"/>
    <s v="Technical Assistance Email - Event was One Email on 7/13/16: Provided Guidance to the Grantee on Eligible Expenses within the Project's Eligible Activity, Procurement, Davis-Bacon Compliance, and Property Management Requirements - TA involved instruction to the Grantee regarding whether a potential project cost (Purchasing of Immoveable Equipment) would be eligible for CDBG-DR funding based on the project's Eligible Activity, which a review of both the HCDA Section 105(a)(14) and 24 CFR Part 570.203 confirmed that it was. Additional guidance was provided to update the Grantee on additional directive concerning whether the installation of this equipment would trigger Davis-Bacon labor compliance (as long as the installation costs remain lower than 13% of the total equipment costs, the use of CDBG-DR funding to purchase the equipment would NOT trigger Davis-Bacon requirements). Final guidance was provided to confirm with the Grantee that they could utilize small purchase procurement methods to acquire equipment and to obtain the standard three quotes for price analysis. "/>
    <s v="Eligible CDBG Activities;#Labor - Davis/Bacon;#Grants Management"/>
    <x v="1"/>
    <x v="0"/>
    <x v="7"/>
    <d v="2016-07-13T16:48:49"/>
    <m/>
    <m/>
    <s v="Item"/>
    <b v="0"/>
    <s v="0"/>
    <s v="Lee Jared"/>
    <s v="Jared Lee"/>
    <x v="7"/>
    <n v="330"/>
    <s v="0"/>
    <d v="2016-07-13T17:24:45"/>
    <s v="Lee OCD, Jared"/>
    <m/>
    <s v="Grants Management"/>
    <s v="Item"/>
    <s v="strategicplanning/Research/Lists/Technical Assistance version 2"/>
  </r>
  <r>
    <s v="NORA"/>
    <x v="134"/>
    <x v="0"/>
    <s v="H36S - 00002 - Construction Lending"/>
    <s v="Katrina/Rita Grant 1"/>
    <s v="Follow-up on gathering information in preparation for the upcoming monitoring visit.  Received list of required documents from  compliance team.  Briefed NORA staff and shared information that would be required to be on site."/>
    <s v="Damage related to disaster"/>
    <x v="5"/>
    <x v="1"/>
    <x v="3"/>
    <d v="2016-07-15T15:48:32"/>
    <m/>
    <m/>
    <s v="Item"/>
    <b v="0"/>
    <s v="0"/>
    <s v="Peychaud Rosalind"/>
    <s v="Rosalind Peychaud"/>
    <x v="3"/>
    <n v="331"/>
    <s v="0"/>
    <d v="2016-07-19T10:36:21"/>
    <s v="Peychaud OCD, Rosalind"/>
    <m/>
    <s v="Grants Management"/>
    <s v="Item"/>
    <s v="strategicplanning/Research/Lists/Technical Assistance version 2"/>
  </r>
  <r>
    <s v="Zacahry, city of"/>
    <x v="131"/>
    <x v="0"/>
    <s v="68PARA2602; 68PARA3601"/>
    <s v="Gustav/Ike"/>
    <s v="I conducted a pre-monitoring visit with Zachary CAO Chris Calbert to review the city’s project files for the Zachary Youth Park project.  Prior to our meeting, Zachary supplied edits to its project completion report for ZYP. Those edits have been approved and this PCR will be forwarded to desk review. Zachary has completed both projects and expended all funds. Additionally, the Fire Truck PCR received final approval on Oct. 28, 2015 and all compliance issues were cleared on June 16, 2015. _x000a_The ZYP project will be monitored in September, the purpose is the pre-monitoring is to make sure all project files are in order and ready to be reviewed by the OCD-DRU compliance team. Overall, the project files were in good shape. The follow up TA is to discuss program income with OCD-DRU mgt.  Lastly, they need to add their DOB policy to the file."/>
    <s v="Damage related to disaster;#Urgent Need - National Objective"/>
    <x v="5"/>
    <x v="1"/>
    <x v="16"/>
    <d v="2016-07-15T19:05:20"/>
    <m/>
    <m/>
    <s v="Item"/>
    <b v="0"/>
    <s v="0"/>
    <s v="Darin Mann"/>
    <s v="Darin Mann"/>
    <x v="8"/>
    <n v="332"/>
    <s v="0"/>
    <d v="2016-07-15T19:05:20"/>
    <s v="Darin Mann"/>
    <m/>
    <s v="Grants Management"/>
    <s v="Item"/>
    <s v="strategicplanning/Research/Lists/Technical Assistance version 2"/>
  </r>
  <r>
    <s v="East Baton Rouge Parish"/>
    <x v="133"/>
    <x v="0"/>
    <s v="17RHPP1505; 17RHPP1504; 17RHPP1503; 17RHPP1502; 17RHPP1501; 17RHPP1203"/>
    <s v="Gustav/Ike"/>
    <s v="Provided East Baton Rouge Parish officials with TA notes from our June 15 pre-monitoring visit with EBR-OCD. The city-parish’s eight ARP projects will be monitored in September. As a result of our pre-monitoring, we determined that EBR was unable to provide a complete set monitoring records for each of the six ARP projects that were managed by the sub-recipient. From what we reviewed, the sub-recipient monitoring did not include monitoring of each project, although each project was monitored for first rent up to determine LMI. From reviewing the checklists provided for monitoring of the RDA, we determined that no one monitored for labor regulations, procurement, financial management of the projects, etc. Many of the “no” answers in the EBR-OCD monitoring report did not indicate if they were a finding or a concern. Plus, EBR-OCD did not resolve any of the findings or concerns identified in their monitoring report for the RDA. We have requested a complete monitoring report so we can review it again and provide additional TA. "/>
    <s v="Damage related to disaster;#Low-Moderate Income - National Objective"/>
    <x v="5"/>
    <x v="0"/>
    <x v="16"/>
    <d v="2016-07-15T19:13:32"/>
    <m/>
    <m/>
    <s v="Item"/>
    <b v="0"/>
    <s v="0"/>
    <s v="Darin Mann"/>
    <s v="Darin Mann"/>
    <x v="8"/>
    <n v="333"/>
    <s v="0"/>
    <d v="2016-07-15T19:13:32"/>
    <s v="Darin Mann"/>
    <m/>
    <s v="Grants Management"/>
    <s v="Item"/>
    <s v="strategicplanning/Research/Lists/Technical Assistance version 2"/>
  </r>
  <r>
    <s v="CNO"/>
    <x v="134"/>
    <x v="0"/>
    <s v="ILTR-00260"/>
    <s v="Katrina/Rita Grant 1"/>
    <s v="Working with CNO staff to obtain the required information for this project for entry into HUD's system and prepare clos-out report.  Information gathered is below._x000a_&quot;This grant facilitated the repair of 7,165 streetlights and we also converted 15,203 LED lights under this program. Total is 22,368 lights.&quot;_x000a__x000a_"/>
    <s v="Damage related to disaster"/>
    <x v="5"/>
    <x v="1"/>
    <x v="3"/>
    <d v="2016-07-19T10:28:37"/>
    <m/>
    <m/>
    <s v="Item"/>
    <b v="0"/>
    <s v="0"/>
    <s v="Peychaud Rosalind"/>
    <s v="Rosalind Peychaud"/>
    <x v="3"/>
    <n v="334"/>
    <s v="0"/>
    <d v="2016-07-19T10:28:37"/>
    <s v="Peychaud OCD, Rosalind"/>
    <m/>
    <s v="Grants Management"/>
    <s v="Item"/>
    <s v="strategicplanning/Research/Lists/Technical Assistance version 2"/>
  </r>
  <r>
    <s v="CNO "/>
    <x v="135"/>
    <x v="0"/>
    <s v="CNO ALL"/>
    <s v="Katrina/Rita Grant 1"/>
    <s v="Community Meeting with all CNO departments on site providing resourse information.  Mayor presented and audience posed questions."/>
    <s v="Damage related to disaster"/>
    <x v="5"/>
    <x v="1"/>
    <x v="3"/>
    <d v="2016-07-19T10:44:40"/>
    <m/>
    <m/>
    <s v="Item"/>
    <b v="0"/>
    <s v="0"/>
    <s v="Peychaud Rosalind"/>
    <s v="Rosalind Peychaud"/>
    <x v="3"/>
    <n v="335"/>
    <s v="0"/>
    <d v="2016-07-19T10:44:40"/>
    <s v="Peychaud OCD, Rosalind"/>
    <m/>
    <s v="Grants Management"/>
    <s v="Item"/>
    <s v="strategicplanning/Research/Lists/Technical Assistance version 2"/>
  </r>
  <r>
    <s v="Sewerage &amp; Water Board"/>
    <x v="133"/>
    <x v="0"/>
    <s v="ILTR000000"/>
    <s v="Katrina/Rita Grant 1"/>
    <s v="Monitoring and Compliance Team siate visit ."/>
    <s v="Damage related to disaster"/>
    <x v="5"/>
    <x v="1"/>
    <x v="3"/>
    <d v="2016-07-19T11:16:42"/>
    <m/>
    <m/>
    <s v="Item"/>
    <b v="0"/>
    <s v="0"/>
    <s v="Peychaud Rosalind"/>
    <s v="Rosalind Peychaud"/>
    <x v="3"/>
    <n v="336"/>
    <s v="0"/>
    <d v="2016-07-19T11:16:42"/>
    <s v="Peychaud OCD, Rosalind"/>
    <m/>
    <s v="Grants Management"/>
    <s v="Item"/>
    <s v="strategicplanning/Research/Lists/Technical Assistance version 2"/>
  </r>
  <r>
    <s v="State CNO Joint Staff Meeting"/>
    <x v="136"/>
    <x v="0"/>
    <s v="ILTR - 00152 and ILTR - 00205"/>
    <s v="Katrina/Rita Grant 1"/>
    <s v="Monthly meeting. Agenda Attached"/>
    <s v="Damage related to disaster;#Grants Management"/>
    <x v="5"/>
    <x v="1"/>
    <x v="3"/>
    <d v="2016-07-20T15:43:41"/>
    <m/>
    <m/>
    <s v="Item"/>
    <b v="0"/>
    <s v="0"/>
    <s v="Peychaud Rosalind"/>
    <s v="Rosalind Peychaud"/>
    <x v="3"/>
    <n v="337"/>
    <s v="0"/>
    <d v="2016-10-24T14:31:19"/>
    <s v="Joseph Rossman"/>
    <m/>
    <s v="Grants Management"/>
    <s v="Item"/>
    <s v="strategicplanning/Research/Lists/Technical Assistance version 2"/>
  </r>
  <r>
    <s v="Facility Planning and Control"/>
    <x v="137"/>
    <x v="0"/>
    <s v="All ILOC and I2OC projects"/>
    <s v="Katrina/Rita Grant 1"/>
    <s v="Provided TA on close-out, financial management and construction  and Davis Bacon issues.  Also, discussed amendments with issues needing to be resolved prior to being processed."/>
    <s v="Financial Management;#Urgent Need - National Objective;#Grants Management"/>
    <x v="2"/>
    <x v="1"/>
    <x v="1"/>
    <d v="2016-07-21T10:44:07"/>
    <m/>
    <m/>
    <s v="Item"/>
    <b v="0"/>
    <s v="0"/>
    <s v="Polk, Nechelle"/>
    <s v="Nechelle Polk,"/>
    <x v="1"/>
    <n v="338"/>
    <s v="0"/>
    <d v="2016-07-21T10:44:07"/>
    <s v="Polk, Nechelle"/>
    <m/>
    <s v="Grants Management"/>
    <s v="Item"/>
    <s v="strategicplanning/Research/Lists/Technical Assistance version 2"/>
  </r>
  <r>
    <s v="Cameron Parish Police Jury"/>
    <x v="136"/>
    <x v="0"/>
    <s v="I2OC-00058, IFIS-00001, I12P-00001 and 12FSCC3501"/>
    <s v="Katrina/Rita Grant 1;#Katrina/Rita Grant 2;#Gustav/Ike"/>
    <s v="Provided technical assistance concerning whether or not Davis Bacon will be triggered for this project.  Since there is no construction involved and the equipment installation is 13% or less than the total equipment cost it will not be required.  Also explained that the cost estimate needs to be revised to remonve any moveable pieces such as reefer trailers and fork-lifts."/>
    <s v="Eligible CDBG Activities;#Labor - Davis/Bacon;#Urgent Need - National Objective"/>
    <x v="1"/>
    <x v="1"/>
    <x v="1"/>
    <d v="2016-07-21T10:51:50"/>
    <m/>
    <m/>
    <s v="Item"/>
    <b v="0"/>
    <s v="0"/>
    <s v="Polk, Nechelle"/>
    <s v="Nechelle Polk,"/>
    <x v="1"/>
    <n v="339"/>
    <s v="0"/>
    <d v="2016-07-21T10:51:50"/>
    <s v="Polk, Nechelle"/>
    <m/>
    <s v="Grants Management"/>
    <s v="Item"/>
    <s v="strategicplanning/Research/Lists/Technical Assistance version 2"/>
  </r>
  <r>
    <s v="St. Bernard Parish"/>
    <x v="133"/>
    <x v="0"/>
    <s v="44FSCC3501, 44PARA9101, I2OC-00038, I44P-00001, IFIS-00019, IFIS-00020, ILT2-00278, ILT2-00279, ILTR-00059, ILTR-00099, ILTR-00115, ILTR-00173, ILTR-00286, ILTR-00289"/>
    <s v="Katrina/Rita Grant 1;#Katrina/Rita Grant 2;#Gustav/Ike"/>
    <s v="Monthly conference call with the Parish to discuss the projects, guage progress, and troubleshoot issues. Also discussing potential new projects with the available funds."/>
    <s v="Eligible CDBG Activities;#Grants Management"/>
    <x v="1"/>
    <x v="0"/>
    <x v="22"/>
    <d v="2016-07-26T10:07:20"/>
    <m/>
    <m/>
    <s v="Item"/>
    <b v="0"/>
    <s v="0"/>
    <s v="Michael Chua"/>
    <s v="Michael Chua"/>
    <x v="9"/>
    <n v="340"/>
    <s v="0"/>
    <d v="2016-07-26T10:07:20"/>
    <s v="Michael Chua"/>
    <m/>
    <s v="Grants Management"/>
    <s v="Item"/>
    <s v="strategicplanning/Research/Lists/Technical Assistance version 2"/>
  </r>
  <r>
    <s v="Town of Baldwin"/>
    <x v="134"/>
    <x v="0"/>
    <s v="51MIPC3401"/>
    <s v="Gustav/Ike"/>
    <s v="Monthly conference call to guage progress and to troubleshoot issues."/>
    <s v="Grants Management"/>
    <x v="4"/>
    <x v="0"/>
    <x v="22"/>
    <d v="2016-07-26T10:08:43"/>
    <m/>
    <m/>
    <s v="Item"/>
    <b v="0"/>
    <s v="0"/>
    <s v="Michael Chua"/>
    <s v="Michael Chua"/>
    <x v="9"/>
    <n v="341"/>
    <s v="0"/>
    <d v="2016-07-26T10:08:43"/>
    <s v="Michael Chua"/>
    <m/>
    <s v="Grants Management"/>
    <s v="Item"/>
    <s v="strategicplanning/Research/Lists/Technical Assistance version 2"/>
  </r>
  <r>
    <s v="Plaquemines Parish "/>
    <x v="138"/>
    <x v="0"/>
    <s v="IFIS - 00011 and Port Sulphur Library "/>
    <s v="Katrina/Rita Grant 1"/>
    <s v="Assisted the Parish in interpreting the HUD V Zone Decision for the Library and Ameripure. Explained what is needed for a criticcal path forward. The Councilwoman for the District attended the meeting and requested explanation of next steps, funding, and has requested additional meetings with other council members and Mr. Tesevich the Owner of Ameripure to be in attendence. "/>
    <s v="Eligible CDBG Activities;#Environmental - Environmental Reviews;#Financial Management;#Low-Moderate Income - National Objective"/>
    <x v="1"/>
    <x v="1"/>
    <x v="19"/>
    <d v="2016-07-26T11:26:35"/>
    <m/>
    <m/>
    <s v="Item"/>
    <b v="0"/>
    <s v="0"/>
    <s v="Samuels Lisa"/>
    <s v="Lisa Samuels"/>
    <x v="17"/>
    <n v="342"/>
    <s v="0"/>
    <d v="2016-07-26T11:26:35"/>
    <s v="Samuels OCD, Lisa"/>
    <m/>
    <s v="Grants Management"/>
    <s v="Item"/>
    <s v="strategicplanning/Research/Lists/Technical Assistance version 2"/>
  </r>
  <r>
    <s v="St. Mary Parish "/>
    <x v="133"/>
    <x v="0"/>
    <s v="51FSCC3501,51PARA2101,51PARA2102,51PARA2302,51PARA2303,51PARA3301,51PARA3302,51PARA3303,51PARA3401,51PARA3402,51PARA3601, IFIS00006"/>
    <s v="Gustav/Ike"/>
    <s v="Discussed Amendments due and how to correct the previous draw request. On some of the draws all the funds came out of PD but some of the invoices should have been under PF. "/>
    <s v="Damage related to disaster"/>
    <x v="5"/>
    <x v="0"/>
    <x v="19"/>
    <d v="2016-07-26T12:12:49"/>
    <m/>
    <m/>
    <s v="Item"/>
    <b v="0"/>
    <s v="0"/>
    <s v="Samuels Lisa"/>
    <s v="Lisa Samuels"/>
    <x v="17"/>
    <n v="343"/>
    <s v="0"/>
    <d v="2016-07-26T12:18:50"/>
    <s v="Samuels OCD, Lisa"/>
    <m/>
    <s v="Grants Management"/>
    <s v="Item"/>
    <s v="strategicplanning/Research/Lists/Technical Assistance version 2"/>
  </r>
  <r>
    <s v="St. James Parish "/>
    <x v="136"/>
    <x v="0"/>
    <s v="47PARA2101,47PARA2301,47PARA2302,47PARA2303,47PARA3201,47PARA3202,47PARA3401,47PARA3402"/>
    <s v="Gustav/Ike"/>
    <s v="Discussed the draw requests issues and how to submit an amendment to the application. Also discussed closeouts that are in past due status.  "/>
    <s v="Damage related to disaster"/>
    <x v="5"/>
    <x v="1"/>
    <x v="19"/>
    <d v="2016-07-26T12:15:57"/>
    <m/>
    <m/>
    <s v="Item"/>
    <b v="0"/>
    <s v="0"/>
    <s v="Samuels Lisa"/>
    <s v="Lisa Samuels"/>
    <x v="17"/>
    <n v="344"/>
    <s v="0"/>
    <d v="2016-07-26T12:19:04"/>
    <s v="Samuels OCD, Lisa"/>
    <m/>
    <s v="Grants Management"/>
    <s v="Item"/>
    <s v="strategicplanning/Research/Lists/Technical Assistance version 2"/>
  </r>
  <r>
    <s v=" St. Bernard Parish Government"/>
    <x v="131"/>
    <x v="0"/>
    <s v="N/A"/>
    <s v="Katrina/Rita Grant 1"/>
    <s v="Discussed planned application for program income. "/>
    <s v="Damage related to disaster;#Eligible CDBG Activities;#Slum and Blight - National Objective"/>
    <x v="5"/>
    <x v="0"/>
    <x v="20"/>
    <d v="2016-07-26T15:05:17"/>
    <m/>
    <m/>
    <s v="Item"/>
    <b v="0"/>
    <s v="0"/>
    <s v="Candace Watkins"/>
    <s v="Candace Watkins"/>
    <x v="18"/>
    <n v="345"/>
    <s v="0"/>
    <d v="2016-07-26T15:05:17"/>
    <s v="Candace Watkins"/>
    <m/>
    <s v="DRGR TA"/>
    <s v="Item"/>
    <s v="strategicplanning/Research/Lists/Technical Assistance version 2"/>
  </r>
  <r>
    <s v="Baton Rouge Area Chamber"/>
    <x v="139"/>
    <x v="0"/>
    <s v="20000164369"/>
    <s v="Gustav/Ike"/>
    <s v="Discussed CEA execution documents and invoice procedures."/>
    <s v="Damage related to disaster;#Financial Management;#Grants Management"/>
    <x v="5"/>
    <x v="1"/>
    <x v="20"/>
    <d v="2016-07-26T15:11:11"/>
    <m/>
    <m/>
    <s v="Item"/>
    <b v="0"/>
    <s v="0"/>
    <s v="Candace Watkins"/>
    <s v="Candace Watkins"/>
    <x v="18"/>
    <n v="346"/>
    <s v="0"/>
    <d v="2016-07-26T15:11:11"/>
    <s v="Candace Watkins"/>
    <m/>
    <s v="DRGR TA"/>
    <s v="Item"/>
    <s v="strategicplanning/Research/Lists/Technical Assistance version 2"/>
  </r>
  <r>
    <s v="St. Bernard Parish Government"/>
    <x v="140"/>
    <x v="0"/>
    <s v="N/A"/>
    <s v="Katrina/Rita Grant 1"/>
    <s v="Discussed application for program income and Post Closing Option Change disposition method. "/>
    <s v="Damage related to disaster;#Eligible CDBG Activities;#Slum and Blight - National Objective"/>
    <x v="5"/>
    <x v="1"/>
    <x v="20"/>
    <d v="2016-07-26T15:12:49"/>
    <m/>
    <m/>
    <s v="Item"/>
    <b v="0"/>
    <s v="0"/>
    <s v="Candace Watkins"/>
    <s v="Candace Watkins"/>
    <x v="18"/>
    <n v="347"/>
    <s v="0"/>
    <d v="2016-07-26T15:12:49"/>
    <s v="Candace Watkins"/>
    <m/>
    <s v="DRGR TA"/>
    <s v="Item"/>
    <s v="strategicplanning/Research/Lists/Technical Assistance version 2"/>
  </r>
  <r>
    <s v="GOHSEP"/>
    <x v="141"/>
    <x v="0"/>
    <s v="I2OC-00033"/>
    <s v="Katrina/Rita Grant 2"/>
    <s v="Provided technical assistance as related to disaster to discuss ways to resolve possible Duplication of Benefits related to their verification process and Financial Management."/>
    <s v="Duplication of Benefits;#Financial Management;#Urgent Need - National Objective"/>
    <x v="6"/>
    <x v="1"/>
    <x v="17"/>
    <d v="2016-07-27T10:05:45"/>
    <m/>
    <m/>
    <s v="Item"/>
    <b v="0"/>
    <s v="0"/>
    <s v="Nechelle Polk"/>
    <s v="Nechelle Polk"/>
    <x v="1"/>
    <n v="348"/>
    <s v="0"/>
    <d v="2016-07-27T10:05:45"/>
    <s v="Nechelle Polk"/>
    <m/>
    <s v="Grants Management"/>
    <s v="Item"/>
    <s v="strategicplanning/Research/Lists/Technical Assistance version 2"/>
  </r>
  <r>
    <s v="Jefferson Parish Government"/>
    <x v="127"/>
    <x v="0"/>
    <s v="Majority of PARA, ILTR, IFIS, FSCC, and ILOC Projects "/>
    <s v="Katrina/Rita Grant 1;#Katrina/Rita Grant 2;#Gustav/Ike"/>
    <s v="Monthly Conference Call (via Teleconference): In this call, technical assistance was provided to the Grantee on monitoring different aspects (namely Subrecipient Agreements and amendments to those Agreements) of their subrecipient projects as well as ensuring duplication of benefits was accurately checked on projects with other sources of funding. We also had additional discussion concerning contracting requirements with subrecipients as well as status updates on other projects' construction schedules being on time and when project amendments or draw request revisions may be submitted."/>
    <s v="Duplication of Benefits;#Eligible CDBG Activities;#Financial Management;#Grants Management"/>
    <x v="6"/>
    <x v="0"/>
    <x v="7"/>
    <d v="2016-07-28T15:17:00"/>
    <m/>
    <m/>
    <s v="Item"/>
    <b v="0"/>
    <s v="0"/>
    <s v="Lee Jared"/>
    <s v="Jared Lee"/>
    <x v="7"/>
    <n v="349"/>
    <s v="0"/>
    <d v="2016-07-28T16:32:34"/>
    <s v="Lee OCD, Jared"/>
    <m/>
    <s v="Grants Management"/>
    <s v="Item"/>
    <s v="strategicplanning/Research/Lists/Technical Assistance version 2"/>
  </r>
  <r>
    <s v="Office of Coastal Protection"/>
    <x v="141"/>
    <x v="0"/>
    <s v="CPFI Program"/>
    <s v="Gustav/Ike"/>
    <s v="Onsite Pre-Monitoring File Review"/>
    <s v="Damage related to disaster;#Environmental - Environmental Reviews;#Fair Housing Equal Opportunity;#Financial Management;#Labor - Davis/Bacon;#Urgent Need - National Objective"/>
    <x v="5"/>
    <x v="1"/>
    <x v="23"/>
    <d v="2016-08-03T09:08:50"/>
    <m/>
    <m/>
    <s v="Item"/>
    <b v="0"/>
    <s v="0"/>
    <s v="Kristen Hebert"/>
    <s v="Kristen Hebert"/>
    <x v="10"/>
    <n v="350"/>
    <s v="0"/>
    <d v="2016-08-03T09:10:09"/>
    <s v="Kristen Hebert"/>
    <m/>
    <s v="DRGR TA"/>
    <s v="Item"/>
    <s v="strategicplanning/Research/Lists/Technical Assistance version 2"/>
  </r>
  <r>
    <s v="East Carroll Parish"/>
    <x v="142"/>
    <x v="0"/>
    <s v="18PARA3403, 18PARA3401"/>
    <s v="Gustav/Ike"/>
    <s v="Monthly Conference call discuss project status for both projects;  _x000a__x000a_CDBG Drainage 18PARA3403:_x000a_•_x0009_Project moving along as scheduled_x000a_•_x0009_Submitted P/S to Jeff/OCD last week_x000a_•_x0009_Received Letter of No Objection from Port to start construction on property_x000a_•_x0009_Police Jury meets 2nd Tuesday of the month to pass Resolution_x000a_•_x0009_Advertise for 25 days_x000a_•_x0009_60-90 days until construction will start (working through gas line relocation) _x000a__x000a_DOTD Drainage 18PARA3401:_x000a_•_x0009_Project moving along as scheduled_x000a_•_x0009_Phase I Work under railroad:  Submitted P/S to Jeff/OCD; Received ROW to start construction; 60 days out to start construction_x000a_•_x0009_Phase II Excavation:  Some progress on ROW with, Parish Attorney reviewing opinion; DOTD can focus more on Phase II since Phase I is moving along; Weather promitting looks like will break ground by the end of the year_x000a_"/>
    <s v="Damage related to disaster;#Environmental - Environmental Reviews;#Financial Management;#Labor - Davis/Bacon;#Low-Moderate Income - National Objective"/>
    <x v="5"/>
    <x v="0"/>
    <x v="23"/>
    <d v="2016-08-03T10:38:53"/>
    <m/>
    <m/>
    <s v="Item"/>
    <b v="0"/>
    <s v="0"/>
    <s v="Kristen Hebert"/>
    <s v="Kristen Hebert"/>
    <x v="10"/>
    <n v="351"/>
    <s v="0"/>
    <d v="2016-08-03T10:38:53"/>
    <s v="Kristen Hebert"/>
    <m/>
    <s v="DRGR TA"/>
    <s v="Item"/>
    <s v="strategicplanning/Research/Lists/Technical Assistance version 2"/>
  </r>
  <r>
    <s v="Road Home Liasion"/>
    <x v="142"/>
    <x v="0"/>
    <s v="RH "/>
    <s v="Katrina/Rita Grant 1"/>
    <s v="Monthly meeting to review and present cases of noncompliant road home recipients for consideration by participating nonprofits_x000a_to fill the financila gap,repair the structure or bluild new with a combination of funds from various sources."/>
    <s v="Damage related to disaster;#Eligible CDBG Activities;#Low-Moderate Income - National Objective;#Slum and Blight - National Objective"/>
    <x v="5"/>
    <x v="1"/>
    <x v="3"/>
    <d v="2016-08-03T14:26:59"/>
    <m/>
    <m/>
    <s v="Item"/>
    <b v="0"/>
    <s v="0"/>
    <s v="Peychaud Rosalind"/>
    <s v="Rosalind Peychaud"/>
    <x v="3"/>
    <n v="352"/>
    <s v="0"/>
    <d v="2016-08-03T14:26:59"/>
    <s v="Peychaud OCD, Rosalind"/>
    <m/>
    <s v="Grants Management"/>
    <s v="Item"/>
    <s v="strategicplanning/Research/Lists/Technical Assistance version 2"/>
  </r>
  <r>
    <s v="GNOHA Road Home "/>
    <x v="143"/>
    <x v="0"/>
    <s v="RH-300"/>
    <s v="Katrina/Rita Grant 1"/>
    <s v="Housing NOLA Plan to address the need for affordable housing and how local and state partnerships can advance this effort. Review and disclussion of the groups response and comments on the OCD-DRU resent RFP , APA66. "/>
    <s v="Damage related to disaster;#Eligible CDBG Activities;#Fair Housing Equal Opportunity;#Grants Management"/>
    <x v="5"/>
    <x v="1"/>
    <x v="3"/>
    <d v="2016-08-03T14:35:28"/>
    <m/>
    <m/>
    <s v="Item"/>
    <b v="0"/>
    <s v="0"/>
    <s v="Peychaud Rosalind"/>
    <s v="Rosalind Peychaud"/>
    <x v="3"/>
    <n v="353"/>
    <s v="0"/>
    <d v="2016-08-03T14:35:28"/>
    <s v="Peychaud OCD, Rosalind"/>
    <m/>
    <s v="Grants Management"/>
    <s v="Item"/>
    <s v="strategicplanning/Research/Lists/Technical Assistance version 2"/>
  </r>
  <r>
    <s v="CNO Jerico Road"/>
    <x v="132"/>
    <x v="0"/>
    <s v="CNO All"/>
    <s v="Katrina/Rita Grant 1"/>
    <s v="Soft Second mortgage,  funding for VA homes moved from the hospital site.  Renovation cost increases; gap financing."/>
    <s v="Damage related to disaster;#Grants Management"/>
    <x v="5"/>
    <x v="1"/>
    <x v="3"/>
    <d v="2016-08-03T14:38:44"/>
    <m/>
    <m/>
    <s v="Item"/>
    <b v="0"/>
    <s v="0"/>
    <s v="Peychaud Rosalind"/>
    <s v="Rosalind Peychaud"/>
    <x v="3"/>
    <n v="354"/>
    <s v="0"/>
    <d v="2016-08-03T14:38:44"/>
    <s v="Peychaud OCD, Rosalind"/>
    <m/>
    <s v="Grants Management"/>
    <s v="Item"/>
    <s v="strategicplanning/Research/Lists/Technical Assistance version 2"/>
  </r>
  <r>
    <s v="Viet Namese Amercian Commercial Fishesman Union"/>
    <x v="144"/>
    <x v="0"/>
    <s v="IFIS-00025"/>
    <s v="Katrina/Rita Grant 1"/>
    <s v="Assessment of progress to date; explain requirements for minimum number of bids for equipment purchases to use balance of funds; tour of facility."/>
    <s v="Eligible CDBG Activities;#Financial Management"/>
    <x v="1"/>
    <x v="1"/>
    <x v="3"/>
    <d v="2016-08-10T14:58:48"/>
    <m/>
    <m/>
    <s v="Item"/>
    <b v="0"/>
    <s v="0"/>
    <s v="Peychaud Rosalind"/>
    <s v="Rosalind Peychaud"/>
    <x v="3"/>
    <n v="355"/>
    <s v="0"/>
    <d v="2016-08-10T15:11:34"/>
    <s v="Peychaud OCD, Rosalind"/>
    <m/>
    <s v="Grants Management"/>
    <s v="Item"/>
    <s v="strategicplanning/Research/Lists/Technical Assistance version 2"/>
  </r>
  <r>
    <s v="NORA"/>
    <x v="145"/>
    <x v="0"/>
    <s v="ILOC0019"/>
    <s v="Katrina/Rita Grant 1"/>
    <s v="Monitoring of Presentations to Board of Directors  of proposed facade renew projects; Discussion of late payments to developers to insure that OCD's partnership and participations in the reimbursement process was accurately represented."/>
    <s v="Damage related to disaster;#Eligible CDBG Activities;#Financial Management;#Slum and Blight - National Objective;#Grants Management"/>
    <x v="5"/>
    <x v="1"/>
    <x v="3"/>
    <d v="2016-08-10T15:06:14"/>
    <m/>
    <m/>
    <s v="Item"/>
    <b v="0"/>
    <s v="0"/>
    <s v="Peychaud Rosalind"/>
    <s v="Rosalind Peychaud"/>
    <x v="3"/>
    <n v="356"/>
    <s v="0"/>
    <d v="2016-08-10T15:06:14"/>
    <s v="Peychaud OCD, Rosalind"/>
    <m/>
    <s v="Grants Management"/>
    <s v="Item"/>
    <s v="strategicplanning/Research/Lists/Technical Assistance version 2"/>
  </r>
  <r>
    <s v="City of New Orleans"/>
    <x v="146"/>
    <x v="0"/>
    <s v="ILTR-00008 (Hunter's Field), ILTR-00016 (Gen Meyer Streetscape), ILTR-00021 (OC Haley Streetscape), ILTR-00287 (VA Home Restoration), ILTR-00294 (Nora Navra), ILTR-00029 (Behrman Park), ILTR-00202 (Michoud Front Door), ILT2-00288 (Inf. Improvement Fund)"/>
    <s v="Katrina/Rita Grant 1;#Katrina/Rita Grant 2"/>
    <s v="Task Force Meeting (On-Site Visit): Provided technical assistance to the Grantee on overall Grants Management, i.e., submitting NTP extension request, requesting to see copies of CEA/Subrecipient Agreement and procurement documentation, advising the Grantee's Project Manager on reviewing environmental clearance amounts to ensure a request to clear more CDBG-DR funds is not necessary, and advising Grantee staff on the status of and when to submit Project Amendments, in an effort to comply with federal CDBG-DR rules and regulations. Outreach attended as well."/>
    <s v="Eligible CDBG Activities;#Environmental - Environmental Reviews;#Financial Management;#Grants Management"/>
    <x v="1"/>
    <x v="1"/>
    <x v="7"/>
    <d v="2016-08-19T11:11:52"/>
    <m/>
    <m/>
    <s v="Item"/>
    <b v="0"/>
    <s v="0"/>
    <s v="Lee Jared"/>
    <s v="Jared Lee"/>
    <x v="7"/>
    <n v="357"/>
    <s v="0"/>
    <d v="2016-08-19T11:22:00"/>
    <s v="Lee OCD, Jared"/>
    <m/>
    <s v="Grants Management"/>
    <s v="Item"/>
    <s v="strategicplanning/Research/Lists/Technical Assistance version 2"/>
  </r>
  <r>
    <s v="City of New Orleans"/>
    <x v="147"/>
    <x v="0"/>
    <s v="ILTR-All"/>
    <s v="Katrina/Rita Grant 1"/>
    <s v="Entrance meeting with HUD and CNO for August monotoring visit."/>
    <s v="Damage related to disaster"/>
    <x v="5"/>
    <x v="1"/>
    <x v="3"/>
    <d v="2016-08-22T12:13:19"/>
    <m/>
    <m/>
    <s v="Item"/>
    <b v="0"/>
    <s v="0"/>
    <s v="Peychaud Rosalind"/>
    <s v="Rosalind Peychaud"/>
    <x v="3"/>
    <n v="358"/>
    <s v="0"/>
    <d v="2016-08-22T12:15:38"/>
    <s v="Peychaud OCD, Rosalind"/>
    <m/>
    <s v="Grants Management"/>
    <s v="Item"/>
    <s v="strategicplanning/Research/Lists/Technical Assistance version 2"/>
  </r>
  <r>
    <s v="City of New Orleans"/>
    <x v="146"/>
    <x v="0"/>
    <s v="CNO All"/>
    <s v="Katrina/Rita Grant 1"/>
    <s v="CNO/OCD-DRU Task Force Meeting . Invoice status reviewed, project reports updated by specific project managers."/>
    <s v="Damage related to disaster"/>
    <x v="5"/>
    <x v="1"/>
    <x v="3"/>
    <d v="2016-08-22T12:18:48"/>
    <m/>
    <m/>
    <s v="Item"/>
    <b v="0"/>
    <s v="0"/>
    <s v="Peychaud Rosalind"/>
    <s v="Rosalind Peychaud"/>
    <x v="3"/>
    <n v="359"/>
    <s v="0"/>
    <d v="2016-08-22T12:18:48"/>
    <s v="Peychaud OCD, Rosalind"/>
    <m/>
    <s v="Grants Management"/>
    <s v="Item"/>
    <s v="strategicplanning/Research/Lists/Technical Assistance version 2"/>
  </r>
  <r>
    <s v="City of New Orleans"/>
    <x v="146"/>
    <x v="0"/>
    <s v="CNO All"/>
    <s v="Katrina/Rita Grant 1"/>
    <s v="CNO/OCD-DRU Task Force Meeting . Invoice status reviewed, project reports updated by specific project managers."/>
    <s v="Damage related to disaster"/>
    <x v="5"/>
    <x v="1"/>
    <x v="3"/>
    <d v="2016-08-22T12:18:49"/>
    <m/>
    <m/>
    <s v="Item"/>
    <b v="0"/>
    <s v="0"/>
    <s v="Peychaud Rosalind"/>
    <s v="Rosalind Peychaud"/>
    <x v="3"/>
    <n v="360"/>
    <s v="0"/>
    <d v="2016-08-22T12:18:49"/>
    <s v="Peychaud OCD, Rosalind"/>
    <m/>
    <s v="Grants Management"/>
    <s v="Item"/>
    <s v="strategicplanning/Research/Lists/Technical Assistance version 2"/>
  </r>
  <r>
    <s v="Facility Planning and Control"/>
    <x v="148"/>
    <x v="0"/>
    <s v="All ILOC and I2OC projects"/>
    <s v="Katrina/Rita Grant 1;#Katrina/Rita Grant 2"/>
    <s v="Provided technical assistance in reference to Davis Bacon issues from their monitoring visit and construction issues."/>
    <s v="Urgent Need - National Objective;#Grants Management"/>
    <x v="3"/>
    <x v="1"/>
    <x v="17"/>
    <d v="2016-08-25T11:32:51"/>
    <m/>
    <m/>
    <s v="Item"/>
    <b v="0"/>
    <s v="0"/>
    <s v="Nechelle Polk"/>
    <s v="Nechelle Polk"/>
    <x v="1"/>
    <n v="361"/>
    <s v="0"/>
    <d v="2016-08-25T11:32:51"/>
    <s v="Nechelle Polk"/>
    <m/>
    <s v="Grants Management"/>
    <s v="Item"/>
    <s v="strategicplanning/Research/Lists/Technical Assistance version 2"/>
  </r>
  <r>
    <s v="New Orleans Redevelopment Authority"/>
    <x v="149"/>
    <x v="0"/>
    <s v="ILOC-0019"/>
    <s v="Katrina/Rita Grant 1"/>
    <s v="Review the HUD National Objectives with specifics on the Developers Program "/>
    <s v="Damage related to disaster;#Duplication of Benefits;#Eligible CDBG Activities"/>
    <x v="5"/>
    <x v="1"/>
    <x v="3"/>
    <d v="2016-08-30T13:16:15"/>
    <m/>
    <m/>
    <s v="Item"/>
    <b v="0"/>
    <s v="0"/>
    <s v="Peychaud Rosalind"/>
    <s v="Rosalind Peychaud"/>
    <x v="3"/>
    <n v="362"/>
    <s v="0"/>
    <d v="2016-08-30T13:16:15"/>
    <s v="Peychaud OCD, Rosalind"/>
    <m/>
    <s v="Grants Management"/>
    <s v="Item"/>
    <s v="strategicplanning/Research/Lists/Technical Assistance version 2"/>
  </r>
  <r>
    <s v="CNO"/>
    <x v="150"/>
    <x v="0"/>
    <s v="CNO_ All"/>
    <s v="Katrina/Rita Grant 1"/>
    <s v="Broad based bus tour of several HUD funded completed projects.  Presentation at the respective sites conducted by CNO personal at the locations."/>
    <s v="Duplication of Benefits;#Slum and Blight - National Objective"/>
    <x v="6"/>
    <x v="1"/>
    <x v="3"/>
    <d v="2016-08-30T13:22:04"/>
    <m/>
    <m/>
    <s v="Item"/>
    <b v="0"/>
    <s v="0"/>
    <s v="Peychaud Rosalind"/>
    <s v="Rosalind Peychaud"/>
    <x v="3"/>
    <n v="363"/>
    <s v="0"/>
    <d v="2016-08-30T13:22:04"/>
    <s v="Peychaud OCD, Rosalind"/>
    <m/>
    <s v="Grants Management"/>
    <s v="Item"/>
    <s v="strategicplanning/Research/Lists/Technical Assistance version 2"/>
  </r>
  <r>
    <s v="Road Home"/>
    <x v="151"/>
    <x v="0"/>
    <s v="Road Home Constituent Services"/>
    <s v="Katrina/Rita Grant 1"/>
    <s v="Property owner of NRPP cant obtain certificate of occupancy. So project cant be closed out. Intervention with Director of Safety and Permits and the building inspector to try and resollve the  issue.  "/>
    <s v="Damage related to disaster;#Low-Moderate Income - National Objective;#Slum and Blight - National Objective"/>
    <x v="5"/>
    <x v="1"/>
    <x v="3"/>
    <d v="2016-08-30T13:26:55"/>
    <m/>
    <m/>
    <s v="Item"/>
    <b v="0"/>
    <s v="0"/>
    <s v="Peychaud Rosalind"/>
    <s v="Rosalind Peychaud"/>
    <x v="3"/>
    <n v="364"/>
    <s v="0"/>
    <d v="2016-08-30T13:26:55"/>
    <s v="Peychaud OCD, Rosalind"/>
    <m/>
    <s v="Grants Management"/>
    <s v="Item"/>
    <s v="strategicplanning/Research/Lists/Technical Assistance version 2"/>
  </r>
  <r>
    <s v="GOHSEP"/>
    <x v="152"/>
    <x v="0"/>
    <s v="I2OC-00033"/>
    <s v="Katrina/Rita Grant 2"/>
    <s v="Provided TA on Grants Management and discussed DOB issues being resolved in order to reimburse for houses Terrebonne Parish."/>
    <s v="Duplication of Benefits;#Urgent Need - National Objective;#Grants Management"/>
    <x v="6"/>
    <x v="1"/>
    <x v="17"/>
    <d v="2016-08-31T10:19:35"/>
    <m/>
    <m/>
    <s v="Item"/>
    <b v="0"/>
    <s v="0"/>
    <s v="Nechelle Polk"/>
    <s v="Nechelle Polk"/>
    <x v="1"/>
    <n v="365"/>
    <s v="0"/>
    <d v="2016-08-31T10:19:35"/>
    <s v="Nechelle Polk"/>
    <m/>
    <s v="Grants Management"/>
    <s v="Item"/>
    <s v="strategicplanning/Research/Lists/Technical Assistance version 2"/>
  </r>
  <r>
    <s v="St. Bernard Parish"/>
    <x v="144"/>
    <x v="0"/>
    <s v="44FSCC3501, 44PARA9101, I2OC-00038, I44P-00001, IFIS-00019, IFIS-00020, ILT2-00278, ILT2-00279, ILTR-00059, ILTR-00099, ILTR-00115, ILTR-00173, ILTR-00286, ILTR-00289"/>
    <s v="Katrina/Rita Grant 1;#Katrina/Rita Grant 2;#Gustav/Ike"/>
    <s v="Monthly conference call with the Parish to discuss the projects, guage progress, and troubleshoot issues. Also discussing potential new projects with the available funds."/>
    <s v="Eligible CDBG Activities;#Grants Management"/>
    <x v="1"/>
    <x v="0"/>
    <x v="22"/>
    <d v="2016-08-31T10:57:47"/>
    <m/>
    <m/>
    <s v="Item"/>
    <b v="0"/>
    <s v="0"/>
    <s v="Michael Chua"/>
    <s v="Michael Chua"/>
    <x v="9"/>
    <n v="366"/>
    <s v="0"/>
    <d v="2016-08-31T10:57:47"/>
    <s v="Michael Chua"/>
    <m/>
    <s v="Grants Management"/>
    <s v="Item"/>
    <s v="strategicplanning/Research/Lists/Technical Assistance version 2"/>
  </r>
  <r>
    <s v="RoadHome"/>
    <x v="153"/>
    <x v="0"/>
    <s v="Road Home"/>
    <s v="Katrina/Rita Grant 1"/>
    <s v="Consultation with Director regarding pending changes in the Road Home Liason Program. Coordination of conversation/meeting with OCD-DRU  Director."/>
    <s v="Damage related to disaster"/>
    <x v="5"/>
    <x v="1"/>
    <x v="3"/>
    <d v="2016-09-01T10:35:10"/>
    <m/>
    <m/>
    <s v="Item"/>
    <b v="0"/>
    <s v="0"/>
    <s v="Peychaud Rosalind"/>
    <s v="Rosalind Peychaud"/>
    <x v="3"/>
    <n v="367"/>
    <s v="0"/>
    <d v="2016-09-01T10:35:10"/>
    <s v="Peychaud OCD, Rosalind"/>
    <m/>
    <s v="Grants Management"/>
    <s v="Item"/>
    <s v="strategicplanning/Research/Lists/Technical Assistance version 2"/>
  </r>
  <r>
    <s v="LCTCS Facilities Corporation"/>
    <x v="145"/>
    <x v="0"/>
    <s v="10DRLG2901/IRWF/I2WF"/>
    <s v="Katrina/Rita Grant 1;#Gustav/Ike"/>
    <s v="There were a number of issues identified on the monitoring visit in terms of the Grantee’s monitoring of Subrecipient SOWELA Technical Community College. _x000a__x000a_It was communicated to the Grantee that monitoring of the project’s Relocation activity, along with monitoring of the Subrecipient’s Property Management, would likely still need to be performed by the Grantee following the OCD-DRU monitoring visit. Additionally, it was communicated to the Grantee that it would eventually have to send a Monitoring Report to SOWELA that documents each of the issues identified during its Monitoring reviews, and that details any necessary corrective action the Subrecipient will need to complete in order to ensure that it becomes compliant with DR-CDBG regulations. _x000a__x000a_It was also communicated to LCTCS Facilities Corporation that it would need to complete Worksheet 3: Contractor Support Documentation/Allowable Costs Review (DR-CDBG Grantee Administrative Manual) so that the Grantee could review expenditures to determine whether the project costs of the contractors it procured were supported and allowable, and so that the OCD-DRU Financial Analyst could determine that the Grantee reviewed whether the contractor’s costs were supported and allowable.  "/>
    <s v="Grants Management"/>
    <x v="4"/>
    <x v="1"/>
    <x v="24"/>
    <d v="2016-09-02T08:55:17"/>
    <m/>
    <m/>
    <s v="Item"/>
    <b v="0"/>
    <s v="0"/>
    <s v="Jimmy Dunphy"/>
    <s v="Jimmy Dunphy"/>
    <x v="20"/>
    <n v="368"/>
    <s v="0"/>
    <d v="2016-09-02T08:55:17"/>
    <s v="Jimmy Dunphy"/>
    <m/>
    <s v="Grants Management"/>
    <s v="Item"/>
    <s v="strategicplanning/Research/Lists/Technical Assistance version 2"/>
  </r>
  <r>
    <s v="CNO All"/>
    <x v="154"/>
    <x v="0"/>
    <s v=" ILTR-00152;ILTR-00205S"/>
    <s v="Katrina/Rita Grant 1"/>
    <s v="Facilitating the coordination of access to Labor compliance, Davis Bacon and payroll information in preparation for an on site ED monitoring visit."/>
    <s v="Labor - Davis/Bacon;#Grants Management"/>
    <x v="7"/>
    <x v="1"/>
    <x v="3"/>
    <d v="2016-09-02T14:45:27"/>
    <m/>
    <m/>
    <s v="Item"/>
    <b v="0"/>
    <s v="0"/>
    <s v="Peychaud Rosalind"/>
    <s v="Rosalind Peychaud"/>
    <x v="3"/>
    <n v="369"/>
    <s v="0"/>
    <d v="2016-09-02T14:45:27"/>
    <s v="Peychaud OCD, Rosalind"/>
    <m/>
    <s v="Grants Management"/>
    <s v="Item"/>
    <s v="strategicplanning/Research/Lists/Technical Assistance version 2"/>
  </r>
  <r>
    <s v="CNO All"/>
    <x v="154"/>
    <x v="0"/>
    <s v=" ILTR-00152;ILTR-00205S"/>
    <s v="Katrina/Rita Grant 1"/>
    <s v="Facilitating the coordination of access to Labor compliance, Davis Bacon and payroll information in preparation for an on site ED monitoring visit."/>
    <s v="Labor - Davis/Bacon;#Grants Management"/>
    <x v="7"/>
    <x v="1"/>
    <x v="3"/>
    <d v="2016-09-02T14:45:27"/>
    <m/>
    <m/>
    <s v="Item"/>
    <b v="0"/>
    <s v="0"/>
    <s v="Peychaud Rosalind"/>
    <s v="Rosalind Peychaud"/>
    <x v="3"/>
    <n v="370"/>
    <s v="0"/>
    <d v="2016-09-02T14:45:27"/>
    <s v="Peychaud OCD, Rosalind"/>
    <m/>
    <s v="Grants Management"/>
    <s v="Item"/>
    <s v="strategicplanning/Research/Lists/Technical Assistance version 2"/>
  </r>
  <r>
    <s v="East Carroll Parish"/>
    <x v="155"/>
    <x v="0"/>
    <s v="18PARA3403, 18PARA3401"/>
    <s v="Gustav/Ike"/>
    <s v="Monthly Conference call to discuss projects:_x000a__x000a_DOTD_x000a_Phase 1 Open Bids 9/7/16; Phase 2 ROW Determination, DOTD Clearing &amp; Grubbing will be costly however this is included in budget; Working through getting access to site either by State Hwy or Parish owned property_x000a__x000a_CDBG_x000a_Working through comments from Jeff/OCD on P/S; Waiting on levee board approval; 2 weeks out until construction to relocate Gas Main (30 days of construction); Advertise for bid within the next two weeks once receive authorization to bid and levee board approval_x000a_"/>
    <s v="Damage related to disaster;#Eligible CDBG Activities;#Financial Management;#Low-Moderate Income - National Objective"/>
    <x v="5"/>
    <x v="0"/>
    <x v="23"/>
    <d v="2016-09-08T11:29:05"/>
    <m/>
    <m/>
    <s v="Item"/>
    <b v="0"/>
    <s v="0"/>
    <s v="Kristen Hebert"/>
    <s v="Kristen Hebert"/>
    <x v="10"/>
    <n v="371"/>
    <s v="0"/>
    <d v="2016-09-08T11:29:05"/>
    <s v="Kristen Hebert"/>
    <m/>
    <s v="DRGR TA"/>
    <s v="Item"/>
    <s v="strategicplanning/Research/Lists/Technical Assistance version 2"/>
  </r>
  <r>
    <s v="GNOHA"/>
    <x v="155"/>
    <x v="0"/>
    <s v="CNO All"/>
    <s v="Katrina/Rita Grant 1"/>
    <s v="HousingNOLA Policy Working Group meeting to continue to review the 2016 affordable housing report and 2017.  Agernda Attatched."/>
    <s v="Damage related to disaster;#Grants Management"/>
    <x v="5"/>
    <x v="1"/>
    <x v="3"/>
    <d v="2016-09-08T11:50:12"/>
    <m/>
    <m/>
    <s v="Item"/>
    <b v="0"/>
    <s v="0"/>
    <s v="Peychaud Rosalind"/>
    <s v="Rosalind Peychaud"/>
    <x v="3"/>
    <n v="372"/>
    <s v="0"/>
    <d v="2016-09-08T11:50:12"/>
    <s v="Peychaud OCD, Rosalind"/>
    <m/>
    <s v="Grants Management"/>
    <s v="Item"/>
    <s v="strategicplanning/Research/Lists/Technical Assistance version 2"/>
  </r>
  <r>
    <s v="Jefferson Parish Government (Grantee)/City of Gretna (Subrecipient)"/>
    <x v="39"/>
    <x v="0"/>
    <s v="I26S-00002 (Gretna Comprehensive Plan and and Development Code Rev)"/>
    <s v="Katrina/Rita Grant 2"/>
    <s v="Project Kick-Off Meeting (On-Site Visit): I provided technical assistance to the Grantee, Subrecipient, and Consultant during this meeting regarding a sole proposal-submission procurement scenario. I instructed and provided guidance to the Subrecipient on completing additional cost reasonableness analysis, i.e., memo outlining review of proposal and supporting price/cost analysis comparing sole proposal with other proposals on previous RFPs from other projects the Subrecipient has had along with removing any tasks in the scope which they feel will not be applicable for the Consultant to incur on this project. We also discussed project schedules/milestones and immediate next steps/project updates."/>
    <s v="Eligible CDBG Activities;#Grants Management"/>
    <x v="1"/>
    <x v="1"/>
    <x v="7"/>
    <d v="2016-09-09T10:44:20"/>
    <m/>
    <m/>
    <s v="Item"/>
    <b v="0"/>
    <s v="0"/>
    <s v="Lee Jared"/>
    <s v="Jared Lee"/>
    <x v="7"/>
    <n v="373"/>
    <s v="0"/>
    <d v="2016-09-09T11:25:01"/>
    <s v="Lee OCD, Jared"/>
    <m/>
    <s v="Grants Management"/>
    <s v="Item"/>
    <s v="strategicplanning/Research/Lists/Technical Assistance version 2"/>
  </r>
  <r>
    <s v="Vietnamese-American Commercial Fisherman's Union (VACFU)"/>
    <x v="113"/>
    <x v="0"/>
    <s v="IFIS-00025"/>
    <s v="Katrina/Rita Grant 1"/>
    <s v="Pre-Monitoring Visit: Provided technical assistance to the Grantee on records management, i.e., regarding what required documentation should be obtained and filed in their records as well as the level of documentation they should maintain, specifically Acquisition, Procurement, and Financial Management documentation, in an effort to comply with federal DR-CDBG rules and regulations."/>
    <s v="Eligible CDBG Activities;#Financial Management;#Urgent Need - National Objective;#Grants Management"/>
    <x v="1"/>
    <x v="1"/>
    <x v="7"/>
    <d v="2016-09-09T16:36:15"/>
    <m/>
    <m/>
    <s v="Item"/>
    <b v="0"/>
    <s v="0"/>
    <s v="Lee Jared"/>
    <s v="Jared Lee"/>
    <x v="7"/>
    <n v="374"/>
    <s v="0"/>
    <d v="2016-09-09T16:37:13"/>
    <s v="Lee OCD, Jared"/>
    <m/>
    <s v="Grants Management"/>
    <s v="Item"/>
    <s v="strategicplanning/Research/Lists/Technical Assistance version 2"/>
  </r>
  <r>
    <s v="Vietnamese-American Commercial Fisherman's Union (VACFU)"/>
    <x v="144"/>
    <x v="0"/>
    <s v="IFIS-00025"/>
    <s v="Katrina/Rita Grant 1"/>
    <s v="Equipment Purchase Discussion (Site Visit) &amp; Technical Assistance Emails on Small Purchase Procurement - Event Spanned over a Site Visit on 8/10/16 and through Multiple Emails from 8/26/16 to 9/9/16: Provided Guidance to the Grantee during the Site Visit that a re-application of Davis-Bacon Related Acts (DBRA) labor compliance requirements confirmed that the Grantee could purchase immoveable equipment so long as installation costs do not exceed 13% of the equipment purchase price (we discussed what type of immoveable equipment would be needed that could utilize CDBG-DR funding) - TA also involved instruction to the Grantee in follow up emails after the 8/10 Site Visit on properly procuring this equipment (cooler/freezer panels that will be permanently affixed for a refrigeration/cold storage unit on the facility site) via the small purchase method, i.e., what each quote should indicate, documenting the original request/scope for quotes, etc."/>
    <s v="Eligible CDBG Activities;#Labor - Davis/Bacon;#Grants Management"/>
    <x v="1"/>
    <x v="1"/>
    <x v="7"/>
    <d v="2016-09-12T10:49:07"/>
    <m/>
    <m/>
    <s v="Item"/>
    <b v="0"/>
    <s v="0"/>
    <s v="Lee Jared"/>
    <s v="Jared Lee"/>
    <x v="7"/>
    <n v="375"/>
    <s v="0"/>
    <d v="2016-09-12T10:55:59"/>
    <s v="Lee OCD, Jared"/>
    <m/>
    <s v="Grants Management"/>
    <s v="Item"/>
    <s v="strategicplanning/Research/Lists/Technical Assistance version 2"/>
  </r>
  <r>
    <s v="East Baton Rouge Parish"/>
    <x v="156"/>
    <x v="0"/>
    <s v="All PARA projects"/>
    <s v="Gustav/Ike"/>
    <s v="Provided TA concerning OCD and PAE grants management and steps needed to process task orders.  Discussed issued with budgets and the necessary steps to take in order to resolve these issues. Explained what is needed on a CatEx form in order for Ann to approve."/>
    <s v="Financial Management;#Low-Moderate Income - National Objective;#Grants Management"/>
    <x v="2"/>
    <x v="1"/>
    <x v="17"/>
    <d v="2016-09-13T17:19:21"/>
    <m/>
    <m/>
    <s v="Item"/>
    <b v="0"/>
    <s v="0"/>
    <s v="Nechelle Polk"/>
    <s v="Nechelle Polk"/>
    <x v="1"/>
    <n v="376"/>
    <s v="0"/>
    <d v="2016-12-07T15:25:15"/>
    <s v="Nechelle Polk"/>
    <m/>
    <s v="Grants Management"/>
    <s v="Item"/>
    <s v="strategicplanning/Research/Lists/Technical Assistance version 2"/>
  </r>
  <r>
    <s v="East Baton Rouge Parish"/>
    <x v="153"/>
    <x v="0"/>
    <s v="All PARA projects"/>
    <s v="Gustav/Ike"/>
    <s v="Provided TA concerning close-outs that are due and the amendments that need to be processed before they can be submitted.  Discussed budget issues as they relate to their ability to use PAE for Grant Management.  Smiley Heights project and how to move forward in order to meet National Objective."/>
    <s v="Damage related to disaster;#Eligible CDBG Activities;#Financial Management;#Low-Moderate Income - National Objective;#Grants Management"/>
    <x v="5"/>
    <x v="1"/>
    <x v="17"/>
    <d v="2016-09-13T17:23:48"/>
    <m/>
    <m/>
    <s v="Item"/>
    <b v="0"/>
    <s v="0"/>
    <s v="Nechelle Polk"/>
    <s v="Nechelle Polk"/>
    <x v="1"/>
    <n v="377"/>
    <s v="0"/>
    <d v="2017-08-22T10:45:41"/>
    <s v="Nechelle Polk"/>
    <m/>
    <s v="Grants Management"/>
    <s v="Item"/>
    <s v="strategicplanning/Research/Lists/Technical Assistance version 2"/>
  </r>
  <r>
    <s v="Town of Livingston"/>
    <x v="157"/>
    <x v="0"/>
    <s v="32PCPL1025 and 32MIPS3201"/>
    <s v="Katrina/Rita Grant 1;#Gustav/Ike"/>
    <s v="Provided TA on specifics of monitoring letter and what is needed to clear 4 findings and 6 previously unaddressed concerns. "/>
    <s v="Damage related to disaster"/>
    <x v="5"/>
    <x v="1"/>
    <x v="25"/>
    <d v="2016-09-19T15:08:06"/>
    <m/>
    <m/>
    <s v="Item"/>
    <b v="0"/>
    <s v="0"/>
    <s v="Powell Tina"/>
    <s v="Tina Powell"/>
    <x v="21"/>
    <n v="378"/>
    <s v="0"/>
    <d v="2016-09-19T15:08:06"/>
    <s v="Powell OCD, Tina"/>
    <m/>
    <s v="Grants Management"/>
    <s v="Item"/>
    <s v="strategicplanning/Research/Lists/Technical Assistance version 2"/>
  </r>
  <r>
    <s v="Office of Coastal Protection"/>
    <x v="158"/>
    <x v="0"/>
    <s v="CPFI Program"/>
    <s v="Gustav/Ike"/>
    <s v="Conference call to discuss issues regarding Land Rights for active projects, amendments, and final draw request submittal on projects closeing out."/>
    <s v="Damage related to disaster;#Eligible CDBG Activities;#Environmental - Environmental Reviews;#Financial Management;#Urgent Need - National Objective"/>
    <x v="5"/>
    <x v="0"/>
    <x v="23"/>
    <d v="2016-09-20T14:51:02"/>
    <m/>
    <m/>
    <s v="Item"/>
    <b v="0"/>
    <s v="0"/>
    <s v="Kristen Hebert"/>
    <s v="Kristen Hebert"/>
    <x v="10"/>
    <n v="379"/>
    <s v="0"/>
    <d v="2016-09-20T14:51:02"/>
    <s v="Kristen Hebert"/>
    <m/>
    <s v="DRGR TA"/>
    <s v="Item"/>
    <s v="strategicplanning/Research/Lists/Technical Assistance version 2"/>
  </r>
  <r>
    <s v="Facility Planning and Control"/>
    <x v="159"/>
    <x v="0"/>
    <s v="All ILOC and I2OC projects"/>
    <s v="Katrina/Rita Grant 1;#Katrina/Rita Grant 2"/>
    <s v="Provided technical assistance on issues related to their Monitoring/Compliance report.  Also, discussed budget shortfall issues and how to resolve."/>
    <s v="Financial Management;#Urgent Need - National Objective;#Grants Management"/>
    <x v="2"/>
    <x v="1"/>
    <x v="17"/>
    <d v="2016-09-22T10:14:27"/>
    <m/>
    <m/>
    <s v="Item"/>
    <b v="0"/>
    <s v="0"/>
    <s v="Nechelle Polk"/>
    <s v="Nechelle Polk"/>
    <x v="1"/>
    <n v="380"/>
    <s v="0"/>
    <d v="2016-09-22T10:14:27"/>
    <s v="Nechelle Polk"/>
    <m/>
    <s v="Grants Management"/>
    <s v="Item"/>
    <s v="strategicplanning/Research/Lists/Technical Assistance version 2"/>
  </r>
  <r>
    <s v="Ascension Parish"/>
    <x v="122"/>
    <x v="0"/>
    <s v="03PAAD1001"/>
    <s v="Gustav/Ike"/>
    <s v="Technical Assistance for Parishes Corrective Action Response from Monitoring"/>
    <s v="Eligible CDBG Activities"/>
    <x v="1"/>
    <x v="1"/>
    <x v="2"/>
    <d v="2016-09-26T08:58:58"/>
    <m/>
    <m/>
    <s v="Item"/>
    <b v="0"/>
    <s v="0"/>
    <s v="Andrea Fleischbein"/>
    <s v="Andrea Fleischbein"/>
    <x v="2"/>
    <n v="381"/>
    <s v="0"/>
    <d v="2016-09-26T08:58:58"/>
    <s v="Andrea Fleischbein"/>
    <m/>
    <s v="Grants Management"/>
    <s v="Item"/>
    <s v="strategicplanning/Research/Lists/Technical Assistance version 2"/>
  </r>
  <r>
    <s v="Ascension Parish"/>
    <x v="137"/>
    <x v="0"/>
    <s v="03PAAD1001"/>
    <s v="Gustav/Ike"/>
    <s v="Technical Assistance for Compliance response and procurement policies"/>
    <s v="Financial Management"/>
    <x v="2"/>
    <x v="1"/>
    <x v="2"/>
    <d v="2016-09-26T09:00:39"/>
    <m/>
    <m/>
    <s v="Item"/>
    <b v="0"/>
    <s v="0"/>
    <s v="Andrea Fleischbein"/>
    <s v="Andrea Fleischbein"/>
    <x v="2"/>
    <n v="382"/>
    <s v="0"/>
    <d v="2016-09-26T09:00:39"/>
    <s v="Andrea Fleischbein"/>
    <m/>
    <s v="Grants Management"/>
    <s v="Item"/>
    <s v="strategicplanning/Research/Lists/Technical Assistance version 2"/>
  </r>
  <r>
    <s v="Ascension Parish"/>
    <x v="160"/>
    <x v="0"/>
    <s v="03PAAD1001"/>
    <s v="Gustav/Ike"/>
    <s v="Technical Assistance procurement and research on regulations sited for administrative procurement in compliance"/>
    <s v="Grants Management"/>
    <x v="4"/>
    <x v="0"/>
    <x v="2"/>
    <d v="2016-09-26T09:02:45"/>
    <m/>
    <m/>
    <s v="Item"/>
    <b v="0"/>
    <s v="0"/>
    <s v="Andrea Fleischbein"/>
    <s v="Andrea Fleischbein"/>
    <x v="2"/>
    <n v="383"/>
    <s v="0"/>
    <d v="2016-09-26T09:02:45"/>
    <s v="Andrea Fleischbein"/>
    <m/>
    <s v="Grants Management"/>
    <s v="Item"/>
    <s v="strategicplanning/Research/Lists/Technical Assistance version 2"/>
  </r>
  <r>
    <s v="Jefferson Parish"/>
    <x v="161"/>
    <x v="0"/>
    <s v="ILTR-00292"/>
    <s v="Katrina/Rita Grant 1"/>
    <s v="Grand Isle Roads Project - Technical assistance on subrecipient monitoring and Duplication of Benefits regulations and sources of funding"/>
    <s v="Duplication of Benefits;#Grants Management"/>
    <x v="6"/>
    <x v="1"/>
    <x v="2"/>
    <d v="2016-09-26T09:06:55"/>
    <m/>
    <m/>
    <s v="Item"/>
    <b v="0"/>
    <s v="0"/>
    <s v="Andrea Fleischbein"/>
    <s v="Andrea Fleischbein"/>
    <x v="2"/>
    <n v="384"/>
    <s v="0"/>
    <d v="2016-09-26T09:06:55"/>
    <s v="Andrea Fleischbein"/>
    <m/>
    <s v="Grants Management"/>
    <s v="Item"/>
    <s v="strategicplanning/Research/Lists/Technical Assistance version 2"/>
  </r>
  <r>
    <s v="Jefferson Parish"/>
    <x v="162"/>
    <x v="0"/>
    <s v="IFIS-0003"/>
    <s v="Katrina/Rita Grant 1"/>
    <s v="Bucktown Harbor - source of funding technical assistance by project phases and eligible activities"/>
    <s v="Eligible CDBG Activities"/>
    <x v="1"/>
    <x v="0"/>
    <x v="2"/>
    <d v="2016-09-26T09:08:25"/>
    <m/>
    <m/>
    <s v="Item"/>
    <b v="0"/>
    <s v="0"/>
    <s v="Andrea Fleischbein"/>
    <s v="Andrea Fleischbein"/>
    <x v="2"/>
    <n v="385"/>
    <s v="0"/>
    <d v="2016-09-26T09:08:25"/>
    <s v="Andrea Fleischbein"/>
    <m/>
    <s v="Grants Management"/>
    <s v="Item"/>
    <s v="strategicplanning/Research/Lists/Technical Assistance version 2"/>
  </r>
  <r>
    <s v="Jefferson Parish"/>
    <x v="161"/>
    <x v="0"/>
    <s v="26PAAD1001"/>
    <s v="Gustav/Ike"/>
    <s v="Technical Assistance for review of support documentation OCD requested for large admin draw to be submitted by Parish"/>
    <s v="Financial Management"/>
    <x v="2"/>
    <x v="1"/>
    <x v="2"/>
    <d v="2016-09-26T09:10:48"/>
    <m/>
    <m/>
    <s v="Item"/>
    <b v="0"/>
    <s v="0"/>
    <s v="Andrea Fleischbein"/>
    <s v="Andrea Fleischbein"/>
    <x v="2"/>
    <n v="386"/>
    <s v="0"/>
    <d v="2016-09-26T09:10:48"/>
    <s v="Andrea Fleischbein"/>
    <m/>
    <s v="Grants Management"/>
    <s v="Item"/>
    <s v="strategicplanning/Research/Lists/Technical Assistance version 2"/>
  </r>
  <r>
    <s v="Jefferson Parish"/>
    <x v="161"/>
    <x v="0"/>
    <s v="I26S-0002"/>
    <s v="Katrina/Rita Grant 1"/>
    <s v="Technical assistane provided for Parish to fill out and submit their first program income draws accurately"/>
    <s v="Financial Management"/>
    <x v="2"/>
    <x v="1"/>
    <x v="2"/>
    <d v="2016-09-26T09:17:16"/>
    <m/>
    <m/>
    <s v="Item"/>
    <b v="0"/>
    <s v="0"/>
    <s v="Andrea Fleischbein"/>
    <s v="Andrea Fleischbein"/>
    <x v="2"/>
    <n v="387"/>
    <s v="0"/>
    <d v="2016-09-26T09:17:16"/>
    <s v="Andrea Fleischbein"/>
    <m/>
    <s v="Grants Management"/>
    <s v="Item"/>
    <s v="strategicplanning/Research/Lists/Technical Assistance version 2"/>
  </r>
  <r>
    <s v="Jefferson Parish"/>
    <x v="161"/>
    <x v="0"/>
    <s v="ILTR_00165"/>
    <s v="Katrina/Rita Grant 1"/>
    <s v="Provided technical assistance regarding proper support documentation for K/R admin draw"/>
    <s v="Financial Management"/>
    <x v="2"/>
    <x v="1"/>
    <x v="2"/>
    <d v="2016-09-26T09:21:58"/>
    <m/>
    <m/>
    <s v="Item"/>
    <b v="0"/>
    <s v="0"/>
    <s v="Andrea Fleischbein"/>
    <s v="Andrea Fleischbein"/>
    <x v="2"/>
    <n v="388"/>
    <s v="0"/>
    <d v="2016-09-26T09:21:58"/>
    <s v="Andrea Fleischbein"/>
    <m/>
    <s v="Grants Management"/>
    <s v="Item"/>
    <s v="strategicplanning/Research/Lists/Technical Assistance version 2"/>
  </r>
  <r>
    <s v="Jefferson Parish"/>
    <x v="161"/>
    <x v="0"/>
    <s v="26PARA3202"/>
    <s v="Gustav/Ike"/>
    <s v="Technical Assistance regarding draws being held by the Parish, provided options of necessary support that is needed with either a Change order or the Town of Jean Lafitte may have Town Attorney and Parish Attorney sign off on for submittal regarding sources of funding.  Discussed proper Duplication of Benefits assurances that need to be tracked."/>
    <s v="Duplication of Benefits;#Financial Management;#Grants Management"/>
    <x v="6"/>
    <x v="1"/>
    <x v="2"/>
    <d v="2016-09-26T09:25:43"/>
    <m/>
    <m/>
    <s v="Item"/>
    <b v="0"/>
    <s v="0"/>
    <s v="Andrea Fleischbein"/>
    <s v="Andrea Fleischbein"/>
    <x v="2"/>
    <n v="389"/>
    <s v="0"/>
    <d v="2016-09-26T09:25:43"/>
    <s v="Andrea Fleischbein"/>
    <m/>
    <s v="Grants Management"/>
    <s v="Item"/>
    <s v="strategicplanning/Research/Lists/Technical Assistance version 2"/>
  </r>
  <r>
    <s v="CPRA"/>
    <x v="158"/>
    <x v="0"/>
    <s v="57CPF13302"/>
    <s v="Gustav/Ike"/>
    <s v="Provided Technical Assistance regarding final draws and Closeout deadlines"/>
    <s v="Grants Management"/>
    <x v="4"/>
    <x v="1"/>
    <x v="2"/>
    <d v="2016-09-26T09:34:59"/>
    <m/>
    <m/>
    <s v="Item"/>
    <b v="0"/>
    <s v="0"/>
    <s v="Andrea Fleischbein"/>
    <s v="Andrea Fleischbein"/>
    <x v="2"/>
    <n v="390"/>
    <s v="0"/>
    <d v="2016-09-26T09:34:59"/>
    <s v="Andrea Fleischbein"/>
    <m/>
    <s v="Grants Management"/>
    <s v="Item"/>
    <s v="strategicplanning/Research/Lists/Technical Assistance version 2"/>
  </r>
  <r>
    <s v="CPRA"/>
    <x v="158"/>
    <x v="0"/>
    <s v="57CPF13301"/>
    <s v="Gustav/Ike"/>
    <s v="Provided Technical assistance regarding final draws and closeout deadlines"/>
    <s v="Financial Management;#Grants Management"/>
    <x v="2"/>
    <x v="1"/>
    <x v="2"/>
    <d v="2016-09-26T09:38:21"/>
    <m/>
    <m/>
    <s v="Item"/>
    <b v="0"/>
    <s v="0"/>
    <s v="Andrea Fleischbein"/>
    <s v="Andrea Fleischbein"/>
    <x v="2"/>
    <n v="391"/>
    <s v="0"/>
    <d v="2016-09-26T09:38:21"/>
    <s v="Andrea Fleischbein"/>
    <m/>
    <s v="Grants Management"/>
    <s v="Item"/>
    <s v="strategicplanning/Research/Lists/Technical Assistance version 2"/>
  </r>
  <r>
    <s v="CPRA"/>
    <x v="137"/>
    <x v="0"/>
    <s v="55CPF13301"/>
    <s v="Gustav/Ike"/>
    <s v="Technical Assistance on providing updating cost estimates to adjust current CDBG budget.  "/>
    <s v="Duplication of Benefits;#Grants Management"/>
    <x v="6"/>
    <x v="1"/>
    <x v="2"/>
    <d v="2016-09-26T09:58:56"/>
    <m/>
    <m/>
    <s v="Item"/>
    <b v="0"/>
    <s v="0"/>
    <s v="Andrea Fleischbein"/>
    <s v="Andrea Fleischbein"/>
    <x v="2"/>
    <n v="392"/>
    <s v="0"/>
    <d v="2016-09-26T09:58:56"/>
    <s v="Andrea Fleischbein"/>
    <m/>
    <s v="Grants Management"/>
    <s v="Item"/>
    <s v="strategicplanning/Research/Lists/Technical Assistance version 2"/>
  </r>
  <r>
    <s v="Jefferson Parish"/>
    <x v="137"/>
    <x v="0"/>
    <s v="26CPF13301"/>
    <s v="Gustav/Ike"/>
    <s v="Provide technical assistance regarding updated cost esimates and ERR preliminary work"/>
    <s v="Environmental - Environmental Reviews;#Grants Management"/>
    <x v="8"/>
    <x v="1"/>
    <x v="2"/>
    <d v="2016-09-26T10:05:35"/>
    <m/>
    <m/>
    <s v="Item"/>
    <b v="0"/>
    <s v="0"/>
    <s v="Andrea Fleischbein"/>
    <s v="Andrea Fleischbein"/>
    <x v="2"/>
    <n v="393"/>
    <s v="0"/>
    <d v="2016-09-26T10:05:35"/>
    <s v="Andrea Fleischbein"/>
    <m/>
    <s v="Grants Management"/>
    <s v="Item"/>
    <s v="strategicplanning/Research/Lists/Technical Assistance version 2"/>
  </r>
  <r>
    <s v="CPRA"/>
    <x v="137"/>
    <x v="0"/>
    <s v="03CPF13301"/>
    <s v="Gustav/Ike"/>
    <s v="Provided technical assistance regarding budget reconcilations for this project"/>
    <s v="Financial Management"/>
    <x v="2"/>
    <x v="1"/>
    <x v="2"/>
    <d v="2016-09-26T10:09:07"/>
    <m/>
    <m/>
    <s v="Item"/>
    <b v="0"/>
    <s v="0"/>
    <s v="Andrea Fleischbein"/>
    <s v="Andrea Fleischbein"/>
    <x v="2"/>
    <n v="394"/>
    <s v="0"/>
    <d v="2016-09-26T10:09:07"/>
    <s v="Andrea Fleischbein"/>
    <m/>
    <s v="Grants Management"/>
    <s v="Item"/>
    <s v="strategicplanning/Research/Lists/Technical Assistance version 2"/>
  </r>
  <r>
    <s v="CPRA"/>
    <x v="141"/>
    <x v="0"/>
    <s v="99CRAD1001"/>
    <s v="Gustav/Ike"/>
    <s v="Pre-Monitoring technical assistance and reords review conducted"/>
    <s v="Financial Management;#Grants Management"/>
    <x v="2"/>
    <x v="1"/>
    <x v="2"/>
    <d v="2016-09-26T10:11:13"/>
    <m/>
    <m/>
    <s v="Item"/>
    <b v="0"/>
    <s v="0"/>
    <s v="Andrea Fleischbein"/>
    <s v="Andrea Fleischbein"/>
    <x v="2"/>
    <n v="395"/>
    <s v="0"/>
    <d v="2016-09-26T10:11:13"/>
    <s v="Andrea Fleischbein"/>
    <m/>
    <s v="Grants Management"/>
    <s v="Item"/>
    <s v="strategicplanning/Research/Lists/Technical Assistance version 2"/>
  </r>
  <r>
    <s v="CPRA"/>
    <x v="141"/>
    <x v="0"/>
    <s v="03CPF13301"/>
    <s v="Gustav/Ike"/>
    <s v="Pre-Monitoring records review technical assistance provided"/>
    <s v="Financial Management;#Grants Management"/>
    <x v="2"/>
    <x v="1"/>
    <x v="2"/>
    <d v="2016-09-26T10:12:42"/>
    <m/>
    <m/>
    <s v="Item"/>
    <b v="0"/>
    <s v="0"/>
    <s v="Andrea Fleischbein"/>
    <s v="Andrea Fleischbein"/>
    <x v="2"/>
    <n v="396"/>
    <s v="0"/>
    <d v="2016-09-26T10:12:42"/>
    <s v="Andrea Fleischbein"/>
    <m/>
    <s v="Grants Management"/>
    <s v="Item"/>
    <s v="strategicplanning/Research/Lists/Technical Assistance version 2"/>
  </r>
  <r>
    <s v="CPRA"/>
    <x v="141"/>
    <x v="0"/>
    <s v="52CPF13303"/>
    <s v="Gustav/Ike"/>
    <s v="PRe-Monitoring records review technical assistance provided"/>
    <s v="Financial Management;#Grants Management"/>
    <x v="2"/>
    <x v="1"/>
    <x v="2"/>
    <d v="2016-09-26T10:14:09"/>
    <m/>
    <m/>
    <s v="Item"/>
    <b v="0"/>
    <s v="0"/>
    <s v="Andrea Fleischbein"/>
    <s v="Andrea Fleischbein"/>
    <x v="2"/>
    <n v="397"/>
    <s v="0"/>
    <d v="2016-09-26T10:14:09"/>
    <s v="Andrea Fleischbein"/>
    <m/>
    <s v="Grants Management"/>
    <s v="Item"/>
    <s v="strategicplanning/Research/Lists/Technical Assistance version 2"/>
  </r>
  <r>
    <s v="St. Mary Parish"/>
    <x v="157"/>
    <x v="0"/>
    <s v="]51FSCC3501"/>
    <s v="Gustav/Ike"/>
    <s v=".Technical Assistance provided regarding updated source of funds and council approval to be submitted"/>
    <s v="Financial Management;#Grants Management"/>
    <x v="2"/>
    <x v="1"/>
    <x v="2"/>
    <d v="2016-09-26T10:24:18"/>
    <m/>
    <m/>
    <s v="Item"/>
    <b v="0"/>
    <s v="0"/>
    <s v="Andrea Fleischbein"/>
    <s v="Andrea Fleischbein"/>
    <x v="2"/>
    <n v="398"/>
    <s v="0"/>
    <d v="2016-09-26T10:24:18"/>
    <s v="Andrea Fleischbein"/>
    <m/>
    <s v="Grants Management"/>
    <s v="Item"/>
    <s v="strategicplanning/Research/Lists/Technical Assistance version 2"/>
  </r>
  <r>
    <s v="St. Mary Parish"/>
    <x v="157"/>
    <x v="0"/>
    <s v="51PARA3301"/>
    <s v="Gustav/Ike"/>
    <s v="Technical assistance regarding final costs and deadlines for Closeout submittals"/>
    <s v="Financial Management;#Grants Management"/>
    <x v="2"/>
    <x v="0"/>
    <x v="2"/>
    <d v="2016-09-26T10:25:31"/>
    <m/>
    <m/>
    <s v="Item"/>
    <b v="0"/>
    <s v="0"/>
    <s v="Andrea Fleischbein"/>
    <s v="Andrea Fleischbein"/>
    <x v="2"/>
    <n v="399"/>
    <s v="0"/>
    <d v="2016-09-26T10:25:31"/>
    <s v="Andrea Fleischbein"/>
    <m/>
    <s v="Grants Management"/>
    <s v="Item"/>
    <s v="strategicplanning/Research/Lists/Technical Assistance version 2"/>
  </r>
  <r>
    <s v="St. Mary Parish"/>
    <x v="157"/>
    <x v="0"/>
    <s v="51PARA3303"/>
    <s v="Gustav/Ike"/>
    <s v="Technical Assistance provided regarding proper support documentation required on draw that was rejected"/>
    <s v="Financial Management"/>
    <x v="2"/>
    <x v="0"/>
    <x v="2"/>
    <d v="2016-09-26T10:26:46"/>
    <m/>
    <m/>
    <s v="Item"/>
    <b v="0"/>
    <s v="0"/>
    <s v="Andrea Fleischbein"/>
    <s v="Andrea Fleischbein"/>
    <x v="2"/>
    <n v="400"/>
    <s v="0"/>
    <d v="2016-09-26T10:26:46"/>
    <s v="Andrea Fleischbein"/>
    <m/>
    <s v="Grants Management"/>
    <s v="Item"/>
    <s v="strategicplanning/Research/Lists/Technical Assistance version 2"/>
  </r>
  <r>
    <s v="St. Mary Parish"/>
    <x v="157"/>
    <x v="0"/>
    <s v="51PARA3401"/>
    <s v="Gustav/Ike"/>
    <s v="Technical assistance provided parish needs to provide the construction contract for Blanchard at the  recently approved council meeting"/>
    <s v="Grants Management"/>
    <x v="4"/>
    <x v="0"/>
    <x v="2"/>
    <d v="2016-09-26T10:28:56"/>
    <m/>
    <m/>
    <s v="Item"/>
    <b v="0"/>
    <s v="0"/>
    <s v="Andrea Fleischbein"/>
    <s v="Andrea Fleischbein"/>
    <x v="2"/>
    <n v="401"/>
    <s v="0"/>
    <d v="2016-09-26T10:28:56"/>
    <s v="Andrea Fleischbein"/>
    <m/>
    <s v="Grants Management"/>
    <s v="Item"/>
    <s v="strategicplanning/Research/Lists/Technical Assistance version 2"/>
  </r>
  <r>
    <s v="St. Mary Parish"/>
    <x v="157"/>
    <x v="0"/>
    <s v="51PARA3601"/>
    <s v="Gustav/Ike"/>
    <s v="Technical Assistance provided regarding remaining projects funds. Needs amendment processed and delinquent closeout submitted."/>
    <s v="Financial Management;#Grants Management"/>
    <x v="2"/>
    <x v="0"/>
    <x v="2"/>
    <d v="2016-09-26T10:30:25"/>
    <m/>
    <m/>
    <s v="Item"/>
    <b v="0"/>
    <s v="0"/>
    <s v="Andrea Fleischbein"/>
    <s v="Andrea Fleischbein"/>
    <x v="2"/>
    <n v="402"/>
    <s v="0"/>
    <d v="2016-09-26T10:30:25"/>
    <s v="Andrea Fleischbein"/>
    <m/>
    <s v="Grants Management"/>
    <s v="Item"/>
    <s v="strategicplanning/Research/Lists/Technical Assistance version 2"/>
  </r>
  <r>
    <s v="Lafoourche Parish"/>
    <x v="159"/>
    <x v="0"/>
    <s v="29PARA2101"/>
    <s v="Gustav/Ike"/>
    <s v="Technical assistance regarding repair work to project being completed and discussed review of invoicing to ensure that contractor does not bill for repairs that were contractors errors."/>
    <s v="Financial Management"/>
    <x v="2"/>
    <x v="0"/>
    <x v="2"/>
    <d v="2016-09-26T10:35:22"/>
    <m/>
    <m/>
    <s v="Item"/>
    <b v="0"/>
    <s v="0"/>
    <s v="Andrea Fleischbein"/>
    <s v="Andrea Fleischbein"/>
    <x v="2"/>
    <n v="403"/>
    <s v="0"/>
    <d v="2016-09-26T10:35:22"/>
    <s v="Andrea Fleischbein"/>
    <m/>
    <s v="Grants Management"/>
    <s v="Item"/>
    <s v="strategicplanning/Research/Lists/Technical Assistance version 2"/>
  </r>
  <r>
    <s v="CNO   "/>
    <x v="163"/>
    <x v="0"/>
    <s v="CNO ILTR All"/>
    <s v="Katrina/Rita Grant 1"/>
    <s v="Blight Stat  Meeting with various city departments receiving comments onstatus of blight eradication from CNO code enforcement department.  This is an area funded with D-CDBG funds. in addition to soft second property updates."/>
    <s v="Grants Management"/>
    <x v="4"/>
    <x v="1"/>
    <x v="3"/>
    <d v="2016-09-27T10:52:01"/>
    <m/>
    <m/>
    <s v="Item"/>
    <b v="0"/>
    <s v="0"/>
    <s v="Peychaud Rosalind"/>
    <s v="Rosalind Peychaud"/>
    <x v="3"/>
    <n v="404"/>
    <s v="0"/>
    <d v="2016-09-27T10:52:01"/>
    <s v="Peychaud OCD, Rosalind"/>
    <m/>
    <s v="Grants Management"/>
    <s v="Item"/>
    <s v="strategicplanning/Research/Lists/Technical Assistance version 2"/>
  </r>
  <r>
    <s v="CNO GNOHA"/>
    <x v="157"/>
    <x v="0"/>
    <s v="CNO All"/>
    <s v="Katrina/Rita Grant 1"/>
    <s v="New Orleans area non-profit monthly meeting to discuss affordable housing issues, the housing NOLA plan, and the  impact on availale housing for LMI families so of whom are being reported as still trying to return home since Katrina."/>
    <s v="Grants Management"/>
    <x v="4"/>
    <x v="1"/>
    <x v="3"/>
    <d v="2016-10-03T10:52:49"/>
    <m/>
    <m/>
    <s v="Item"/>
    <b v="0"/>
    <s v="0"/>
    <s v="Peychaud Rosalind"/>
    <s v="Rosalind Peychaud"/>
    <x v="3"/>
    <n v="405"/>
    <s v="0"/>
    <d v="2016-10-03T10:52:49"/>
    <s v="Peychaud OCD, Rosalind"/>
    <m/>
    <s v="Grants Management"/>
    <s v="Item"/>
    <s v="strategicplanning/Research/Lists/Technical Assistance version 2"/>
  </r>
  <r>
    <s v="New Orleans Redevelopment Authority"/>
    <x v="164"/>
    <x v="0"/>
    <s v="ILOC0019"/>
    <s v="Katrina/Rita Grant 1"/>
    <s v="Followup on clarification of responses to DOB."/>
    <s v="Duplication of Benefits"/>
    <x v="6"/>
    <x v="0"/>
    <x v="3"/>
    <d v="2016-10-03T11:10:43"/>
    <m/>
    <m/>
    <s v="Item"/>
    <b v="0"/>
    <s v="0"/>
    <s v="Peychaud Rosalind"/>
    <s v="Rosalind Peychaud"/>
    <x v="3"/>
    <n v="406"/>
    <s v="0"/>
    <d v="2016-10-03T11:10:43"/>
    <s v="Peychaud OCD, Rosalind"/>
    <m/>
    <s v="Grants Management"/>
    <s v="Item"/>
    <s v="strategicplanning/Research/Lists/Technical Assistance version 2"/>
  </r>
  <r>
    <s v="CNO"/>
    <x v="163"/>
    <x v="0"/>
    <s v="CNO All Blight Stat "/>
    <s v="Katrina/Rita Grant 1"/>
    <s v="Monthly Bligt Stat Meeting .Update on blight removal and soft second mortgage program"/>
    <s v="Damage related to disaster;#Slum and Blight - National Objective"/>
    <x v="5"/>
    <x v="1"/>
    <x v="3"/>
    <d v="2016-10-03T11:31:18"/>
    <m/>
    <m/>
    <s v="Item"/>
    <b v="0"/>
    <s v="0"/>
    <s v="Peychaud Rosalind"/>
    <s v="Rosalind Peychaud"/>
    <x v="3"/>
    <n v="407"/>
    <s v="0"/>
    <d v="2016-10-03T11:31:18"/>
    <s v="Peychaud OCD, Rosalind"/>
    <m/>
    <s v="Grants Management"/>
    <s v="Item"/>
    <s v="strategicplanning/Research/Lists/Technical Assistance version 2"/>
  </r>
  <r>
    <s v="CNO All"/>
    <x v="165"/>
    <x v="0"/>
    <s v="CNO ILT ALL"/>
    <s v="Katrina/Rita Grant 1"/>
    <s v="Joint monthly meeting with OCD_DRU Department, NORA and CNO staff._x000a_I. Introductions_x000a_II. Slum and Blight Justification __Adrienne Celestine/Lauren Lauren Nichols, OCD_x000a_III. CNO UPDATES_x000a_•_x0009_Soft Seconds Developers Program __Anthony Faciane CNO _x000a_•_x0009_CNO Soft Seconds Recapture Actions__ Anthony Faciane, CNO_x000a_IV. CNO &amp; OCD Coordination of Davis Bacon Project Monitoring _Mia Wallace, CNO_x000a_V. Fiscal Year 4-Party CEA __Natasha Muse CNO/Brenda Breaux, NORA_x000a_VI. NORA Program Updates__ Brenda Breaux, NORA _x000a_VII. FAÇADE RENEW __Melissa Lee, NORA_x000a_VIII. Commercial Corridor Plan Action __Tomorr LeBeouf, OCD_x000a_"/>
    <s v="Eligible CDBG Activities;#Low-Moderate Income - National Objective;#Slum and Blight - National Objective"/>
    <x v="1"/>
    <x v="1"/>
    <x v="3"/>
    <d v="2016-10-03T11:36:39"/>
    <m/>
    <m/>
    <s v="Item"/>
    <b v="0"/>
    <s v="0"/>
    <s v="Peychaud Rosalind"/>
    <s v="Rosalind Peychaud"/>
    <x v="3"/>
    <n v="408"/>
    <s v="0"/>
    <d v="2016-10-03T11:36:39"/>
    <s v="Peychaud OCD, Rosalind"/>
    <m/>
    <s v="Grants Management"/>
    <s v="Item"/>
    <s v="strategicplanning/Research/Lists/Technical Assistance version 2"/>
  </r>
  <r>
    <s v="CNO All"/>
    <x v="165"/>
    <x v="0"/>
    <s v="CNO ILT ALL"/>
    <s v="Katrina/Rita Grant 1"/>
    <s v="Joint monthly meeting with OCD_DRU Department, NORA and CNO staff._x000a_I. Introductions_x000a_II. Slum and Blight Justification __Adrienne Celestine/Lauren Lauren Nichols, OCD_x000a_III. CNO UPDATES_x000a_•_x0009_Soft Seconds Developers Program __Anthony Faciane CNO _x000a_•_x0009_CNO Soft Seconds Recapture Actions__ Anthony Faciane, CNO_x000a_IV. CNO &amp; OCD Coordination of Davis Bacon Project Monitoring _Mia Wallace, CNO_x000a_V. Fiscal Year 4-Party CEA __Natasha Muse CNO/Brenda Breaux, NORA_x000a_VI. NORA Program Updates__ Brenda Breaux, NORA _x000a_VII. FAÇADE RENEW __Melissa Lee, NORA_x000a_VIII. Commercial Corridor Plan Action __Tomorr LeBeouf, OCD_x000a_"/>
    <s v="Eligible CDBG Activities;#Low-Moderate Income - National Objective;#Slum and Blight - National Objective"/>
    <x v="1"/>
    <x v="1"/>
    <x v="3"/>
    <d v="2016-10-03T11:36:40"/>
    <m/>
    <m/>
    <s v="Item"/>
    <b v="0"/>
    <s v="0"/>
    <s v="Peychaud Rosalind"/>
    <s v="Rosalind Peychaud"/>
    <x v="3"/>
    <n v="409"/>
    <s v="0"/>
    <d v="2016-10-03T11:36:40"/>
    <s v="Peychaud OCD, Rosalind"/>
    <m/>
    <s v="Grants Management"/>
    <s v="Item"/>
    <s v="strategicplanning/Research/Lists/Technical Assistance version 2"/>
  </r>
  <r>
    <s v="St. Bernard Parish"/>
    <x v="157"/>
    <x v="0"/>
    <s v="44FSCC3501, 44PARA9101, I2OC-00038, I44P-00001, IFIS-00019, IFIS-00020, ILT2-00278, ILT2-00279, ILTR-00059, ILTR-00099, ILTR-00115, ILTR-00173, ILTR-00286, ILTR-00289"/>
    <s v="Katrina/Rita Grant 1;#Katrina/Rita Grant 2;#Gustav/Ike"/>
    <s v="Monthly conference call with the Parish to discuss projects, gauge progress, and troubleshoot issues."/>
    <s v="Eligible CDBG Activities;#Grants Management"/>
    <x v="1"/>
    <x v="0"/>
    <x v="22"/>
    <d v="2016-10-04T08:49:11"/>
    <m/>
    <m/>
    <s v="Item"/>
    <b v="0"/>
    <s v="0"/>
    <s v="Michael Chua"/>
    <s v="Michael Chua"/>
    <x v="9"/>
    <n v="410"/>
    <s v="0"/>
    <d v="2016-10-04T08:49:11"/>
    <s v="Michael Chua"/>
    <m/>
    <s v="Grants Management"/>
    <s v="Item"/>
    <s v="strategicplanning/Research/Lists/Technical Assistance version 2"/>
  </r>
  <r>
    <s v="LCTCS Facilities Corporation"/>
    <x v="166"/>
    <x v="0"/>
    <s v="10WBDI2902"/>
    <s v="Gustav/Ike"/>
    <s v="Monthly conference call to discuss project progress/issues/and resolutions"/>
    <s v="Grants Management"/>
    <x v="4"/>
    <x v="0"/>
    <x v="22"/>
    <d v="2016-10-04T08:52:05"/>
    <m/>
    <m/>
    <s v="Item"/>
    <b v="0"/>
    <s v="0"/>
    <s v="Michael Chua"/>
    <s v="Michael Chua"/>
    <x v="9"/>
    <n v="411"/>
    <s v="0"/>
    <d v="2016-10-04T08:52:05"/>
    <s v="Michael Chua"/>
    <m/>
    <s v="Grants Management"/>
    <s v="Item"/>
    <s v="strategicplanning/Research/Lists/Technical Assistance version 2"/>
  </r>
  <r>
    <s v="Vernon Parish Police Jury"/>
    <x v="167"/>
    <x v="0"/>
    <s v="58BEDI7201"/>
    <s v="Gustav/Ike"/>
    <s v="Monthly conference call to discuss project progress/issues/and resolutions"/>
    <s v="Grants Management"/>
    <x v="4"/>
    <x v="0"/>
    <x v="22"/>
    <d v="2016-10-04T08:52:48"/>
    <m/>
    <m/>
    <s v="Item"/>
    <b v="0"/>
    <s v="0"/>
    <s v="Michael Chua"/>
    <s v="Michael Chua"/>
    <x v="9"/>
    <n v="412"/>
    <s v="0"/>
    <d v="2016-10-04T08:52:48"/>
    <s v="Michael Chua"/>
    <m/>
    <s v="Grants Management"/>
    <s v="Item"/>
    <s v="strategicplanning/Research/Lists/Technical Assistance version 2"/>
  </r>
  <r>
    <s v="CNO "/>
    <x v="168"/>
    <x v="0"/>
    <s v="CNO ALL"/>
    <s v="Katrina/Rita Grant 1"/>
    <s v="Follow-up on progress of the CNO on finalizing their procurement policies and procedures. Offered TA if needed."/>
    <s v="Damage related to disaster;#Financial Management;#Grants Management"/>
    <x v="5"/>
    <x v="1"/>
    <x v="3"/>
    <d v="2016-10-04T12:20:56"/>
    <m/>
    <m/>
    <s v="Item"/>
    <b v="0"/>
    <s v="0"/>
    <s v="Peychaud Rosalind"/>
    <s v="Rosalind Peychaud"/>
    <x v="3"/>
    <n v="413"/>
    <s v="0"/>
    <d v="2016-10-04T12:20:56"/>
    <s v="Peychaud OCD, Rosalind"/>
    <m/>
    <s v="Grants Management"/>
    <s v="Item"/>
    <s v="strategicplanning/Research/Lists/Technical Assistance version 2"/>
  </r>
  <r>
    <s v="City of New Orleans"/>
    <x v="169"/>
    <x v="0"/>
    <s v="All ILTR K/R projects"/>
    <s v="Katrina/Rita Grant 1"/>
    <s v="Technical assistance with LTR existing projects as it relates to CDBG eligibility, amendments, and resolving draw request issues at hand."/>
    <s v="Damage related to disaster;#Low-Moderate Income - National Objective;#Slum and Blight - National Objective;#Urgent Need - National Objective"/>
    <x v="5"/>
    <x v="0"/>
    <x v="14"/>
    <d v="2016-10-05T15:31:15"/>
    <m/>
    <m/>
    <s v="Item"/>
    <b v="0"/>
    <s v="0"/>
    <s v="Williams Desirae"/>
    <s v="Desirae Williams"/>
    <x v="14"/>
    <n v="414"/>
    <s v="0"/>
    <d v="2016-10-05T15:31:15"/>
    <s v="Williams OCD, Desirae"/>
    <m/>
    <s v="Grants Management"/>
    <s v="Item"/>
    <s v="strategicplanning/Research/Lists/Technical Assistance version 2"/>
  </r>
  <r>
    <s v="City of New Orleans"/>
    <x v="158"/>
    <x v="0"/>
    <s v="All ILTR K/R projects"/>
    <s v="Katrina/Rita Grant 1;#Katrina/Rita Grant 2"/>
    <s v="Technical assistance with LTR existing projects as it relates to CDBG eligibility, amendments, and resolving draw request issues at hand."/>
    <s v="Damage related to disaster;#Low-Moderate Income - National Objective;#Slum and Blight - National Objective;#Urgent Need - National Objective"/>
    <x v="5"/>
    <x v="1"/>
    <x v="14"/>
    <d v="2016-10-05T15:32:36"/>
    <m/>
    <m/>
    <s v="Item"/>
    <b v="0"/>
    <s v="0"/>
    <s v="Williams Desirae"/>
    <s v="Desirae Williams"/>
    <x v="14"/>
    <n v="415"/>
    <s v="0"/>
    <d v="2016-10-05T15:32:36"/>
    <s v="Williams OCD, Desirae"/>
    <m/>
    <s v="Grants Management"/>
    <s v="Item"/>
    <s v="strategicplanning/Research/Lists/Technical Assistance version 2"/>
  </r>
  <r>
    <s v="City of New Orleans"/>
    <x v="170"/>
    <x v="0"/>
    <s v="All ILTR K/R projects"/>
    <s v="Katrina/Rita Grant 1;#Katrina/Rita Grant 2"/>
    <s v="Technical assistance with LTR existing projects as it relates to CDBG eligibility, amendments, and resolving draw request issues at hand."/>
    <s v="Damage related to disaster;#Low-Moderate Income - National Objective;#Slum and Blight - National Objective;#Urgent Need - National Objective"/>
    <x v="5"/>
    <x v="0"/>
    <x v="14"/>
    <d v="2016-10-05T15:33:52"/>
    <m/>
    <m/>
    <s v="Item"/>
    <b v="0"/>
    <s v="0"/>
    <s v="Williams Desirae"/>
    <s v="Desirae Williams"/>
    <x v="14"/>
    <n v="416"/>
    <s v="0"/>
    <d v="2016-10-05T15:33:52"/>
    <s v="Williams OCD, Desirae"/>
    <m/>
    <s v="Grants Management"/>
    <s v="Item"/>
    <s v="strategicplanning/Research/Lists/Technical Assistance version 2"/>
  </r>
  <r>
    <s v="Lafourche Parish"/>
    <x v="171"/>
    <x v="0"/>
    <s v="PARA and ILTR Projects"/>
    <s v="Katrina/Rita Grant 1;#Gustav/Ike"/>
    <s v="Onsite visit with Parish, Picciola &amp; Associates, and HGA to provide TA on slow moving projects and expenditures."/>
    <s v="Damage related to disaster;#Eligible CDBG Activities;#Environmental - Environmental Reviews;#Financial Management;#Labor - Davis/Bacon;#Low-Moderate Income - National Objective;#Urgent Need - National Objective;#Grants Management"/>
    <x v="5"/>
    <x v="1"/>
    <x v="23"/>
    <d v="2016-10-06T15:43:35"/>
    <m/>
    <m/>
    <s v="Item"/>
    <b v="0"/>
    <s v="0"/>
    <s v="Kristen Hebert"/>
    <s v="Kristen Hebert"/>
    <x v="10"/>
    <n v="417"/>
    <s v="0"/>
    <d v="2016-10-06T15:43:35"/>
    <s v="Kristen Hebert"/>
    <m/>
    <s v="DRGR TA"/>
    <s v="Item"/>
    <s v="strategicplanning/Research/Lists/Technical Assistance version 2"/>
  </r>
  <r>
    <s v="Vermilion Parish Police Jury"/>
    <x v="172"/>
    <x v="0"/>
    <s v="57PARA2101 and 57PARA3401"/>
    <s v="Gustav/Ike"/>
    <s v="Provided Technical assistance on how to proceed with project that cannot provide proof of funds for HMGP match and options as to where the funds can be utilized."/>
    <s v="Financial Management"/>
    <x v="2"/>
    <x v="1"/>
    <x v="17"/>
    <d v="2016-10-11T16:17:26"/>
    <m/>
    <m/>
    <s v="Item"/>
    <b v="0"/>
    <s v="0"/>
    <s v="Nechelle Polk"/>
    <s v="Nechelle Polk"/>
    <x v="1"/>
    <n v="418"/>
    <s v="0"/>
    <d v="2016-10-11T16:17:26"/>
    <s v="Nechelle Polk"/>
    <m/>
    <s v="Grants Management"/>
    <s v="Item"/>
    <s v="strategicplanning/Research/Lists/Technical Assistance version 2"/>
  </r>
  <r>
    <s v="East Baton Rouge Parish"/>
    <x v="172"/>
    <x v="0"/>
    <s v="All PARA projects - Infrastructure"/>
    <s v="Katrina/Rita Grant 1"/>
    <s v="Provided Technical Assistance concerning close-outs that need edits completed. Discussed budget issues as they relate to their ability to use PAE for Grant Management.  Smiley Heights project and how to move forward in order to meet National Objective."/>
    <s v="Damage related to disaster;#Low-Moderate Income - National Objective;#Grants Management"/>
    <x v="5"/>
    <x v="1"/>
    <x v="17"/>
    <d v="2016-10-11T16:26:08"/>
    <m/>
    <m/>
    <s v="Item"/>
    <b v="0"/>
    <s v="0"/>
    <s v="Nechelle Polk"/>
    <s v="Nechelle Polk"/>
    <x v="1"/>
    <n v="419"/>
    <s v="0"/>
    <d v="2016-10-11T16:26:08"/>
    <s v="Nechelle Polk"/>
    <m/>
    <s v="Grants Management"/>
    <s v="Item"/>
    <s v="strategicplanning/Research/Lists/Technical Assistance version 2"/>
  </r>
  <r>
    <s v="Plaquemines Parish "/>
    <x v="173"/>
    <x v="0"/>
    <s v="38FSCC3501,38PARA2101,IFIS00009,IFIS00011,IFIS00016,IFIS00022,ILT200225,ILT200244,ILT200247"/>
    <s v="Katrina/Rita Grant 1;#Katrina/Rita Grant 2"/>
    <s v="In out monthly call we discussed all active projects listed above. Particulary covered the Ameripure and Port Sulphur Library. In regard to the library. We recieved the application but returend it for edits. Funding on the library is an issue. The cost estimate does not cover the FFE. The current CE is only covering the building. We also discussed footprint and dimensions. HUD will only allow the buiding to be the footprint of the previous building but the Parish wants to know if they can go up. Yes as long as the building is in the foorprint. Also in regard to Ameripure the owner wants to lease a building with a 15 year lease. He only wants to use the CDBG funds for equipment. We also discussed the Sewer Rehab on Environmental. "/>
    <s v="Damage related to disaster;#Environmental - Environmental Reviews"/>
    <x v="5"/>
    <x v="1"/>
    <x v="26"/>
    <d v="2016-10-13T10:43:27"/>
    <m/>
    <m/>
    <s v="Item"/>
    <b v="0"/>
    <s v="0"/>
    <s v="Lisa Samuels"/>
    <s v="Lisa Samuels"/>
    <x v="17"/>
    <n v="420"/>
    <s v="0"/>
    <d v="2016-10-13T10:43:27"/>
    <s v="Lisa Samuels"/>
    <m/>
    <s v="Grants Management"/>
    <s v="Item"/>
    <s v="strategicplanning/Research/Lists/Technical Assistance version 2"/>
  </r>
  <r>
    <s v="NORA Commercial Corridors"/>
    <x v="172"/>
    <x v="0"/>
    <s v="                               ILTR00205                                                                                                 "/>
    <s v="Katrina/Rita Grant 1"/>
    <s v="Entrance and exit conference for monitoring of project . Agenda attached"/>
    <s v="Damage related to disaster"/>
    <x v="5"/>
    <x v="1"/>
    <x v="27"/>
    <d v="2016-10-13T15:01:38"/>
    <m/>
    <m/>
    <s v="Item"/>
    <b v="0"/>
    <s v="0"/>
    <s v="Rosalind Peychaud"/>
    <s v="Rosalind Peychaud"/>
    <x v="3"/>
    <n v="421"/>
    <s v="0"/>
    <d v="2016-10-13T15:01:38"/>
    <s v="Rosalind Peychaud"/>
    <m/>
    <s v="Grants Management"/>
    <s v="Item"/>
    <s v="strategicplanning/Research/Lists/Technical Assistance version 2"/>
  </r>
  <r>
    <s v="VACFU"/>
    <x v="174"/>
    <x v="0"/>
    <s v="IFIS-00025"/>
    <s v="Katrina/Rita Grant 1"/>
    <s v="Entrance monitoring site visit. Agenda attached."/>
    <s v="Damage related to disaster;#Duplication of Benefits;#Grants Management"/>
    <x v="5"/>
    <x v="1"/>
    <x v="3"/>
    <d v="2016-10-13T17:18:08"/>
    <m/>
    <m/>
    <s v="Item"/>
    <b v="0"/>
    <s v="0"/>
    <s v="Peychaud Rosalind"/>
    <s v="Rosalind Peychaud"/>
    <x v="3"/>
    <n v="422"/>
    <s v="0"/>
    <d v="2016-10-13T17:18:08"/>
    <s v="Peychaud OCD, Rosalind"/>
    <m/>
    <s v="Grants Management"/>
    <s v="Item"/>
    <s v="strategicplanning/Research/Lists/Technical Assistance version 2"/>
  </r>
  <r>
    <s v="CNO All"/>
    <x v="173"/>
    <x v="0"/>
    <s v="CNO All"/>
    <s v="Katrina/Rita Grant 1"/>
    <s v="Monthly review of expenditures, challenges project updates."/>
    <s v="Damage related to disaster;#Eligible CDBG Activities;#Financial Management;#Grants Management"/>
    <x v="5"/>
    <x v="1"/>
    <x v="27"/>
    <d v="2016-10-13T17:20:32"/>
    <m/>
    <m/>
    <s v="Item"/>
    <b v="0"/>
    <s v="0"/>
    <s v="Rosalind Peychaud"/>
    <s v="Rosalind Peychaud"/>
    <x v="3"/>
    <n v="423"/>
    <s v="0"/>
    <d v="2016-10-13T17:20:32"/>
    <s v="Rosalind Peychaud"/>
    <m/>
    <s v="Grants Management"/>
    <s v="Item"/>
    <s v="strategicplanning/Research/Lists/Technical Assistance version 2"/>
  </r>
  <r>
    <s v="Jefferson Parish Government (Grantee)/Town of Jean Lafitte (Subrecipient)"/>
    <x v="175"/>
    <x v="0"/>
    <s v="26PARA3202 (Jean Lafitte Auditorium)"/>
    <s v="Gustav/Ike"/>
    <s v="Conference Call (via Teleconference): In this Call, technical assistance was provided to the Grantee, the Jefferson Parish Attorney's Office, and the Subrecipient on the project's Construction Contract Resolution (whether or not liquidated damages would be assessed) and that Resolution's Impact on Eligible Costs - although we confirmed that the resolution of the contract is a matter between the Town and the Prime Contractor and reiterated our stance that we do not intervene in such matters, we did confirm that CDBG-DR funding should only be utilized for any actual work completed as described in the Contractor's Pay Apps (since liquidated damages would only be taken out of actual work completed and for which the Contractor submitted a pay request, to assess or not assess liquidated damages in resolving contractual obligations via executed Change Order should have minimal impact on the eligibility of costs for those pay requests). Attention was also called to the Grantee and Subrecipient to continue monitoring the project's budget to ensure duplication of benefits was accurately checked due to the other sources of funding on this project. The Outreach Rep (Andrea) was also on the Call."/>
    <s v="Duplication of Benefits;#Eligible CDBG Activities;#Grants Management"/>
    <x v="6"/>
    <x v="0"/>
    <x v="7"/>
    <d v="2016-10-14T13:20:07"/>
    <m/>
    <m/>
    <s v="Item"/>
    <b v="0"/>
    <s v="0"/>
    <s v="Lee Jared"/>
    <s v="Jared Lee"/>
    <x v="7"/>
    <n v="424"/>
    <s v="0"/>
    <d v="2016-10-14T13:23:41"/>
    <s v="Lee OCD, Jared"/>
    <m/>
    <s v="Grants Management"/>
    <s v="Item"/>
    <s v="strategicplanning/Research/Lists/Technical Assistance version 2"/>
  </r>
  <r>
    <s v="East Baton Rouge Redevelopment Authority"/>
    <x v="145"/>
    <x v="0"/>
    <s v="17GIPL9101"/>
    <s v="Gustav/Ike"/>
    <s v="Met with Tara Titone to discuss monitoring issues."/>
    <s v="Financial Management;#Grants Management"/>
    <x v="2"/>
    <x v="1"/>
    <x v="20"/>
    <d v="2016-10-24T09:34:55"/>
    <m/>
    <m/>
    <s v="Item"/>
    <b v="0"/>
    <s v="0"/>
    <s v="Candace Watkins"/>
    <s v="Candace Watkins"/>
    <x v="18"/>
    <n v="425"/>
    <s v="0"/>
    <d v="2016-10-24T09:45:41"/>
    <s v="Candace Watkins"/>
    <m/>
    <s v="DRGR TA"/>
    <s v="Item"/>
    <s v="strategicplanning/Research/Lists/Technical Assistance version 2"/>
  </r>
  <r>
    <s v="NORA"/>
    <x v="144"/>
    <x v="0"/>
    <s v="36PCPL1041"/>
    <s v="Gustav/Ike"/>
    <s v="Met to discuss deliverable. Clearly outlined expectations. NORA staff is rewriting the deliverable."/>
    <s v="Eligible CDBG Activities;#Grants Management"/>
    <x v="1"/>
    <x v="1"/>
    <x v="20"/>
    <d v="2016-10-24T09:42:22"/>
    <m/>
    <m/>
    <s v="Item"/>
    <b v="0"/>
    <s v="0"/>
    <s v="Candace Watkins"/>
    <s v="Candace Watkins"/>
    <x v="18"/>
    <n v="426"/>
    <s v="0"/>
    <d v="2016-10-24T09:45:52"/>
    <s v="Candace Watkins"/>
    <m/>
    <s v="DRGR TA"/>
    <s v="Item"/>
    <s v="strategicplanning/Research/Lists/Technical Assistance version 2"/>
  </r>
  <r>
    <s v="St. Bernard Parish Government"/>
    <x v="146"/>
    <x v="0"/>
    <s v="H44P - 00001b"/>
    <s v="Katrina/Rita Grant 1"/>
    <s v="Met with Parish President to discuss Road Home Option 1 defaults. Advised on encouraging those property owners to work with Road Home counselors. "/>
    <s v="Damage related to disaster"/>
    <x v="5"/>
    <x v="1"/>
    <x v="20"/>
    <d v="2016-10-24T09:49:02"/>
    <m/>
    <m/>
    <s v="Item"/>
    <b v="0"/>
    <s v="0"/>
    <s v="Candace Watkins"/>
    <s v="Candace Watkins"/>
    <x v="18"/>
    <n v="427"/>
    <s v="0"/>
    <d v="2016-10-24T09:49:02"/>
    <s v="Candace Watkins"/>
    <m/>
    <s v="DRGR TA"/>
    <s v="Item"/>
    <s v="strategicplanning/Research/Lists/Technical Assistance version 2"/>
  </r>
  <r>
    <s v="St. Bernard Parish Government"/>
    <x v="146"/>
    <x v="0"/>
    <s v="H44P - 00001b"/>
    <s v="Katrina/Rita Grant 1"/>
    <s v="Met with Director of Community Development to discuss issues with the latest program income application for dealing with abandoned storm damaged vacant properties."/>
    <s v="Damage related to disaster;#Eligible CDBG Activities"/>
    <x v="5"/>
    <x v="1"/>
    <x v="20"/>
    <d v="2016-10-24T09:50:39"/>
    <m/>
    <m/>
    <s v="Item"/>
    <b v="0"/>
    <s v="0"/>
    <s v="Candace Watkins"/>
    <s v="Candace Watkins"/>
    <x v="18"/>
    <n v="428"/>
    <s v="0"/>
    <d v="2016-10-24T09:50:39"/>
    <s v="Candace Watkins"/>
    <m/>
    <s v="DRGR TA"/>
    <s v="Item"/>
    <s v="strategicplanning/Research/Lists/Technical Assistance version 2"/>
  </r>
  <r>
    <s v="NORA"/>
    <x v="149"/>
    <x v="0"/>
    <s v="H36S - 00002"/>
    <s v="Katrina/Rita Grant 1"/>
    <s v="Met with NORA staff to discuss the requirements for Urgent Need housing assistance for applicants with incomes of 81% - 120% LMI."/>
    <s v="Damage related to disaster;#Eligible CDBG Activities;#Urgent Need - National Objective"/>
    <x v="5"/>
    <x v="1"/>
    <x v="20"/>
    <d v="2016-10-24T09:53:58"/>
    <m/>
    <m/>
    <s v="Item"/>
    <b v="0"/>
    <s v="0"/>
    <s v="Candace Watkins"/>
    <s v="Candace Watkins"/>
    <x v="18"/>
    <n v="429"/>
    <s v="0"/>
    <d v="2016-10-24T09:57:39"/>
    <s v="Candace Watkins"/>
    <m/>
    <s v="DRGR TA"/>
    <s v="Item"/>
    <s v="strategicplanning/Research/Lists/Technical Assistance version 2"/>
  </r>
  <r>
    <s v="NORA"/>
    <x v="176"/>
    <x v="0"/>
    <s v="H36S - 00002"/>
    <s v="Katrina/Rita Grant 1"/>
    <s v="Visited with NORA staff to review project documentation in relation to Urgent Need national objective related to housing assistance for applicants in the 81%-120% LMI income range."/>
    <s v="Damage related to disaster;#Eligible CDBG Activities;#Urgent Need - National Objective"/>
    <x v="5"/>
    <x v="1"/>
    <x v="20"/>
    <d v="2016-10-24T09:57:22"/>
    <m/>
    <m/>
    <s v="Item"/>
    <b v="0"/>
    <s v="0"/>
    <s v="Candace Watkins"/>
    <s v="Candace Watkins"/>
    <x v="18"/>
    <n v="430"/>
    <s v="0"/>
    <d v="2016-10-24T09:57:22"/>
    <s v="Candace Watkins"/>
    <m/>
    <s v="DRGR TA"/>
    <s v="Item"/>
    <s v="strategicplanning/Research/Lists/Technical Assistance version 2"/>
  </r>
  <r>
    <s v="St. Bernard Parish Government"/>
    <x v="177"/>
    <x v="0"/>
    <s v="I44P - 00001"/>
    <s v="Katrina/Rita Grant 1"/>
    <s v="Held teleconference with staff and parish officials to discuss concerns about discounts given to non-qualifying applicants for Lot Next Door sales. "/>
    <s v="Eligible CDBG Activities;#Low-Moderate Income - National Objective"/>
    <x v="1"/>
    <x v="1"/>
    <x v="20"/>
    <d v="2016-10-24T10:01:18"/>
    <m/>
    <m/>
    <s v="Item"/>
    <b v="0"/>
    <s v="0"/>
    <s v="Candace Watkins"/>
    <s v="Candace Watkins"/>
    <x v="18"/>
    <n v="431"/>
    <s v="0"/>
    <d v="2016-10-24T10:01:18"/>
    <s v="Candace Watkins"/>
    <m/>
    <s v="DRGR TA"/>
    <s v="Item"/>
    <s v="strategicplanning/Research/Lists/Technical Assistance version 2"/>
  </r>
  <r>
    <s v="City of New Orleans"/>
    <x v="178"/>
    <x v="0"/>
    <s v="No number yet. "/>
    <s v="Katrina/Rita Grant 3"/>
    <s v="Discussed application to support voluntary adjudication of Road Home Option 1 default properties with code violations attached. "/>
    <s v="Damage related to disaster;#Eligible CDBG Activities"/>
    <x v="5"/>
    <x v="0"/>
    <x v="20"/>
    <d v="2016-10-24T10:05:04"/>
    <m/>
    <m/>
    <s v="Item"/>
    <b v="0"/>
    <s v="0"/>
    <s v="Candace Watkins"/>
    <s v="Candace Watkins"/>
    <x v="18"/>
    <n v="432"/>
    <s v="0"/>
    <d v="2016-10-24T10:05:04"/>
    <s v="Candace Watkins"/>
    <m/>
    <s v="DRGR TA"/>
    <s v="Item"/>
    <s v="strategicplanning/Research/Lists/Technical Assistance version 2"/>
  </r>
  <r>
    <s v="St. Bernard Parish Government"/>
    <x v="179"/>
    <x v="0"/>
    <s v="No number yet."/>
    <s v="Katrina/Rita Grant 1"/>
    <s v="Spoke to Director of Community Development about issues related to most recent application to deal with abandoned Road Home Option 1 default properties. "/>
    <s v="Damage related to disaster;#Eligible CDBG Activities;#Slum and Blight - National Objective"/>
    <x v="5"/>
    <x v="0"/>
    <x v="20"/>
    <d v="2016-10-24T10:07:14"/>
    <m/>
    <m/>
    <s v="Item"/>
    <b v="0"/>
    <s v="0"/>
    <s v="Candace Watkins"/>
    <s v="Candace Watkins"/>
    <x v="18"/>
    <n v="433"/>
    <s v="0"/>
    <d v="2016-10-24T10:07:14"/>
    <s v="Candace Watkins"/>
    <m/>
    <s v="DRGR TA"/>
    <s v="Item"/>
    <s v="strategicplanning/Research/Lists/Technical Assistance version 2"/>
  </r>
  <r>
    <s v="NORA"/>
    <x v="180"/>
    <x v="0"/>
    <s v="36PCPL1041"/>
    <s v="Gustav/Ike"/>
    <s v="Visited with NORA staff to discuss monitoring issues associated with the project."/>
    <s v="Duplication of Benefits;#Eligible CDBG Activities"/>
    <x v="6"/>
    <x v="1"/>
    <x v="20"/>
    <d v="2016-10-24T10:09:09"/>
    <m/>
    <m/>
    <s v="Item"/>
    <b v="0"/>
    <s v="0"/>
    <s v="Candace Watkins"/>
    <s v="Candace Watkins"/>
    <x v="18"/>
    <n v="434"/>
    <s v="0"/>
    <d v="2016-10-24T10:09:09"/>
    <s v="Candace Watkins"/>
    <m/>
    <s v="DRGR TA"/>
    <s v="Item"/>
    <s v="strategicplanning/Research/Lists/Technical Assistance version 2"/>
  </r>
  <r>
    <s v="NORA"/>
    <x v="181"/>
    <x v="0"/>
    <s v="All projects"/>
    <s v="Katrina/Rita Grant 1;#Gustav/Ike"/>
    <s v="Hosted call with NORA to discuss steps needed to update the existing Slum &amp; Blight Justification/Designation."/>
    <s v="Damage related to disaster;#Slum and Blight - National Objective"/>
    <x v="5"/>
    <x v="0"/>
    <x v="20"/>
    <d v="2016-10-24T10:10:37"/>
    <m/>
    <m/>
    <s v="Item"/>
    <b v="0"/>
    <s v="0"/>
    <s v="Candace Watkins"/>
    <s v="Candace Watkins"/>
    <x v="18"/>
    <n v="435"/>
    <s v="0"/>
    <d v="2016-10-24T10:10:37"/>
    <s v="Candace Watkins"/>
    <m/>
    <s v="DRGR TA"/>
    <s v="Item"/>
    <s v="strategicplanning/Research/Lists/Technical Assistance version 2"/>
  </r>
  <r>
    <s v="Office of Coastal Protection"/>
    <x v="158"/>
    <x v="0"/>
    <s v="CPFI Program"/>
    <s v="Gustav/Ike"/>
    <s v="Onsite visit to discuss issues regarding Land Rights for active projects, amendments, final draw request submittal on projects closeing out and IGA between CPRA and Terrebonne Parish"/>
    <s v="Damage related to disaster;#Eligible CDBG Activities;#Environmental - Environmental Reviews;#Financial Management;#Labor - Davis/Bacon;#Urgent Need - National Objective"/>
    <x v="5"/>
    <x v="1"/>
    <x v="23"/>
    <d v="2016-10-25T09:18:52"/>
    <m/>
    <m/>
    <s v="Item"/>
    <b v="0"/>
    <s v="0"/>
    <s v="Kristen Hebert"/>
    <s v="Kristen Hebert"/>
    <x v="10"/>
    <n v="436"/>
    <s v="0"/>
    <d v="2016-10-25T09:18:52"/>
    <s v="Kristen Hebert"/>
    <m/>
    <s v="DRGR TA"/>
    <s v="Item"/>
    <s v="strategicplanning/Research/Lists/Technical Assistance version 2"/>
  </r>
  <r>
    <s v="Office of Coastal Protection"/>
    <x v="180"/>
    <x v="0"/>
    <s v="CPFI Program"/>
    <s v="Gustav/Ike"/>
    <s v="Onsite visit to discuss issues regarding Land Rights for active projects, amendments, final draw request submittal on projects closeing out, and IGA between CPRA and Terrebonne"/>
    <s v="Damage related to disaster;#Eligible CDBG Activities;#Environmental - Environmental Reviews;#Financial Management;#Urgent Need - National Objective"/>
    <x v="5"/>
    <x v="1"/>
    <x v="23"/>
    <d v="2016-10-25T09:22:03"/>
    <m/>
    <m/>
    <s v="Item"/>
    <b v="0"/>
    <s v="0"/>
    <s v="Kristen Hebert"/>
    <s v="Kristen Hebert"/>
    <x v="10"/>
    <n v="437"/>
    <s v="0"/>
    <d v="2016-10-25T09:22:03"/>
    <s v="Kristen Hebert"/>
    <m/>
    <s v="DRGR TA"/>
    <s v="Item"/>
    <s v="strategicplanning/Research/Lists/Technical Assistance version 2"/>
  </r>
  <r>
    <s v="VACFU"/>
    <x v="182"/>
    <x v="0"/>
    <s v="IFIS-000025"/>
    <s v="Katrina/Rita Grant 1"/>
    <s v="Reviewed the list of outstand items identified during the monitoring visit that the Team was not able to locate in the grantees file.  I previously requested that the grantee bring the file box which had been previously reviewed with him and labeled to the OCD office for an additional review.  JL and I reviewed the content."/>
    <s v="Damage related to disaster;#Financial Management;#Grants Management"/>
    <x v="5"/>
    <x v="0"/>
    <x v="3"/>
    <d v="2016-10-25T12:25:14"/>
    <m/>
    <m/>
    <s v="Item"/>
    <b v="0"/>
    <s v="0"/>
    <s v="Peychaud Rosalind"/>
    <s v="Rosalind Peychaud"/>
    <x v="3"/>
    <n v="438"/>
    <s v="0"/>
    <d v="2016-10-25T12:25:14"/>
    <s v="Peychaud OCD, Rosalind"/>
    <m/>
    <s v="Grants Management"/>
    <s v="Item"/>
    <s v="strategicplanning/Research/Lists/Technical Assistance version 2"/>
  </r>
  <r>
    <s v="SEWERAGE AND WATER BOARD"/>
    <x v="183"/>
    <x v="0"/>
    <s v="ILOC 00004"/>
    <s v="Katrina/Rita Grant 1"/>
    <s v="Disscussed with Grant the status of suggested corrective actions witlh regards to the grantees procurement policies and procedures."/>
    <s v="Damage related to disaster;#Financial Management;#Grants Management"/>
    <x v="5"/>
    <x v="0"/>
    <x v="3"/>
    <d v="2016-10-25T12:44:06"/>
    <m/>
    <m/>
    <s v="Item"/>
    <b v="0"/>
    <s v="0"/>
    <s v="Peychaud Rosalind"/>
    <s v="Rosalind Peychaud"/>
    <x v="3"/>
    <n v="439"/>
    <s v="0"/>
    <d v="2016-10-25T12:44:06"/>
    <s v="Peychaud OCD, Rosalind"/>
    <m/>
    <s v="Grants Management"/>
    <s v="Item"/>
    <s v="strategicplanning/Research/Lists/Technical Assistance version 2"/>
  </r>
  <r>
    <s v="Facility Planning and Control"/>
    <x v="184"/>
    <x v="0"/>
    <s v="All ILOC and I2OC Projects"/>
    <s v="Katrina/Rita Grant 1;#Katrina/Rita Grant 2"/>
    <s v="Provided TA on close-out packages, financial management, construction issues and expenditures.  Also, discussed Labor steps to take to resolve labor issues and the required documentation.  Outreach Rep. attended."/>
    <s v="Damage related to disaster;#Financial Management;#Labor - Davis/Bacon"/>
    <x v="5"/>
    <x v="1"/>
    <x v="17"/>
    <d v="2016-10-27T10:27:47"/>
    <m/>
    <m/>
    <s v="Item"/>
    <b v="0"/>
    <s v="0"/>
    <s v="Nechelle Polk"/>
    <s v="Nechelle Polk"/>
    <x v="1"/>
    <n v="440"/>
    <s v="0"/>
    <d v="2016-11-17T10:12:37"/>
    <s v="Nechelle Polk"/>
    <m/>
    <s v="Grants Management"/>
    <s v="Item"/>
    <s v="strategicplanning/Research/Lists/Technical Assistance version 2"/>
  </r>
  <r>
    <s v="East Baton Rouge Parish"/>
    <x v="185"/>
    <x v="0"/>
    <s v="17PARA2105"/>
    <s v="Gustav/Ike"/>
    <s v="OCD’s Candace Watkins, PAE staff and I met with EBR Assistant CAO Gail Grover to provide TA on a new task order that includes the parish’s housing projects. We presented the parish with new options and scope of services. Plus we also defined the source of funding in order to move forward. The PAE task order will assist the parish with file maintenance, compliance and closeout. "/>
    <s v="Damage related to disaster;#Urgent Need - National Objective"/>
    <x v="5"/>
    <x v="1"/>
    <x v="16"/>
    <d v="2016-10-28T18:39:07"/>
    <m/>
    <m/>
    <s v="Item"/>
    <b v="0"/>
    <s v="0"/>
    <s v="Darin Mann"/>
    <s v="Darin Mann"/>
    <x v="8"/>
    <n v="441"/>
    <s v="0"/>
    <d v="2016-10-28T18:39:07"/>
    <s v="Darin Mann"/>
    <m/>
    <s v="Grants Management"/>
    <s v="Item"/>
    <s v="strategicplanning/Research/Lists/Technical Assistance version 2"/>
  </r>
  <r>
    <s v="So. La. Flood Protection Authority East"/>
    <x v="186"/>
    <x v="0"/>
    <s v="ILOC-00015"/>
    <s v="Katrina/Rita Grant 1"/>
    <s v="Jared Lee and I provided TA on the CEA Amendment to extend the contract period. Plus, discussed the final scope change and project amendment with the planning/studies project as well as project and CEA closeout."/>
    <s v="Eligible CDBG Activities"/>
    <x v="1"/>
    <x v="1"/>
    <x v="16"/>
    <d v="2016-10-28T18:57:11"/>
    <m/>
    <m/>
    <s v="Item"/>
    <b v="0"/>
    <s v="0"/>
    <s v="Darin Mann"/>
    <s v="Darin Mann"/>
    <x v="8"/>
    <n v="442"/>
    <s v="0"/>
    <d v="2016-10-28T18:57:11"/>
    <s v="Darin Mann"/>
    <m/>
    <s v="Grants Management"/>
    <s v="Item"/>
    <s v="strategicplanning/Research/Lists/Technical Assistance version 2"/>
  </r>
  <r>
    <s v="Harmony House"/>
    <x v="182"/>
    <x v="0"/>
    <s v="36DRLG7003"/>
    <s v="Katrina/Rita Grant 1"/>
    <s v="Provide TA on invoicing and completing the invoicing template"/>
    <s v="Damage related to disaster;#Financial Management;#Low-Moderate Income - National Objective"/>
    <x v="5"/>
    <x v="0"/>
    <x v="28"/>
    <d v="2016-11-02T11:21:49"/>
    <m/>
    <m/>
    <s v="Item"/>
    <b v="0"/>
    <s v="0"/>
    <s v="Tomorr LeBeouf"/>
    <s v="Tomorr LeBeouf"/>
    <x v="19"/>
    <n v="443"/>
    <s v="0"/>
    <d v="2016-11-02T11:21:49"/>
    <s v="Tomorr LeBeouf"/>
    <m/>
    <s v="Grants Management"/>
    <s v="Item"/>
    <s v="strategicplanning/Research/Lists/Technical Assistance version 2"/>
  </r>
  <r>
    <s v="LSU Ag Center Food Incubator"/>
    <x v="180"/>
    <x v="0"/>
    <s v="17WEDU7001"/>
    <s v="Gustav/Ike"/>
    <s v="TA was give on Procurement, Environmental Review, and Davis Bacon"/>
    <s v="Damage related to disaster;#Environmental - Environmental Reviews;#Labor - Davis/Bacon"/>
    <x v="5"/>
    <x v="1"/>
    <x v="28"/>
    <d v="2016-11-02T11:52:05"/>
    <m/>
    <m/>
    <s v="Item"/>
    <b v="0"/>
    <s v="0"/>
    <s v="Tomorr LeBeouf"/>
    <s v="Tomorr LeBeouf"/>
    <x v="19"/>
    <n v="444"/>
    <s v="0"/>
    <d v="2016-11-02T11:52:05"/>
    <s v="Tomorr LeBeouf"/>
    <m/>
    <s v="Grants Management"/>
    <s v="Item"/>
    <s v="strategicplanning/Research/Lists/Technical Assistance version 2"/>
  </r>
  <r>
    <s v="LSU Computer Science"/>
    <x v="183"/>
    <x v="0"/>
    <s v="17BEDI9201"/>
    <s v="Gustav/Ike"/>
    <s v="TA was given on Procurement"/>
    <s v="Damage related to disaster;#Low-Moderate Income - National Objective"/>
    <x v="5"/>
    <x v="0"/>
    <x v="28"/>
    <d v="2016-11-02T11:55:00"/>
    <m/>
    <m/>
    <s v="Item"/>
    <b v="0"/>
    <s v="0"/>
    <s v="Tomorr LeBeouf"/>
    <s v="Tomorr LeBeouf"/>
    <x v="19"/>
    <n v="445"/>
    <s v="0"/>
    <d v="2016-11-02T11:55:00"/>
    <s v="Tomorr LeBeouf"/>
    <m/>
    <s v="Grants Management"/>
    <s v="Item"/>
    <s v="strategicplanning/Research/Lists/Technical Assistance version 2"/>
  </r>
  <r>
    <s v="St Thomas Community Health Center"/>
    <x v="175"/>
    <x v="0"/>
    <s v="Number not assigned yet"/>
    <s v="Gustav/Ike"/>
    <s v="TA was given on Environmental Review, LMI jobs and Davis Bacon"/>
    <s v="Damage related to disaster;#Environmental - Environmental Reviews;#Labor - Davis/Bacon;#Low-Moderate Income - National Objective"/>
    <x v="5"/>
    <x v="0"/>
    <x v="28"/>
    <d v="2016-11-02T14:02:25"/>
    <m/>
    <m/>
    <s v="Item"/>
    <b v="0"/>
    <s v="0"/>
    <s v="Tomorr LeBeouf"/>
    <s v="Tomorr LeBeouf"/>
    <x v="19"/>
    <n v="446"/>
    <s v="0"/>
    <d v="2016-11-02T14:09:59"/>
    <s v="Tomorr LeBeouf"/>
    <m/>
    <s v="Grants Management"/>
    <s v="Item"/>
    <s v="strategicplanning/Research/Lists/Technical Assistance version 2"/>
  </r>
  <r>
    <s v="Southeastern Computer Science Project"/>
    <x v="179"/>
    <x v="0"/>
    <s v="Project ID number not assigned yet"/>
    <s v="Gustav/Ike"/>
    <s v="TA was given on LMI, duplication of benefits and concerns were addressed about completing the grant application"/>
    <s v="Damage related to disaster;#Duplication of Benefits;#Low-Moderate Income - National Objective"/>
    <x v="5"/>
    <x v="0"/>
    <x v="28"/>
    <d v="2016-11-02T14:05:08"/>
    <m/>
    <m/>
    <s v="Item"/>
    <b v="0"/>
    <s v="0"/>
    <s v="Tomorr LeBeouf"/>
    <s v="Tomorr LeBeouf"/>
    <x v="19"/>
    <n v="447"/>
    <s v="0"/>
    <d v="2016-11-02T14:05:08"/>
    <s v="Tomorr LeBeouf"/>
    <m/>
    <s v="Grants Management"/>
    <s v="Item"/>
    <s v="strategicplanning/Research/Lists/Technical Assistance version 2"/>
  </r>
  <r>
    <s v="St Thomas Community Health Center"/>
    <x v="185"/>
    <x v="0"/>
    <s v="Project ID number not assigned yet"/>
    <s v="Gustav/Ike"/>
    <s v="TA was given on procurement and the hiring of a construction manager"/>
    <s v="Damage related to disaster;#Low-Moderate Income - National Objective"/>
    <x v="5"/>
    <x v="1"/>
    <x v="28"/>
    <d v="2016-11-02T14:07:54"/>
    <m/>
    <m/>
    <s v="Item"/>
    <b v="0"/>
    <s v="0"/>
    <s v="Tomorr LeBeouf"/>
    <s v="Tomorr LeBeouf"/>
    <x v="19"/>
    <n v="448"/>
    <s v="0"/>
    <d v="2016-11-02T14:11:01"/>
    <s v="Tomorr LeBeouf"/>
    <m/>
    <s v="Grants Management"/>
    <s v="Item"/>
    <s v="strategicplanning/Research/Lists/Technical Assistance version 2"/>
  </r>
  <r>
    <s v="St John the Baptist"/>
    <x v="186"/>
    <x v="0"/>
    <s v="48USJB7001"/>
    <s v="Isaac"/>
    <s v="OCD-DRU staff met with the parish and their sub-recipient South Central Planning to review files and provided TA on records management."/>
    <s v="Damage related to disaster;#Eligible CDBG Activities;#Low-Moderate Income - National Objective;#Urgent Need - National Objective"/>
    <x v="5"/>
    <x v="1"/>
    <x v="29"/>
    <d v="2016-11-02T14:39:15"/>
    <m/>
    <m/>
    <s v="Item"/>
    <b v="0"/>
    <s v="0"/>
    <s v="Richmond, Chenoa"/>
    <s v="Chenoa Richmond,"/>
    <x v="22"/>
    <n v="449"/>
    <s v="0"/>
    <d v="2016-11-02T14:39:15"/>
    <s v="Richmond, Chenoa"/>
    <m/>
    <s v="Grants Management"/>
    <s v="Item"/>
    <s v="strategicplanning/Research/Lists/Technical Assistance version 2"/>
  </r>
  <r>
    <s v="St. Tammany Parish"/>
    <x v="187"/>
    <x v="0"/>
    <s v="52PARA3601"/>
    <s v="Gustav/Ike"/>
    <s v="TA call to discuss eligible activities that this project's extra funds can be used for. Discussed ideas, ERR requirements, etc. "/>
    <s v="Eligible CDBG Activities;#Grants Management"/>
    <x v="1"/>
    <x v="0"/>
    <x v="22"/>
    <d v="2016-11-07T09:02:52"/>
    <m/>
    <m/>
    <s v="Item"/>
    <b v="0"/>
    <s v="0"/>
    <s v="Michael Chua"/>
    <s v="Michael Chua"/>
    <x v="9"/>
    <n v="450"/>
    <s v="0"/>
    <d v="2016-11-07T09:02:52"/>
    <s v="Michael Chua"/>
    <m/>
    <s v="Grants Management"/>
    <s v="Item"/>
    <s v="strategicplanning/Research/Lists/Technical Assistance version 2"/>
  </r>
  <r>
    <s v="Recovery School District"/>
    <x v="188"/>
    <x v="0"/>
    <s v="All IEDU projects"/>
    <s v="Katrina/Rita Grant 1"/>
    <s v="Provided technical assistance to the grantee on duplication of benefits with FEMA and financial management of funds remaining in projects ready for closeout.  Also, discussed labor compliance issues and explained that no more CDBG funds will go towards these projects."/>
    <s v="Damage related to disaster;#Duplication of Benefits;#Labor - Davis/Bacon"/>
    <x v="5"/>
    <x v="1"/>
    <x v="17"/>
    <d v="2016-11-07T14:26:58"/>
    <m/>
    <m/>
    <s v="Item"/>
    <b v="0"/>
    <s v="0"/>
    <s v="Nechelle Polk"/>
    <s v="Nechelle Polk"/>
    <x v="1"/>
    <n v="451"/>
    <s v="0"/>
    <d v="2017-06-05T14:58:41"/>
    <s v="Nechelle Polk"/>
    <m/>
    <s v="Grants Management"/>
    <s v="Item"/>
    <s v="strategicplanning/Research/Lists/Technical Assistance version 2"/>
  </r>
  <r>
    <s v="City of New Orleans"/>
    <x v="184"/>
    <x v="0"/>
    <s v="ILTR039"/>
    <s v="Katrina/Rita Grant 1;#Katrina/Rita Grant 2"/>
    <s v="Technical Assistance with ltr existing projects as it relates to CDBG eligibility, amendments, and resolving draw request issues at hand."/>
    <s v="Damage related to disaster;#Low-Moderate Income - National Objective;#Slum and Blight - National Objective;#Urgent Need - National Objective"/>
    <x v="5"/>
    <x v="1"/>
    <x v="14"/>
    <d v="2016-11-07T15:06:09"/>
    <m/>
    <m/>
    <s v="Item"/>
    <b v="0"/>
    <s v="0"/>
    <s v="Williams Desirae"/>
    <s v="Desirae Williams"/>
    <x v="14"/>
    <n v="452"/>
    <s v="0"/>
    <d v="2016-11-07T15:06:09"/>
    <s v="Williams OCD, Desirae"/>
    <m/>
    <s v="Grants Management"/>
    <s v="Item"/>
    <s v="strategicplanning/Research/Lists/Technical Assistance version 2"/>
  </r>
  <r>
    <s v="St. Bernard Parish"/>
    <x v="174"/>
    <x v="0"/>
    <s v="44FSCC3501, 44PARA9101, I2OC-00038, I44P-00001, IFIS-00019, IFIS-00020, ILT2-00278, ILT2-00279, ILTR-00059, ILTR-00099, ILTR-00115, ILTR-00173, ILTR-00286, ILTR-00289"/>
    <s v="Katrina/Rita Grant 1;#Katrina/Rita Grant 2;#Gustav/Ike"/>
    <s v="Monthly conference call with the Parish to discuss the projects, guage progress, and troubleshoot issues. "/>
    <s v="Grants Management"/>
    <x v="4"/>
    <x v="0"/>
    <x v="22"/>
    <d v="2016-11-07T15:31:19"/>
    <m/>
    <m/>
    <s v="Item"/>
    <b v="0"/>
    <s v="0"/>
    <s v="Michael Chua"/>
    <s v="Michael Chua"/>
    <x v="9"/>
    <n v="453"/>
    <s v="0"/>
    <d v="2016-11-07T15:31:19"/>
    <s v="Michael Chua"/>
    <m/>
    <s v="Grants Management"/>
    <s v="Item"/>
    <s v="strategicplanning/Research/Lists/Technical Assistance version 2"/>
  </r>
  <r>
    <s v="East Baton Rouge Parish"/>
    <x v="189"/>
    <x v="0"/>
    <s v="Alll PARA projects"/>
    <s v="Gustav/Ike"/>
    <s v="Provided Technical Assistance concerning close-outs that need edits completed. Discussed budget issues and  steps needed to proceed with the PAE Task Order for grants management.    Outreach was on the call."/>
    <s v="Financial Management;#Grants Management"/>
    <x v="2"/>
    <x v="1"/>
    <x v="17"/>
    <d v="2016-11-09T16:44:09"/>
    <m/>
    <m/>
    <s v="Item"/>
    <b v="0"/>
    <s v="0"/>
    <s v="Nechelle Polk"/>
    <s v="Nechelle Polk"/>
    <x v="1"/>
    <n v="454"/>
    <s v="0"/>
    <d v="2016-11-09T16:44:09"/>
    <s v="Nechelle Polk"/>
    <m/>
    <s v="Grants Management"/>
    <s v="Item"/>
    <s v="strategicplanning/Research/Lists/Technical Assistance version 2"/>
  </r>
  <r>
    <s v="Facility Planning and Control"/>
    <x v="190"/>
    <x v="0"/>
    <s v="I2OC-00022, ILOC-00020 and ILOC-00056"/>
    <s v="Katrina/Rita Grant 1;#Katrina/Rita Grant 2"/>
    <s v="Provided TA on construction issues and whether or not the scope of work change would be eligible under CDBG.  Also discussed labor issues and how they are being resolved."/>
    <s v="Damage related to disaster"/>
    <x v="5"/>
    <x v="1"/>
    <x v="17"/>
    <d v="2016-11-17T10:25:02"/>
    <m/>
    <m/>
    <s v="Item"/>
    <b v="0"/>
    <s v="0"/>
    <s v="Nechelle Polk"/>
    <s v="Nechelle Polk"/>
    <x v="1"/>
    <n v="455"/>
    <s v="0"/>
    <d v="2016-11-17T10:25:02"/>
    <s v="Nechelle Polk"/>
    <m/>
    <s v="Grants Management"/>
    <s v="Item"/>
    <s v="strategicplanning/Research/Lists/Technical Assistance version 2"/>
  </r>
  <r>
    <s v="Livingston Parish Council"/>
    <x v="191"/>
    <x v="0"/>
    <s v="32PARA2601 (Communications Tower)"/>
    <s v="Gustav/Ike;#Isaac"/>
    <s v="Technical Assistance Conference Call and Subsequent Emails - Event was One Call and Subsequent Emails from 11/22/16 through 11/28/16: Provided Guidance to the Grantee on Eligible Expenses within the Project's Eligible Activity as well as potential Eligible Expenses under Other Eligible Activities and  Property Management Requirements - TA involved instruction to the Grantee regarding whether a potential project cost (Purchasing of Portable Radio Equipment) would be eligible for CDBG-DR funding based on the project's current Eligible Activity, which a review of both the HCDA Section 105(a)(2) and 24 CFR Part 570.201(c) confirmed that it was not. Additional guidance was provided to the Grantee on alternative options we will look into to see if these items could be eligible under 105(a)(8)/24 CFR 570.201(e) - Public Services Eligible Activity. Final guidance was provided to confirm with the Grantee that they already had proper property management controls in place should these costs be allowed under a separate Eligible Activity. Marisa Robertson, the Isaac Program Manager, was also on the calls/emails for discussion with the Grantee and internally to establish further potential eligibility of these project costs. Additional follow-up determination on eligible costs (portable radios - ineligible determination) was submitted to the Grantee on 12/7/2016 and is being attached to this TA Event as a continuance."/>
    <s v="Damage related to disaster;#Eligible CDBG Activities;#Urgent Need - National Objective;#Grants Management"/>
    <x v="5"/>
    <x v="0"/>
    <x v="7"/>
    <d v="2016-11-23T08:32:38"/>
    <m/>
    <m/>
    <s v="Item"/>
    <b v="0"/>
    <s v="0"/>
    <s v="Lee Jared"/>
    <s v="Jared Lee"/>
    <x v="7"/>
    <n v="456"/>
    <s v="0"/>
    <d v="2016-12-07T12:08:56"/>
    <s v="Lee OCD, Jared"/>
    <m/>
    <s v="Grants Management"/>
    <s v="Item"/>
    <s v="strategicplanning/Research/Lists/Technical Assistance version 2"/>
  </r>
  <r>
    <s v="Terrebonne Parish"/>
    <x v="192"/>
    <x v="0"/>
    <s v="55VHCS1101"/>
    <s v="Isaac"/>
    <s v="Follow up meeting concerning their budget increase"/>
    <s v="Financial Management"/>
    <x v="2"/>
    <x v="0"/>
    <x v="18"/>
    <d v="2016-11-28T08:29:31"/>
    <m/>
    <m/>
    <s v="Item"/>
    <b v="0"/>
    <s v="0"/>
    <s v="Bergeron, Liza"/>
    <s v="Liza Bergeron,"/>
    <x v="16"/>
    <n v="457"/>
    <s v="0"/>
    <d v="2016-11-28T08:29:31"/>
    <s v="Bergeron, Liza"/>
    <m/>
    <s v="Grants Management"/>
    <s v="Item"/>
    <s v="strategicplanning/Research/Lists/Technical Assistance version 2"/>
  </r>
  <r>
    <s v="St John Parish"/>
    <x v="193"/>
    <x v="0"/>
    <s v="48USJB1501, 48USJB1502, 48USJB1503"/>
    <s v="Isaac"/>
    <s v="48USJB1701, 48USJB1702, 48USJB1101,  48USJB1102 48USJB1105 48USJB1109, 48USJB1103, 48USJB1104, 48USJB1107, 48USJB1111"/>
    <s v="Damage related to disaster"/>
    <x v="5"/>
    <x v="0"/>
    <x v="18"/>
    <d v="2016-11-28T08:40:47"/>
    <m/>
    <m/>
    <s v="Item"/>
    <b v="0"/>
    <s v="0"/>
    <s v="Bergeron, Liza"/>
    <s v="Liza Bergeron,"/>
    <x v="16"/>
    <n v="458"/>
    <s v="0"/>
    <d v="2016-11-28T08:40:47"/>
    <s v="Bergeron, Liza"/>
    <m/>
    <s v="Grants Management"/>
    <s v="Item"/>
    <s v="strategicplanning/Research/Lists/Technical Assistance version 2"/>
  </r>
  <r>
    <s v="Terrebonne Parish"/>
    <x v="194"/>
    <x v="0"/>
    <s v="55VHCS1101"/>
    <s v="Isaac"/>
    <s v="Discussion regarding additional funds for Cost Share"/>
    <s v="Damage related to disaster;#Financial Management"/>
    <x v="5"/>
    <x v="0"/>
    <x v="18"/>
    <d v="2016-11-28T08:48:02"/>
    <m/>
    <m/>
    <s v="Item"/>
    <b v="0"/>
    <s v="0"/>
    <s v="Bergeron, Liza"/>
    <s v="Liza Bergeron,"/>
    <x v="16"/>
    <n v="459"/>
    <s v="0"/>
    <d v="2016-11-28T08:48:02"/>
    <s v="Bergeron, Liza"/>
    <m/>
    <s v="Grants Management"/>
    <s v="Item"/>
    <s v="strategicplanning/Research/Lists/Technical Assistance version 2"/>
  </r>
  <r>
    <s v="St. Mary Parish"/>
    <x v="195"/>
    <x v="0"/>
    <s v="51PCPL1011"/>
    <s v="Gustav/Ike"/>
    <s v="Went to conduct a premonitoring review of the files with parish representatives."/>
    <s v="Financial Management;#Grants Management"/>
    <x v="2"/>
    <x v="1"/>
    <x v="20"/>
    <d v="2016-11-28T10:42:31"/>
    <m/>
    <m/>
    <s v="Item"/>
    <b v="0"/>
    <s v="0"/>
    <s v="Candace Watkins"/>
    <s v="Candace Watkins"/>
    <x v="18"/>
    <n v="460"/>
    <s v="0"/>
    <d v="2016-11-28T10:42:31"/>
    <s v="Candace Watkins"/>
    <m/>
    <s v="DRGR TA"/>
    <s v="Item"/>
    <s v="strategicplanning/Research/Lists/Technical Assistance version 2"/>
  </r>
  <r>
    <s v="New Orleans Redevelopment Authority"/>
    <x v="196"/>
    <x v="0"/>
    <s v="36PCPL1041"/>
    <s v="Gustav/Ike"/>
    <s v="Had a call with NORA reprentatives to discuss scoring criteria for Requests for Proposal. "/>
    <s v="Grants Management"/>
    <x v="4"/>
    <x v="0"/>
    <x v="20"/>
    <d v="2016-11-28T10:44:55"/>
    <m/>
    <m/>
    <s v="Item"/>
    <b v="0"/>
    <s v="0"/>
    <s v="Candace Watkins"/>
    <s v="Candace Watkins"/>
    <x v="18"/>
    <n v="461"/>
    <s v="0"/>
    <d v="2016-11-28T10:44:55"/>
    <s v="Candace Watkins"/>
    <m/>
    <s v="Grants Management"/>
    <s v="Item"/>
    <s v="strategicplanning/Research/Lists/Technical Assistance version 2"/>
  </r>
  <r>
    <s v="Office of Coastal Protection"/>
    <x v="190"/>
    <x v="0"/>
    <s v="CPFI Program"/>
    <s v="Gustav/Ike"/>
    <s v="Conference call to discuss issues regarding Land Rights for active projects, amendments, final draw request submittal on projects closing out, and IGA between CPRA and Terrebonne"/>
    <s v="Damage related to disaster;#Eligible CDBG Activities;#Environmental - Environmental Reviews;#Financial Management;#Urgent Need - National Objective"/>
    <x v="5"/>
    <x v="1"/>
    <x v="23"/>
    <d v="2016-11-28T15:41:01"/>
    <m/>
    <m/>
    <s v="Item"/>
    <b v="0"/>
    <s v="0"/>
    <s v="Kristen Hebert"/>
    <s v="Kristen Hebert"/>
    <x v="10"/>
    <n v="462"/>
    <s v="0"/>
    <d v="2016-11-28T15:41:01"/>
    <s v="Kristen Hebert"/>
    <m/>
    <s v="DRGR TA"/>
    <s v="Item"/>
    <s v="strategicplanning/Research/Lists/Technical Assistance version 2"/>
  </r>
  <r>
    <s v="VACFU"/>
    <x v="179"/>
    <x v="0"/>
    <s v="IFIS-00025"/>
    <s v="Katrina/Rita Grant 1"/>
    <s v="Pre-monitoring visit to assist grantee with identifying necessary documents for compliance monitoring."/>
    <s v="Eligible CDBG Activities;#Grants Management"/>
    <x v="1"/>
    <x v="1"/>
    <x v="3"/>
    <d v="2016-11-30T10:45:51"/>
    <m/>
    <m/>
    <s v="Item"/>
    <b v="0"/>
    <s v="0"/>
    <s v="Peychaud Rosalind"/>
    <s v="Rosalind Peychaud"/>
    <x v="3"/>
    <n v="463"/>
    <s v="0"/>
    <d v="2016-11-30T10:45:51"/>
    <s v="Peychaud OCD, Rosalind"/>
    <m/>
    <s v="Grants Management"/>
    <s v="Item"/>
    <s v="strategicplanning/Research/Lists/Technical Assistance version 2"/>
  </r>
  <r>
    <s v="Central City Circle"/>
    <x v="197"/>
    <x v="0"/>
    <s v="CNO-All"/>
    <s v="Katrina/Rita Grant 1"/>
    <s v="Central City monthly Community meeting of non profits organizations and nonprofit developers. Presenters discussed funding from the FANO, upcoming volunteer availability for recovery projects targeting the central city neighborhoods. "/>
    <s v="Grants Management"/>
    <x v="4"/>
    <x v="1"/>
    <x v="3"/>
    <d v="2016-11-30T15:29:19"/>
    <m/>
    <m/>
    <s v="Item"/>
    <b v="0"/>
    <s v="0"/>
    <s v="Peychaud Rosalind"/>
    <s v="Rosalind Peychaud"/>
    <x v="3"/>
    <n v="464"/>
    <s v="0"/>
    <d v="2016-12-01T16:32:48"/>
    <s v="Peychaud OCD, Rosalind"/>
    <m/>
    <s v="Grants Management"/>
    <s v="Item"/>
    <s v="strategicplanning/Research/Lists/Technical Assistance version 2"/>
  </r>
  <r>
    <s v="NORA Real Estate Committee Meeting"/>
    <x v="198"/>
    <x v="0"/>
    <s v="ILTR00267"/>
    <s v="Katrina/Rita Grant 1"/>
    <s v="Presentation of disposition and outreach efforts for road home properties acquires by the agency and being sold at auctions or grouped for targeted developement. "/>
    <s v="Damage related to disaster;#Eligible CDBG Activities;#Low-Moderate Income - National Objective;#Grants Management"/>
    <x v="5"/>
    <x v="1"/>
    <x v="3"/>
    <d v="2016-11-30T15:33:19"/>
    <m/>
    <m/>
    <s v="Item"/>
    <b v="0"/>
    <s v="0"/>
    <s v="Peychaud Rosalind"/>
    <s v="Rosalind Peychaud"/>
    <x v="3"/>
    <n v="465"/>
    <s v="0"/>
    <d v="2016-12-01T09:11:12"/>
    <s v="Peychaud OCD, Rosalind"/>
    <m/>
    <s v="Grants Management"/>
    <s v="Item"/>
    <s v="strategicplanning/Research/Lists/Technical Assistance version 2"/>
  </r>
  <r>
    <s v="GNOHA"/>
    <x v="199"/>
    <x v="0"/>
    <s v="GNOHA H300PD"/>
    <s v="Katrina/Rita Grant 1"/>
    <s v="Non_profits Monthly meeting held at the Brown Foundation._x000a_Draft"/>
    <s v="Damage related to disaster;#Grants Management"/>
    <x v="5"/>
    <x v="1"/>
    <x v="3"/>
    <d v="2016-11-30T16:21:20"/>
    <m/>
    <m/>
    <s v="Item"/>
    <b v="0"/>
    <s v="0"/>
    <s v="Peychaud Rosalind"/>
    <s v="Rosalind Peychaud"/>
    <x v="3"/>
    <n v="466"/>
    <s v="0"/>
    <d v="2016-12-01T09:27:48"/>
    <s v="Peychaud OCD, Rosalind"/>
    <m/>
    <s v="Grants Management"/>
    <s v="Item"/>
    <s v="strategicplanning/Research/Lists/Technical Assistance version 2"/>
  </r>
  <r>
    <s v="CNO City Planning Commission"/>
    <x v="199"/>
    <x v="0"/>
    <s v="CNO ALL"/>
    <s v="Katrina/Rita Grant 1"/>
    <s v="Community meeting to discuss changes to the CNO's master plan and the possible impact of zoning changes on affordable housing ."/>
    <s v="Damage related to disaster;#Grants Management"/>
    <x v="5"/>
    <x v="1"/>
    <x v="3"/>
    <d v="2016-11-30T16:24:10"/>
    <m/>
    <m/>
    <s v="Item"/>
    <b v="0"/>
    <s v="0"/>
    <s v="Peychaud Rosalind"/>
    <s v="Rosalind Peychaud"/>
    <x v="3"/>
    <n v="467"/>
    <s v="0"/>
    <d v="2016-11-30T16:24:10"/>
    <s v="Peychaud OCD, Rosalind"/>
    <m/>
    <s v="Grants Management"/>
    <s v="Item"/>
    <s v="strategicplanning/Research/Lists/Technical Assistance version 2"/>
  </r>
  <r>
    <s v="Treme Community Education Program.LLC"/>
    <x v="194"/>
    <x v="0"/>
    <s v="H36S-0003"/>
    <s v="Katrina/Rita Grant 1"/>
    <s v="Guidance provided prior to upcoming compliance monitring visit."/>
    <s v="Damage related to disaster;#Grants Management"/>
    <x v="5"/>
    <x v="0"/>
    <x v="3"/>
    <d v="2016-12-01T10:05:25"/>
    <m/>
    <m/>
    <s v="Item"/>
    <b v="0"/>
    <s v="0"/>
    <s v="Peychaud Rosalind"/>
    <s v="Rosalind Peychaud"/>
    <x v="3"/>
    <n v="468"/>
    <s v="0"/>
    <d v="2016-12-01T10:05:25"/>
    <s v="Peychaud OCD, Rosalind"/>
    <m/>
    <s v="Grants Management"/>
    <s v="Item"/>
    <s v="strategicplanning/Research/Lists/Technical Assistance version 2"/>
  </r>
  <r>
    <s v="Treme Community Education Program.LLC"/>
    <x v="194"/>
    <x v="0"/>
    <s v="H36S-0003"/>
    <s v="Katrina/Rita Grant 1"/>
    <s v="Guidance provided prior to upcoming compliance monitring visit."/>
    <s v="Damage related to disaster;#Grants Management"/>
    <x v="5"/>
    <x v="0"/>
    <x v="3"/>
    <d v="2016-12-01T10:05:26"/>
    <m/>
    <m/>
    <s v="Item"/>
    <b v="0"/>
    <s v="0"/>
    <s v="Peychaud Rosalind"/>
    <s v="Rosalind Peychaud"/>
    <x v="3"/>
    <n v="469"/>
    <s v="0"/>
    <d v="2016-12-01T10:05:26"/>
    <s v="Peychaud OCD, Rosalind"/>
    <m/>
    <s v="Grants Management"/>
    <s v="Item"/>
    <s v="strategicplanning/Research/Lists/Technical Assistance version 2"/>
  </r>
  <r>
    <s v="NORA"/>
    <x v="172"/>
    <x v="0"/>
    <s v="ILTR00267"/>
    <s v="Katrina/Rita Grant 1"/>
    <s v="Monitoring visit."/>
    <s v="Grants Management"/>
    <x v="4"/>
    <x v="1"/>
    <x v="3"/>
    <d v="2016-12-01T15:41:34"/>
    <m/>
    <m/>
    <s v="Item"/>
    <b v="0"/>
    <s v="0"/>
    <s v="Peychaud Rosalind"/>
    <s v="Rosalind Peychaud"/>
    <x v="3"/>
    <n v="470"/>
    <s v="0"/>
    <d v="2016-12-01T15:41:34"/>
    <s v="Peychaud OCD, Rosalind"/>
    <m/>
    <s v="Grants Management"/>
    <s v="Item"/>
    <s v="strategicplanning/Research/Lists/Technical Assistance version 2"/>
  </r>
  <r>
    <s v="Vietnamese Commercial Fisherman's Union"/>
    <x v="200"/>
    <x v="0"/>
    <s v="10/11/2016"/>
    <s v="Katrina/Rita Grant 1"/>
    <s v="Additional follow-up on collecting and reviewing missing items documents in preparation for the January 2017 monitoring Visit."/>
    <s v="Damage related to disaster;#Grants Management"/>
    <x v="5"/>
    <x v="1"/>
    <x v="3"/>
    <d v="2016-12-01T15:44:27"/>
    <m/>
    <m/>
    <s v="Item"/>
    <b v="0"/>
    <s v="0"/>
    <s v="Peychaud Rosalind"/>
    <s v="Rosalind Peychaud"/>
    <x v="3"/>
    <n v="471"/>
    <s v="0"/>
    <d v="2016-12-01T15:53:38"/>
    <s v="Peychaud OCD, Rosalind"/>
    <m/>
    <s v="Grants Management"/>
    <s v="Item"/>
    <s v="strategicplanning/Research/Lists/Technical Assistance version 2"/>
  </r>
  <r>
    <s v="CNO Neighborhood Summit"/>
    <x v="201"/>
    <x v="0"/>
    <s v="CNO ALL"/>
    <s v="Katrina/Rita Grant 1"/>
    <s v="Weekend Summit on housing strategies and sustainable engagement."/>
    <s v="Grants Management"/>
    <x v="4"/>
    <x v="1"/>
    <x v="3"/>
    <d v="2016-12-02T14:09:58"/>
    <m/>
    <m/>
    <s v="Item"/>
    <b v="0"/>
    <s v="0"/>
    <s v="Peychaud Rosalind"/>
    <s v="Rosalind Peychaud"/>
    <x v="3"/>
    <n v="472"/>
    <s v="0"/>
    <d v="2016-12-02T14:09:58"/>
    <s v="Peychaud OCD, Rosalind"/>
    <m/>
    <s v="Grants Management"/>
    <s v="Item"/>
    <s v="strategicplanning/Research/Lists/Technical Assistance version 2"/>
  </r>
  <r>
    <s v="Southern University Computer Science"/>
    <x v="188"/>
    <x v="0"/>
    <s v="17BEDI7101"/>
    <s v="Katrina/Rita Grant 1"/>
    <s v="The call addressed the following_x000a_1. Procurement of staff and faculty members _x000a_2. Complying with the LMI National Objective_x000a_3. Tracking of the % of LMI students served_x000a_4 .Eligibility of reimbursement of LMI grad students _x000a_5. Eligibility of reimbursement of grad professor"/>
    <s v="Damage related to disaster;#Eligible CDBG Activities;#Financial Management;#Low-Moderate Income - National Objective"/>
    <x v="5"/>
    <x v="0"/>
    <x v="28"/>
    <d v="2016-12-05T09:26:10"/>
    <m/>
    <m/>
    <s v="Item"/>
    <b v="0"/>
    <s v="0"/>
    <s v="Tomorr LeBeouf"/>
    <s v="Tomorr LeBeouf"/>
    <x v="19"/>
    <n v="473"/>
    <s v="0"/>
    <d v="2016-12-05T09:26:10"/>
    <s v="Tomorr LeBeouf"/>
    <m/>
    <s v="Grants Management"/>
    <s v="Item"/>
    <s v="strategicplanning/Research/Lists/Technical Assistance version 2"/>
  </r>
  <r>
    <s v="Harmony House"/>
    <x v="194"/>
    <x v="0"/>
    <s v="36DRLG7003"/>
    <s v="Katrina/Rita Grant 1"/>
    <s v="The call addressed the following._x000a_1. Meeting and tracking performance measures_x000a_2. Allocation of funds on invoicing_x000a_3. Scheduling of pre-monitoring meeitng to review files_x000a__x000a_"/>
    <s v="Damage related to disaster;#Financial Management;#Low-Moderate Income - National Objective"/>
    <x v="5"/>
    <x v="0"/>
    <x v="28"/>
    <d v="2016-12-05T09:39:33"/>
    <m/>
    <m/>
    <s v="Item"/>
    <b v="0"/>
    <s v="0"/>
    <s v="Tomorr LeBeouf"/>
    <s v="Tomorr LeBeouf"/>
    <x v="19"/>
    <n v="474"/>
    <s v="0"/>
    <d v="2016-12-05T09:39:33"/>
    <s v="Tomorr LeBeouf"/>
    <m/>
    <s v="Grants Management"/>
    <s v="Item"/>
    <s v="strategicplanning/Research/Lists/Technical Assistance version 2"/>
  </r>
  <r>
    <s v="City of NEw Orleans Fresh Food Retailer Initiative"/>
    <x v="191"/>
    <x v="0"/>
    <s v="36ILTR00114"/>
    <s v="Katrina/Rita Grant 1"/>
    <s v="The call addressed the following_x000a_1. Plan of Action to move project forward_x000a_2. Outreach_x000a_3. Timely drafting of CEA_x000a_4. Status of loans in pipeline_x000a_5. Funding Match"/>
    <s v="Damage related to disaster;#Financial Management;#Low-Moderate Income - National Objective"/>
    <x v="5"/>
    <x v="0"/>
    <x v="28"/>
    <d v="2016-12-05T10:44:21"/>
    <m/>
    <m/>
    <s v="Item"/>
    <b v="0"/>
    <s v="0"/>
    <s v="Tomorr LeBeouf"/>
    <s v="Tomorr LeBeouf"/>
    <x v="19"/>
    <n v="475"/>
    <s v="0"/>
    <d v="2016-12-05T10:44:21"/>
    <s v="Tomorr LeBeouf"/>
    <m/>
    <s v="Grants Management"/>
    <s v="Item"/>
    <s v="strategicplanning/Research/Lists/Technical Assistance version 2"/>
  </r>
  <r>
    <s v="Save the Children "/>
    <x v="197"/>
    <x v="0"/>
    <s v="50DRLG9202"/>
    <s v="Katrina/Rita Grant 1"/>
    <s v="The call addressed the following_x000a_1. Monitoring Letter_x000a_2. Concerns about completeing the close-out checklist_x000a_3. Results of risk assesment and financial monitoring"/>
    <s v="Damage related to disaster;#Eligible CDBG Activities;#Financial Management"/>
    <x v="5"/>
    <x v="0"/>
    <x v="28"/>
    <d v="2016-12-05T10:52:48"/>
    <m/>
    <m/>
    <s v="Item"/>
    <b v="0"/>
    <s v="0"/>
    <s v="Tomorr LeBeouf"/>
    <s v="Tomorr LeBeouf"/>
    <x v="19"/>
    <n v="476"/>
    <s v="0"/>
    <d v="2016-12-05T10:52:48"/>
    <s v="Tomorr LeBeouf"/>
    <m/>
    <s v="Grants Management"/>
    <s v="Item"/>
    <s v="strategicplanning/Research/Lists/Technical Assistance version 2"/>
  </r>
  <r>
    <s v="Plaquemines Parish "/>
    <x v="193"/>
    <x v="0"/>
    <s v="38PARA2101-Lake Hermitage-Plaquemines IFIS - 00009 IFIS - 00011 IFIS - 00022 ILT2 - 00244 ILT2 - 00247 ILT2 - Budget for Plaquemines Parish Proj. in Rev. ILTR - 00223 ILTR - Budget for Plaquemines Parish Proj. in Rev."/>
    <s v="Katrina/Rita Grant 1;#Gustav/Ike"/>
    <s v="Covered status of all projects. Discussed the Port Sulphur Library application and square footage issues. Projects still awaiitng Corp Permit. "/>
    <s v="Damage related to disaster;#Eligible CDBG Activities"/>
    <x v="5"/>
    <x v="1"/>
    <x v="26"/>
    <d v="2016-12-05T14:34:08"/>
    <m/>
    <m/>
    <s v="Item"/>
    <b v="0"/>
    <s v="0"/>
    <s v="Lisa Samuels"/>
    <s v="Lisa Samuels"/>
    <x v="17"/>
    <n v="477"/>
    <s v="0"/>
    <d v="2016-12-05T14:34:08"/>
    <s v="Lisa Samuels"/>
    <m/>
    <s v="Grants Management"/>
    <s v="Item"/>
    <s v="strategicplanning/Research/Lists/Technical Assistance version 2"/>
  </r>
  <r>
    <s v="Plaquemines Parish "/>
    <x v="173"/>
    <x v="0"/>
    <s v="38FSCC3501-Buras Boat Harbor-Plaquemines Fisheries 38PARA2101-Lake Hermitage-Plaquemines IFIS - 00009 IFIS - 00011 IFIS - 00016 IFIS - 00022 ILT2 - 00225 ILT2 - 00244 ILT2 - 00247 ILT2 - Budget for Plaquemines Parish Proj. in Rev. ILTR - 00223 ILTR - Budg"/>
    <s v="Katrina/Rita Grant 1;#Gustav/Ike"/>
    <s v="Reviewed all avtive projects. "/>
    <s v="Damage related to disaster;#Eligible CDBG Activities"/>
    <x v="5"/>
    <x v="1"/>
    <x v="26"/>
    <d v="2016-12-05T14:43:12"/>
    <m/>
    <m/>
    <s v="Item"/>
    <b v="0"/>
    <s v="0"/>
    <s v="Lisa Samuels"/>
    <s v="Lisa Samuels"/>
    <x v="17"/>
    <n v="478"/>
    <s v="0"/>
    <d v="2016-12-05T14:43:12"/>
    <s v="Lisa Samuels"/>
    <m/>
    <s v="Grants Management"/>
    <s v="Item"/>
    <s v="strategicplanning/Research/Lists/Technical Assistance version 2"/>
  </r>
  <r>
    <s v="Recovery School District"/>
    <x v="202"/>
    <x v="0"/>
    <s v="All IEDU Projects"/>
    <s v="Katrina/Rita Grant 1"/>
    <s v="Provided technical assistance to the grantee on duplication of benefits with FEMA and discussed financial management of funds remaining in projects ready for closeout."/>
    <s v="Damage related to disaster"/>
    <x v="5"/>
    <x v="1"/>
    <x v="17"/>
    <d v="2016-12-05T14:44:17"/>
    <m/>
    <m/>
    <s v="Item"/>
    <b v="0"/>
    <s v="0"/>
    <s v="Nechelle Polk"/>
    <s v="Nechelle Polk"/>
    <x v="1"/>
    <n v="479"/>
    <s v="0"/>
    <d v="2016-12-05T14:44:17"/>
    <s v="Nechelle Polk"/>
    <m/>
    <s v="Grants Management"/>
    <s v="Item"/>
    <s v="strategicplanning/Research/Lists/Technical Assistance version 2"/>
  </r>
  <r>
    <s v="St. James Parish "/>
    <x v="203"/>
    <x v="0"/>
    <s v="47PARA2101 47PARA2301 47PARA2302 47PARA2303 47PARA3201 47PARA3202 47PARA3401 47PARA3402"/>
    <s v="Katrina/Rita Grant 1"/>
    <s v="Reviewed the status of all projects. Reviewed the steps to closeout. _x000a_Several projects are complete but amendments are necessary. "/>
    <s v="Damage related to disaster;#Eligible CDBG Activities"/>
    <x v="5"/>
    <x v="1"/>
    <x v="26"/>
    <d v="2016-12-05T15:03:41"/>
    <m/>
    <m/>
    <s v="Item"/>
    <b v="0"/>
    <s v="0"/>
    <s v="Lisa Samuels"/>
    <s v="Lisa Samuels"/>
    <x v="17"/>
    <n v="480"/>
    <s v="0"/>
    <d v="2016-12-05T15:03:41"/>
    <s v="Lisa Samuels"/>
    <m/>
    <s v="Grants Management"/>
    <s v="Item"/>
    <s v="strategicplanning/Research/Lists/Technical Assistance version 2"/>
  </r>
  <r>
    <s v="St. Mary Parish "/>
    <x v="204"/>
    <x v="0"/>
    <s v="51FSCC3501 51PARA2101 51PARA2102 51PARA2302 51PARA2303 51PARA3301 51PARA3302 51PARA3303 51PARA3401 51PARA3402 51PARA3601"/>
    <s v="Gustav/Ike"/>
    <s v="TA given of closeout and active projects. "/>
    <s v="Damage related to disaster;#Eligible CDBG Activities;#Grants Management"/>
    <x v="5"/>
    <x v="1"/>
    <x v="26"/>
    <d v="2016-12-05T15:08:26"/>
    <m/>
    <m/>
    <s v="Item"/>
    <b v="0"/>
    <s v="0"/>
    <s v="Lisa Samuels"/>
    <s v="Lisa Samuels"/>
    <x v="17"/>
    <n v="481"/>
    <s v="0"/>
    <d v="2016-12-05T15:08:26"/>
    <s v="Lisa Samuels"/>
    <m/>
    <s v="Grants Management"/>
    <s v="Item"/>
    <s v="strategicplanning/Research/Lists/Technical Assistance version 2"/>
  </r>
  <r>
    <s v="St. Bernard Parish"/>
    <x v="189"/>
    <x v="0"/>
    <s v="44FSCC3501, 44PARA9101, I2OC-00038, I44P-00001, IFIS-00019, IFIS-00020, ILT2-00278, ILT2-00279, ILTR-00059, ILTR-00099, ILTR-00115, ILTR-00173, ILTR-00286, ILTR-00289"/>
    <s v="Katrina/Rita Grant 1;#Katrina/Rita Grant 2;#Gustav/Ike"/>
    <s v="Monthly conference call with the Parish to discuss the projects, guage progress, new project ideas, and troubleshoot issues. "/>
    <s v="Eligible CDBG Activities;#Environmental - Environmental Reviews;#Financial Management;#Grants Management"/>
    <x v="1"/>
    <x v="0"/>
    <x v="22"/>
    <d v="2016-12-06T10:04:27"/>
    <m/>
    <m/>
    <s v="Item"/>
    <b v="0"/>
    <s v="0"/>
    <s v="Michael Chua"/>
    <s v="Michael Chua"/>
    <x v="9"/>
    <n v="482"/>
    <s v="0"/>
    <d v="2016-12-06T10:04:27"/>
    <s v="Michael Chua"/>
    <m/>
    <s v="Grants Management"/>
    <s v="Item"/>
    <s v="strategicplanning/Research/Lists/Technical Assistance version 2"/>
  </r>
  <r>
    <s v="West Baton Rouge Parish"/>
    <x v="205"/>
    <x v="0"/>
    <s v="61PARA2302"/>
    <s v="Gustav/Ike"/>
    <s v="TA meeting with the Parish's engineer to discuss invoicing and contract issues and how to resolve."/>
    <s v="Financial Management;#Grants Management"/>
    <x v="2"/>
    <x v="1"/>
    <x v="22"/>
    <d v="2016-12-06T10:05:57"/>
    <m/>
    <m/>
    <s v="Item"/>
    <b v="0"/>
    <s v="0"/>
    <s v="Michael Chua"/>
    <s v="Michael Chua"/>
    <x v="9"/>
    <n v="483"/>
    <s v="0"/>
    <d v="2016-12-06T10:05:57"/>
    <s v="Michael Chua"/>
    <m/>
    <s v="Grants Management"/>
    <s v="Item"/>
    <s v="strategicplanning/Research/Lists/Technical Assistance version 2"/>
  </r>
  <r>
    <s v="Vernon Parish"/>
    <x v="194"/>
    <x v="0"/>
    <s v="58BEDI7201"/>
    <s v="Gustav/Ike"/>
    <s v="Monthly conference call to discuss project status, issues, and resolutions. "/>
    <s v="Grants Management"/>
    <x v="4"/>
    <x v="0"/>
    <x v="22"/>
    <d v="2016-12-06T10:24:28"/>
    <m/>
    <m/>
    <s v="Item"/>
    <b v="0"/>
    <s v="0"/>
    <s v="Michael Chua"/>
    <s v="Michael Chua"/>
    <x v="9"/>
    <n v="484"/>
    <s v="0"/>
    <d v="2016-12-06T10:24:28"/>
    <s v="Michael Chua"/>
    <m/>
    <s v="Grants Management"/>
    <s v="Item"/>
    <s v="strategicplanning/Research/Lists/Technical Assistance version 2"/>
  </r>
  <r>
    <s v="City of New Orleans"/>
    <x v="205"/>
    <x v="0"/>
    <s v="ILTR-00174, ILTR-00012, ILTR-00248, ILTR-00271"/>
    <s v="Katrina/Rita Grant 1;#Katrina/Rita Grant 2"/>
    <s v="TA with LTC existing projects as it relates to CDBG eligibility, amendments, and resolving draw request issues at hand."/>
    <s v="Damage related to disaster;#Eligible CDBG Activities;#Low-Moderate Income - National Objective;#Slum and Blight - National Objective;#Urgent Need - National Objective"/>
    <x v="5"/>
    <x v="1"/>
    <x v="14"/>
    <d v="2016-12-07T13:56:35"/>
    <m/>
    <m/>
    <s v="Item"/>
    <b v="0"/>
    <s v="0"/>
    <s v="Williams Desirae"/>
    <s v="Desirae Williams"/>
    <x v="14"/>
    <n v="485"/>
    <s v="0"/>
    <d v="2016-12-07T13:56:35"/>
    <s v="Williams OCD, Desirae"/>
    <m/>
    <s v="Grants Management"/>
    <s v="Item"/>
    <s v="strategicplanning/Research/Lists/Technical Assistance version 2"/>
  </r>
  <r>
    <s v="East Baton Rouge Parish"/>
    <x v="206"/>
    <x v="0"/>
    <s v="All PARA projects"/>
    <s v="Gustav/Ike"/>
    <s v="Provided TA concerning OCD and PAE grants management.  Discussed issued with budgets and the necessary steps to take in order to resolve these issues. Explained what is needed on a CatEx form in order for Ann to approve and to complete the clean-up of the project budgets."/>
    <s v="Grants Management"/>
    <x v="4"/>
    <x v="1"/>
    <x v="17"/>
    <d v="2016-12-07T15:25:02"/>
    <m/>
    <m/>
    <s v="Item"/>
    <b v="0"/>
    <s v="0"/>
    <s v="Nechelle Polk"/>
    <s v="Nechelle Polk"/>
    <x v="1"/>
    <n v="486"/>
    <s v="0"/>
    <d v="2016-12-07T15:27:46"/>
    <s v="Nechelle Polk"/>
    <m/>
    <s v="Grants Management"/>
    <s v="Item"/>
    <s v="strategicplanning/Research/Lists/Technical Assistance version 2"/>
  </r>
  <r>
    <s v="CNO ALL"/>
    <x v="207"/>
    <x v="0"/>
    <s v="CNO ALL"/>
    <s v="Katrina/Rita Grant 1"/>
    <s v="Monthly Taskforce meeting .  Invoice &amp; project staus review with CNO project managers and ODC program managers . "/>
    <s v="Damage related to disaster;#Grants Management"/>
    <x v="5"/>
    <x v="1"/>
    <x v="3"/>
    <d v="2016-12-08T14:05:30"/>
    <m/>
    <m/>
    <s v="Item"/>
    <b v="0"/>
    <s v="0"/>
    <s v="Peychaud Rosalind"/>
    <s v="Rosalind Peychaud"/>
    <x v="3"/>
    <n v="487"/>
    <s v="0"/>
    <d v="2016-12-08T14:05:30"/>
    <s v="Peychaud OCD, Rosalind"/>
    <m/>
    <s v="Grants Management"/>
    <s v="Item"/>
    <s v="strategicplanning/Research/Lists/Technical Assistance version 2"/>
  </r>
  <r>
    <s v="CNO ALL"/>
    <x v="206"/>
    <x v="0"/>
    <s v="ILTR -00008"/>
    <s v="Katrina/Rita Grant 1"/>
    <s v="Visit with Vincent Smith,  Special Project, to get an update on Hunter Field. Project continues to be delayed. Intervention with DOTD moved one obsticle but CNO  seems to continue to encounter issues with community engagement."/>
    <s v="Damage related to disaster;#Grants Management"/>
    <x v="5"/>
    <x v="0"/>
    <x v="3"/>
    <d v="2016-12-08T14:09:41"/>
    <m/>
    <m/>
    <s v="Item"/>
    <b v="0"/>
    <s v="0"/>
    <s v="Peychaud Rosalind"/>
    <s v="Rosalind Peychaud"/>
    <x v="3"/>
    <n v="488"/>
    <s v="0"/>
    <d v="2016-12-08T14:09:41"/>
    <s v="Peychaud OCD, Rosalind"/>
    <m/>
    <s v="Grants Management"/>
    <s v="Item"/>
    <s v="strategicplanning/Research/Lists/Technical Assistance version 2"/>
  </r>
  <r>
    <s v="NORA"/>
    <x v="206"/>
    <x v="0"/>
    <s v="ILTR-00008"/>
    <s v="Katrina/Rita Grant 1"/>
    <s v="REAL ESTATE COMMITTEE MEETING. "/>
    <s v="Damage related to disaster;#Grants Management"/>
    <x v="5"/>
    <x v="1"/>
    <x v="3"/>
    <d v="2016-12-08T14:57:30"/>
    <m/>
    <m/>
    <s v="Item"/>
    <b v="0"/>
    <s v="0"/>
    <s v="Peychaud Rosalind"/>
    <s v="Rosalind Peychaud"/>
    <x v="3"/>
    <n v="489"/>
    <s v="0"/>
    <d v="2016-12-08T14:57:30"/>
    <s v="Peychaud OCD, Rosalind"/>
    <m/>
    <s v="Grants Management"/>
    <s v="Item"/>
    <s v="strategicplanning/Research/Lists/Technical Assistance version 2"/>
  </r>
  <r>
    <s v="East Baton Rouge Parish"/>
    <x v="206"/>
    <x v="0"/>
    <s v="17PARA 2101; 17PARA2106; 17PARA2105; 17PARA2107; 17PARA7001; 17PARA7002"/>
    <s v="Gustav/Ike"/>
    <s v="Facilitated conference call between parish leadership, OCD-DRU and La. Housing Corp. We reviewed the status of each infrastructure, housing, economic development and homelessness projects. Reviewed construction timelines and resolved ED issues and discussed closeout. Also discussed project timeline and provided technical assistance for Elysian 2. Will schedule follow up meeting for additional TA. "/>
    <s v="Damage related to disaster;#Low-Moderate Income - National Objective;#Urgent Need - National Objective"/>
    <x v="5"/>
    <x v="0"/>
    <x v="16"/>
    <d v="2016-12-09T16:38:42"/>
    <m/>
    <m/>
    <s v="Item"/>
    <b v="0"/>
    <s v="0"/>
    <s v="Darin Mann"/>
    <s v="Darin Mann"/>
    <x v="8"/>
    <n v="490"/>
    <s v="0"/>
    <d v="2016-12-09T16:38:42"/>
    <s v="Darin Mann"/>
    <m/>
    <s v="Grants Management"/>
    <s v="Item"/>
    <s v="strategicplanning/Research/Lists/Technical Assistance version 2"/>
  </r>
  <r>
    <s v="Livingston Parish"/>
    <x v="208"/>
    <x v="0"/>
    <s v="32PARA2101; 32PARA2601; 32PARA3401"/>
    <s v="Gustav/Ike"/>
    <s v="Facilitated meeting between FEMA/OCD-DRU/GOHSEP/LED to provide technical assistance on FEMA’s Community Planning and Capacity Building Recovery Support Function. The mission of the CPCB RSF-1 is to enable local governments to effectively and efficiently carry out community-based recovery planning and management in a post-disaster environment.  We discussed damage assessments to the parish following the August Flood. We also reviewed parish recovery priorities. Homeland Security Director Mark Harrell took the OCD-DRU staff to the site where the new communications tower is being built. The $3.2 M tower is being funded under Gustav/Ike disaster funds.  Project will be complete by the first quarter of 2017 and prior to hurricane season.  Also discussed the closeout status of Spring Ranch Rd and parish drainage projects. "/>
    <s v="Damage related to disaster;#Low-Moderate Income - National Objective;#Urgent Need - National Objective"/>
    <x v="5"/>
    <x v="1"/>
    <x v="16"/>
    <d v="2016-12-09T16:41:53"/>
    <m/>
    <m/>
    <s v="Item"/>
    <b v="0"/>
    <s v="0"/>
    <s v="Darin Mann"/>
    <s v="Darin Mann"/>
    <x v="8"/>
    <n v="491"/>
    <s v="0"/>
    <d v="2016-12-09T16:41:53"/>
    <s v="Darin Mann"/>
    <m/>
    <s v="Grants Management"/>
    <s v="Item"/>
    <s v="strategicplanning/Research/Lists/Technical Assistance version 2"/>
  </r>
  <r>
    <s v="East Carroll Parish"/>
    <x v="206"/>
    <x v="0"/>
    <s v="18PARA3401; 18PARA3403"/>
    <s v="Gustav/Ike"/>
    <s v="Participated in conference call between parish leadership, OCD-DRU and Pan American Engineers. We reviewed the status of DOTD Drainage and CDBG Drainage Improvement projects. We reviewed construction timeline and provided technical assistance on CDBG construction bid. Bids to be received December 20. DOTD project is progressing. Phase 1 may start construction mid-January. Phase 2 possibly late spring early summer with completion end of 2017. "/>
    <s v="Damage related to disaster;#Low-Moderate Income - National Objective"/>
    <x v="5"/>
    <x v="0"/>
    <x v="16"/>
    <d v="2016-12-09T16:44:22"/>
    <m/>
    <m/>
    <s v="Item"/>
    <b v="0"/>
    <s v="0"/>
    <s v="Darin Mann"/>
    <s v="Darin Mann"/>
    <x v="8"/>
    <n v="492"/>
    <s v="0"/>
    <d v="2016-12-09T16:44:22"/>
    <s v="Darin Mann"/>
    <m/>
    <s v="Grants Management"/>
    <s v="Item"/>
    <s v="strategicplanning/Research/Lists/Technical Assistance version 2"/>
  </r>
  <r>
    <s v="Iberville Parish"/>
    <x v="207"/>
    <x v="0"/>
    <s v="24PARA3406; 24PARA1108; 24PARA1101; 24PARA1105; 24PARA1107; 24PARA1106; 24PARA1103; 24PARA1104"/>
    <s v="Gustav/Ike"/>
    <s v="I coordinated a site visit in Iberville Parish to discuss the housing and infrastructure projects with President Ourso. Parish consultants Tom David, Thomas David and Roberto Macedo attended along with LHC’s David Marquette. The purpose of the meeting was to discuss the current status of the parish’s minor repair program and completion date for current projects. Approximately 115 homes have been repaired through the program. The five remaining homes will be completed by July 2017. The parish anticipates $450,000 will be available to move to infrastructure project. We discussed that the funds could only go to other LMI projects. We also reviewed the current status of the parish’s infrastructure projects as well as expenditures. The parish has expended 92 percent of their total INF $44 M allocation. I provided a closeout update on completed projects. "/>
    <s v="Damage related to disaster;#Low-Moderate Income - National Objective"/>
    <x v="5"/>
    <x v="1"/>
    <x v="16"/>
    <d v="2016-12-09T16:45:53"/>
    <m/>
    <m/>
    <s v="Item"/>
    <b v="0"/>
    <s v="0"/>
    <s v="Darin Mann"/>
    <s v="Darin Mann"/>
    <x v="8"/>
    <n v="493"/>
    <s v="0"/>
    <d v="2016-12-09T16:45:53"/>
    <s v="Darin Mann"/>
    <m/>
    <s v="Grants Management"/>
    <s v="Item"/>
    <s v="strategicplanning/Research/Lists/Technical Assistance version 2"/>
  </r>
  <r>
    <s v="St. Landry Parish"/>
    <x v="194"/>
    <x v="0"/>
    <s v="49PARA1101; 49PARA1102; 49PARA3401"/>
    <s v="Gustav/Ike"/>
    <s v="Provided technical assistance on the 11/17/16 decision letter regarding St. Landry’s housing programs. The Louisiana Housing Corporation’s decision will allow the two housing projects to move forward with closeout without any additional signed documentation from the homeowner in relation to flood insurance. Explained to the parish that we will cancel Amendments 17 and 18 and will move forward to Amendment 21 to zero out the funds in the housing program. Provided emails for Amendments 17 and 18 parish to reference in drafting No. 21. Requested updated budget summary in excel the proposal review committee. Received construction update on parish’s final active project, Parish Drainage. At parish’s request, I also provided an update on project closeout report. "/>
    <s v="Damage related to disaster;#Low-Moderate Income - National Objective;#Urgent Need - National Objective"/>
    <x v="5"/>
    <x v="0"/>
    <x v="16"/>
    <d v="2016-12-09T16:59:10"/>
    <m/>
    <m/>
    <s v="Item"/>
    <b v="0"/>
    <s v="0"/>
    <s v="Darin Mann"/>
    <s v="Darin Mann"/>
    <x v="8"/>
    <n v="494"/>
    <s v="0"/>
    <d v="2016-12-09T16:59:10"/>
    <s v="Darin Mann"/>
    <m/>
    <s v="Grants Management"/>
    <s v="Item"/>
    <s v="strategicplanning/Research/Lists/Technical Assistance version 2"/>
  </r>
  <r>
    <s v="Facility Planning and Control"/>
    <x v="209"/>
    <x v="0"/>
    <s v="All ILOC and I2OC projects"/>
    <s v="Katrina/Rita Grant 1;#Katrina/Rita Grant 2"/>
    <s v="Provided TA on construction and ERR issues with Delgado Community College, and close-out edits that need to be corrected."/>
    <s v="Damage related to disaster"/>
    <x v="5"/>
    <x v="1"/>
    <x v="17"/>
    <d v="2016-12-15T10:47:40"/>
    <m/>
    <m/>
    <s v="Item"/>
    <b v="0"/>
    <s v="0"/>
    <s v="Nechelle Polk"/>
    <s v="Nechelle Polk"/>
    <x v="1"/>
    <n v="495"/>
    <s v="0"/>
    <d v="2016-12-15T10:47:40"/>
    <s v="Nechelle Polk"/>
    <m/>
    <s v="Grants Management"/>
    <s v="Item"/>
    <s v="strategicplanning/Research/Lists/Technical Assistance version 2"/>
  </r>
  <r>
    <s v="Office of Coastal Protection"/>
    <x v="209"/>
    <x v="0"/>
    <s v="CPFI Program"/>
    <s v="Gustav/Ike"/>
    <s v="Conference Call to discuss issues regarding Land Rights for active projects, amendments, final draw request submittal on projects closing out, and IGA between CPRA and Terrebonne"/>
    <s v="Damage related to disaster;#Eligible CDBG Activities;#Environmental - Environmental Reviews;#Financial Management;#Urgent Need - National Objective"/>
    <x v="5"/>
    <x v="1"/>
    <x v="23"/>
    <d v="2016-12-19T15:32:19"/>
    <m/>
    <m/>
    <s v="Item"/>
    <b v="0"/>
    <s v="0"/>
    <s v="Kristen Hebert"/>
    <s v="Kristen Hebert"/>
    <x v="10"/>
    <n v="496"/>
    <s v="0"/>
    <d v="2016-12-19T15:32:19"/>
    <s v="Kristen Hebert"/>
    <m/>
    <s v="DRGR TA"/>
    <s v="Item"/>
    <s v="strategicplanning/Research/Lists/Technical Assistance version 2"/>
  </r>
  <r>
    <s v="Lafayette Parish"/>
    <x v="138"/>
    <x v="0"/>
    <s v="28PARA3401; ILTR-0016; 28PCPL1001; 28PAAD1001"/>
    <s v="Katrina/Rita Grant 1;#Gustav/Ike"/>
    <s v="I met with Lafayette Consolidated Government Grants Coordinator Shane Rougeau and Public Works Engineer Mark Lavergne. The purpose of the site visit was to get an update on the Coulee lle des Cannes (28PARA3401) drainage project. No funds have been drawn down on the $3,8M project since the project was approved in April 2012. The Corps of Engineers continues to be the holdup. The original permit was submitted approximately two years ago but was lost or misplaced. The same permit was resubmitted a year ago and it appears the issue currently centers around 0.11 acres of wetland (approximately 4000 sf.). LCG contends wetland delineation is channel grass and is minuscule when you consider the full scope of the project which is 5,852 ft. in length, 200 ft. wide and 60 ft. deep. The ERR was sent to OCD-DRU’s Ann Herring. She agreed to accept the ERR and review it but will not release funds until the Corps permit is approved. I explained that there is no rule preventing her from reviewing the ERR while the Corps permit is under review. The plans and specs were submitted to Pan American Engineers earlier this year. PAE sent their changes to LCG-DPW.  DPW incorporated the changes and sent the plans back to PAE for final review. We also discussed the June 2015 monitoring visit by OCD/DRU compliance staff. The projects that were monitored included K/R Housing (ILTR-00161), Comp Resiliency (28PCPL1001) and (28PAAD1001).  We discussed the 5/31/16 monitoring letter that contained one finding seven concerns. The city responded to OCD-DRU on June 29. LCG’s response is currently under review. _x000a_"/>
    <s v="Damage related to disaster;#Low-Moderate Income - National Objective;#Urgent Need - National Objective"/>
    <x v="5"/>
    <x v="1"/>
    <x v="16"/>
    <d v="2016-12-22T18:37:41"/>
    <m/>
    <m/>
    <s v="Item"/>
    <b v="0"/>
    <s v="0"/>
    <s v="Darin Mann"/>
    <s v="Darin Mann"/>
    <x v="8"/>
    <n v="497"/>
    <s v="0"/>
    <d v="2016-12-22T18:37:41"/>
    <s v="Darin Mann"/>
    <m/>
    <s v="Grants Management"/>
    <s v="Item"/>
    <s v="strategicplanning/Research/Lists/Technical Assistance version 2"/>
  </r>
  <r>
    <s v="St. Landry Parish"/>
    <x v="138"/>
    <x v="0"/>
    <s v="49PARA1101; 49PARA1102"/>
    <s v="Gustav/Ike"/>
    <s v="I met with St. Landry Parish Grant Coordinator Bridgette Lanclos to provide TA on Tier I Amendments 17 and 18 regarding the Homeowner Rehab LMI (49PARA1101) and Homeowner Rehab UN (49PARA1102) budgets that were submitted in July and August 2015. Both projects are complete and ready to close and the parish would like to submit the close-out packages but can’t until a final decision is rendered on the flood plain determination. HUD has brought to LHC and OCD-DRU’s attention in some of our other parishes that the documentation between the grantee and the Homeowner is missing language. HUD has stated that it is the responsibility of the parish to make the homeowner aware that if their home is located in a flood plain or is ever determined to be in a Flood Plain the homeowner will need to carry flood insurance. By not having flood insurance they will be disqualified from federal grants in the future. This will not change the grant that they have already received only any grant that they might be eligible in the future. With the other grantees, we have obtained this documentation and added it to the file to meet HUD needs. The cost associated with this has been approximately $200.00 per home. The $200 includes the drafting of the document, scheduling a meeting with the homeowner and have the document signed and notarized. LHC provided a copy of a document to parish officials with very similar language that can be adapted to fit the needs of St. Landry Parish. In reviewing the current budget and completed projects, I explained that St. Landry Parish will need to approximately $15,000 in the Homeowner Rehab Budgets to cover 75 homes at a cost of $200 each. The estimated cost is approximately $15,000. Parish officials have objected to the cost.  The parish has nearly $35,000 unutilized funds and would prefer to allocate those dollars to the remaining active projects. Since September 2015, we have been discussing the issue with HUD and are working to reduce the number of households from 75 to seven. We would like for HUD to approve the seven household which will reduce the cost from $15,000 to approximately $1,400. Parish officials are requesting an update and would like a final determinations since their letter was sent in October 2015. The cost could be associated with both LMI and Urgent Need projects depending on the income level of the household. If all of the homes affected are in one or the other LMI or UN, then we can close out Amendments #17 or #18 without and changes at all. "/>
    <s v="Damage related to disaster;#Low-Moderate Income - National Objective;#Urgent Need - National Objective"/>
    <x v="5"/>
    <x v="1"/>
    <x v="16"/>
    <d v="2016-12-22T18:44:28"/>
    <m/>
    <m/>
    <s v="Item"/>
    <b v="0"/>
    <s v="0"/>
    <s v="Darin Mann"/>
    <s v="Darin Mann"/>
    <x v="8"/>
    <n v="498"/>
    <s v="0"/>
    <d v="2016-12-22T18:44:28"/>
    <s v="Darin Mann"/>
    <m/>
    <s v="Grants Management"/>
    <s v="Item"/>
    <s v="strategicplanning/Research/Lists/Technical Assistance version 2"/>
  </r>
  <r>
    <s v="Opelousas, city of"/>
    <x v="138"/>
    <x v="0"/>
    <s v="49MIPL2101; 49PCCE1032"/>
    <s v="Gustav/Ike"/>
    <s v="Met with Opelousas City Clerk Leisa Anderson to discuss the city’s ongoing response to the July 23, 2013 monitoring visit by compliance staff. The monitoring report letter was sent to the parish 13 months later on August 21, 2014. The outgoing administration never responded to the report. So, in March 2015, a no response letter was issued. After discovering that the letter was sent to the previous administration, I stepped in and made contact with the newly elected mayor, Reginald Tatum. On April 23, 2015, I facilitated a meeting between our staff and the new administration.  We provided TA on procuring a consultant. The city procured consultant Richard Minvielle on August 14, 2015.  Since then, Mr. Minvielle has been working on a response to the 8/21/14 monitoring report letter that included one finding and 11 concerns. The city responded on 3/9/16 and 6/7/16 with letters to our office which addressed the finding and concerns one through nine. We also discussed the city's latest response which was sent on July 12. _x000a_"/>
    <s v="Damage related to disaster;#Low-Moderate Income - National Objective"/>
    <x v="5"/>
    <x v="1"/>
    <x v="16"/>
    <d v="2016-12-22T18:51:04"/>
    <m/>
    <m/>
    <s v="Item"/>
    <b v="0"/>
    <s v="0"/>
    <s v="Darin Mann"/>
    <s v="Darin Mann"/>
    <x v="8"/>
    <n v="499"/>
    <s v="0"/>
    <d v="2016-12-22T18:51:04"/>
    <s v="Darin Mann"/>
    <m/>
    <s v="Grants Management"/>
    <s v="Item"/>
    <s v="strategicplanning/Research/Lists/Technical Assistance version 2"/>
  </r>
  <r>
    <s v="St. Mary Parish"/>
    <x v="197"/>
    <x v="0"/>
    <s v="51PCPL1011 "/>
    <s v="Gustav/Ike"/>
    <s v="Pre-monitoring visit with parish staff. "/>
    <s v="Financial Management;#Grants Management"/>
    <x v="2"/>
    <x v="1"/>
    <x v="20"/>
    <d v="2016-12-27T07:35:13"/>
    <m/>
    <m/>
    <s v="Item"/>
    <b v="0"/>
    <s v="0"/>
    <s v="Candace Watkins"/>
    <s v="Candace Watkins"/>
    <x v="18"/>
    <n v="500"/>
    <s v="0"/>
    <d v="2016-12-27T07:35:13"/>
    <s v="Candace Watkins"/>
    <m/>
    <s v="Grants Management"/>
    <s v="Item"/>
    <s v="strategicplanning/Research/Lists/Technical Assistance version 2"/>
  </r>
  <r>
    <s v="St. Tammany Parish"/>
    <x v="209"/>
    <x v="0"/>
    <s v="N/A"/>
    <s v="Katrina/Rita Grant 1"/>
    <s v="Discussed a potential project for program income. "/>
    <s v="Damage related to disaster;#Eligible CDBG Activities"/>
    <x v="5"/>
    <x v="1"/>
    <x v="20"/>
    <d v="2016-12-27T07:37:35"/>
    <m/>
    <m/>
    <s v="Item"/>
    <b v="0"/>
    <s v="0"/>
    <s v="Candace Watkins"/>
    <s v="Candace Watkins"/>
    <x v="18"/>
    <n v="501"/>
    <s v="0"/>
    <d v="2016-12-27T07:37:35"/>
    <s v="Candace Watkins"/>
    <m/>
    <s v="Grants Management"/>
    <s v="Item"/>
    <s v="strategicplanning/Research/Lists/Technical Assistance version 2"/>
  </r>
  <r>
    <s v="St. Bernard Parish"/>
    <x v="210"/>
    <x v="0"/>
    <s v="H44P-00001"/>
    <s v="Katrina/Rita Grant 1"/>
    <s v="Discussed reporting and draw request details."/>
    <s v="Financial Management;#Grants Management"/>
    <x v="2"/>
    <x v="0"/>
    <x v="20"/>
    <d v="2016-12-27T07:39:59"/>
    <m/>
    <m/>
    <s v="Item"/>
    <b v="0"/>
    <s v="0"/>
    <s v="Candace Watkins"/>
    <s v="Candace Watkins"/>
    <x v="18"/>
    <n v="502"/>
    <s v="0"/>
    <d v="2016-12-27T07:39:59"/>
    <s v="Candace Watkins"/>
    <m/>
    <s v="Grants Management"/>
    <s v="Item"/>
    <s v="strategicplanning/Research/Lists/Technical Assistance version 2"/>
  </r>
  <r>
    <s v="Livingston Parish"/>
    <x v="142"/>
    <x v="0"/>
    <s v="32PARA2101; 32PARA3201; 32PCCE1036; 32PARA3401; 32PARA2601; 32PARA2602"/>
    <s v="Gustav/Ike"/>
    <s v="Jared Lee and I conducted a site visit in Livingston Parish. We met with Livingston Parish officials, Mark Harrell and Heather Crain along with their consultant, Mike Chenevert to review each the status of each project and address issues and concerns and discuss upcoming monitoring of the Spring Ranch Rd. project. The ribbon cutting on the four-lane widening project was conducted in April. We reviewed the closeout status on Spring Ranch, Parish-wide Drainage, Fire Truck, and Multi-Purpose Building projects. All four are at the mid-point of the closeout process. We also met with representatives from the new engineering firm for the $3.1 million Emergency Response Communication Tower project. That project will be breaking ground on a new location in October.   "/>
    <s v="Damage related to disaster;#Low-Moderate Income - National Objective;#Urgent Need - National Objective"/>
    <x v="5"/>
    <x v="1"/>
    <x v="16"/>
    <d v="2017-01-03T16:49:58"/>
    <m/>
    <m/>
    <s v="Item"/>
    <b v="0"/>
    <s v="0"/>
    <s v="Darin Mann"/>
    <s v="Darin Mann"/>
    <x v="8"/>
    <n v="503"/>
    <s v="0"/>
    <d v="2017-01-03T16:49:58"/>
    <s v="Darin Mann"/>
    <m/>
    <s v="Grants Management"/>
    <s v="Item"/>
    <s v="strategicplanning/Research/Lists/Technical Assistance version 2"/>
  </r>
  <r>
    <s v="Catahoula Parish "/>
    <x v="156"/>
    <x v="0"/>
    <s v="13PARA3401; 13PARA3407; 13PARA3408; 13PARA3402; 13PARA3404; 13PARA3409   "/>
    <s v="Gustav/Ike"/>
    <s v="Kristen Hebert and I conducted a pre-monitoring visit with Catahoula Parish officials to review project files for Elm Slough; Deville Drive, and Wallace Lake projects. We provided TA on file structure for each project in preparation of the November monitoring visit by compliance staff. We also discussed the overall status of the parish which has expended 73 percent of their G/I allocation. One close-out package received final approval and another is in desk review. Construction is complete on three projects and three other projects are under construction. Parish provided updates on Sicily Island, L-3 Debris and Town of Jonesville HMGP Drainage projects.   "/>
    <s v="Damage related to disaster;#Low-Moderate Income - National Objective;#Urgent Need - National Objective"/>
    <x v="5"/>
    <x v="1"/>
    <x v="16"/>
    <d v="2017-01-03T16:55:24"/>
    <m/>
    <m/>
    <s v="Item"/>
    <b v="0"/>
    <s v="0"/>
    <s v="Darin Mann"/>
    <s v="Darin Mann"/>
    <x v="8"/>
    <n v="504"/>
    <s v="0"/>
    <d v="2017-01-03T16:55:24"/>
    <s v="Darin Mann"/>
    <m/>
    <s v="Grants Management"/>
    <s v="Item"/>
    <s v="strategicplanning/Research/Lists/Technical Assistance version 2"/>
  </r>
  <r>
    <s v="Avoyelles Parish "/>
    <x v="156"/>
    <x v="0"/>
    <s v="05PARA3430; 05PARA3431; 05PARA3410; 05PARA3429; 05PAAD1001"/>
    <s v="Gustav/Ike"/>
    <s v="Kristen Hebert and I conducted a site visit with Avoyelles Parish Treasurer Jamey Wiley to review the status of their recovery projects. Overall, the parish has expended 76 percent of its G/I allocation. We provided TA on the upcoming close-outs due for Luke Martin and Bayou Choctaw during the 3Q and discussed the final corrective action completed letter that was issued for (05PAAD1001) and Bayou Choctaw (05PARA3431) on March 10, 2016. We also discussed the upcoming tier amendment No. 5 that will be submitted later this month. The only closeout that has been submitted is for the parish’s admin allocation. _x000a_LMI and UN."/>
    <s v="Damage related to disaster;#Low-Moderate Income - National Objective;#Urgent Need - National Objective"/>
    <x v="5"/>
    <x v="1"/>
    <x v="16"/>
    <d v="2017-01-03T16:56:54"/>
    <m/>
    <m/>
    <s v="Item"/>
    <b v="0"/>
    <s v="0"/>
    <s v="Darin Mann"/>
    <s v="Darin Mann"/>
    <x v="8"/>
    <n v="505"/>
    <s v="0"/>
    <d v="2017-01-03T16:56:54"/>
    <s v="Darin Mann"/>
    <m/>
    <s v="Grants Management"/>
    <s v="Item"/>
    <s v="strategicplanning/Research/Lists/Technical Assistance version 2"/>
  </r>
  <r>
    <s v="East Baton Rouge Parish"/>
    <x v="211"/>
    <x v="0"/>
    <s v="17PARA1701; 17PARA1203; 17PARA1101; 17PARA3201; 17PARA3204; 17PARA3203; 17PARA2102; 17PARA2106"/>
    <s v="Gustav/Ike"/>
    <s v="Provided TA to parish grant manager on the city’s budget amendment No. 8 and get their concurrence prior to the Proposal Review Committee meeting. I provided a chart on how the city would move $800,000 funds from Neighborhood Redevelopment Program and GAP Financing-Regular Program to funds the new Elysian 2 project. I explained that once it is approved, OCD-DRU’s fiscal analyst will assign an activity number for the LMI project.  In addition, this budget amendment moves $4,520.00 from the completed Homeowner Repair Program to unallocated. The close-out package was submitted in May and this budget reduction makes the budget match current expenditures. I also provided TA on the budget for the three Homelessness Initiatives. Funds were shifted to match current expenditures. Finally, due to revised cost estimates received by EBR-DPW’s Mark Stephens, the two LMI bridge repair budgets were shifted by $148,852.01 to reflect final costs. At the conclusion of our conference call, EBR’s grant manager agree with the budget amendment."/>
    <s v="Damage related to disaster;#Low-Moderate Income - National Objective;#Urgent Need - National Objective"/>
    <x v="5"/>
    <x v="0"/>
    <x v="16"/>
    <d v="2017-01-03T17:53:55"/>
    <m/>
    <m/>
    <s v="Item"/>
    <b v="0"/>
    <s v="0"/>
    <s v="Darin Mann"/>
    <s v="Darin Mann"/>
    <x v="8"/>
    <n v="506"/>
    <s v="0"/>
    <d v="2017-01-03T17:53:55"/>
    <s v="Darin Mann"/>
    <m/>
    <s v="Grants Management"/>
    <s v="Item"/>
    <s v="strategicplanning/Research/Lists/Technical Assistance version 2"/>
  </r>
  <r>
    <s v="East Baton Rouge Parish"/>
    <x v="212"/>
    <x v="0"/>
    <s v="17PARA1503"/>
    <s v="Gustav/Ike"/>
    <s v="Provided TA and guidance for the parish’s approved tier one amendment for the new Elysian 2 project. Also provided a new excel budget No. 8 Budget Summary. The budget included decimals in the final tally (for close-out purposes) and the projects are grouped. I also added the activity numbers for easy reference.  An approval letter for Elysian 2 will be sent to the parish this week. I also briefed our environmental manager about yesterday’s PRC approval and pending application approval. Will follow up with parish on progress of securing additional funding sources so the project can move forward. "/>
    <s v="Damage related to disaster;#Low-Moderate Income - National Objective"/>
    <x v="5"/>
    <x v="0"/>
    <x v="16"/>
    <d v="2017-01-03T17:58:18"/>
    <m/>
    <m/>
    <s v="Item"/>
    <b v="0"/>
    <s v="0"/>
    <s v="Darin Mann"/>
    <s v="Darin Mann"/>
    <x v="8"/>
    <n v="507"/>
    <s v="0"/>
    <d v="2017-01-03T17:58:18"/>
    <s v="Darin Mann"/>
    <m/>
    <s v="Grants Management"/>
    <s v="Item"/>
    <s v="strategicplanning/Research/Lists/Technical Assistance version 2"/>
  </r>
  <r>
    <s v="East Baton Rouge Parish"/>
    <x v="145"/>
    <x v="0"/>
    <s v="17PARA 2101; 17PARA2106; 17PARA2105; 17PARA2107; 17PARA7001; 17PARA7002; 17PARA1503"/>
    <s v="Gustav/Ike"/>
    <s v="Facilitated conference call between parish leadership, OCD-DRU and La. Housing Corp. We reviewed the status of each infrastructure, housing, economic development and homelessness project. Reviewed construction timelines for each bridge project and resolved Economic Development issues with two projects. Also, provided the status of the projects in the closeout phase. Also discussed project timeline for Elysian 2. Funding for the new LMI housing project was approved on August 2. "/>
    <s v="Damage related to disaster;#Low-Moderate Income - National Objective;#Urgent Need - National Objective"/>
    <x v="5"/>
    <x v="0"/>
    <x v="16"/>
    <d v="2017-01-03T18:16:44"/>
    <m/>
    <m/>
    <s v="Item"/>
    <b v="0"/>
    <s v="0"/>
    <s v="Darin Mann"/>
    <s v="Darin Mann"/>
    <x v="8"/>
    <n v="508"/>
    <s v="0"/>
    <d v="2017-01-03T18:16:44"/>
    <s v="Darin Mann"/>
    <m/>
    <s v="Grants Management"/>
    <s v="Item"/>
    <s v="strategicplanning/Research/Lists/Technical Assistance version 2"/>
  </r>
  <r>
    <s v="East Baton Rouge Parish"/>
    <x v="153"/>
    <x v="0"/>
    <s v="17PARA 2101; 17PARA2106; 17PARA2105; 17PARA2107; 17PARA7001; 17PARA7002"/>
    <s v="Katrina/Rita Grant 1"/>
    <s v="Facilitated conference call between parish leadership, OCD-DRU and La. Housing Corp. We reviewed the status of each infrastructure, economic development and homelessness project. Reviewed construction timelines for each bridge project.  We continue to provide TA on the parish’s new Council on Aging project which will need to follow the Tier 3 amendment process. I provided the guidance document on the required public meeting for the project. We also provided TA on the application amendment needed for the small loan and grant project. Finally, we discussed the three task orders from Pan American Engineers that the parish is currently reviewing.  "/>
    <s v="Damage related to disaster;#Low-Moderate Income - National Objective;#Urgent Need - National Objective"/>
    <x v="5"/>
    <x v="0"/>
    <x v="16"/>
    <d v="2017-01-03T18:42:59"/>
    <m/>
    <m/>
    <s v="Item"/>
    <b v="0"/>
    <s v="0"/>
    <s v="Darin Mann"/>
    <s v="Darin Mann"/>
    <x v="8"/>
    <n v="509"/>
    <s v="0"/>
    <d v="2017-01-03T18:42:59"/>
    <s v="Darin Mann"/>
    <m/>
    <s v="Grants Management"/>
    <s v="Item"/>
    <s v="strategicplanning/Research/Lists/Technical Assistance version 2"/>
  </r>
  <r>
    <s v="Town of Livingston "/>
    <x v="157"/>
    <x v="0"/>
    <s v="32MIPS3201"/>
    <s v="Gustav/Ike"/>
    <s v="Tina Powell and I conducted a TA visit with Town of Livingston officials. We met with Mayor Derrell Jones and Treasurer Lea McDonald to provide guidance and direction on how the respond to the September 2014 monitoring of their nearly $1 million drainage project. Compliance issued a monitoring report in September 2015 and identified with five findings and six concerns. The parish responded one month later and we were able to clear finding No. 5. However, findings 1-4 and concerns 1-6 were not addressed.  The goal of the TA visit was to address these compliance issues and ultimately closeout the completed project. During the meeting, TA was given on how to clear the findings and concerns that are easily correctable. Written assurance is needed to clear concerns 1, 2, and 5 and finding 3.  More documentation will be required to clear the other concerns and findings. We explained to Jones and McDonald the documentation required to clear concerns 4 and 6 and findings 1-4. We will follow up with the town in a few weeks and monitor their responses. "/>
    <s v="Damage related to disaster;#Urgent Need - National Objective"/>
    <x v="5"/>
    <x v="1"/>
    <x v="16"/>
    <d v="2017-01-03T18:46:34"/>
    <m/>
    <m/>
    <s v="Item"/>
    <b v="0"/>
    <s v="0"/>
    <s v="Darin Mann"/>
    <s v="Darin Mann"/>
    <x v="8"/>
    <n v="510"/>
    <s v="0"/>
    <d v="2017-01-03T18:46:34"/>
    <s v="Darin Mann"/>
    <m/>
    <s v="Grants Management"/>
    <s v="Item"/>
    <s v="strategicplanning/Research/Lists/Technical Assistance version 2"/>
  </r>
  <r>
    <s v="East Baton Rouge Parish"/>
    <x v="172"/>
    <x v="0"/>
    <s v="17PARA 2101; 17PARA2106; 17PARA2105; 17PARA2107; 17PARA2102; 17PARA2104; 17PARA7001; 17PARA7002; 17PARA1503; 17PARA3201; 17PARA3203; 17PARA3204; 17RHPP1504 "/>
    <s v="Gustav/Ike"/>
    <s v="Facilitated conference call between parish leadership, OCD-DRU and La. Housing Corp. We reviewed the status of each infrastructure, housing, economic development and homelessness project. We reviewed and discussed construction timelines for each of the four remaining bridge projects which consists of 20 separate bridge projects. We discussed an upcoming records review for the two completed bridge repair projects. EBR is preparing files for review. Provided TA on Elysian 2 project and parish’s attempt to secure additional funds in order to move forward. Provided update on projects in the closeout phase. Discussed the need for the new cost estimate for the Salvation Army project. The project is nearly complete. Provided TA on draw request that was sent back to EBR-OCD and application amendment needed for both ED projects. Explained the edit request needed with the Wesley Chapel project.  "/>
    <s v="Damage related to disaster;#Low-Moderate Income - National Objective;#Urgent Need - National Objective"/>
    <x v="5"/>
    <x v="0"/>
    <x v="16"/>
    <d v="2017-01-03T19:13:13"/>
    <m/>
    <m/>
    <s v="Item"/>
    <b v="0"/>
    <s v="0"/>
    <s v="Darin Mann"/>
    <s v="Darin Mann"/>
    <x v="8"/>
    <n v="511"/>
    <s v="0"/>
    <d v="2017-01-03T19:13:13"/>
    <s v="Darin Mann"/>
    <m/>
    <s v="Grants Management"/>
    <s v="Item"/>
    <s v="strategicplanning/Research/Lists/Technical Assistance version 2"/>
  </r>
  <r>
    <s v="East Feliciana Parish"/>
    <x v="173"/>
    <x v="0"/>
    <s v="19PARA2101"/>
    <s v="Gustav/Ike"/>
    <s v="Michael Chua and I met with East Feliciana Parish Manager Barbara Vail to review files for the parish’s $2.25M Road/Drainage  project. The project will be monitored on Nov. 15. All project files were downloaded and transferred to Sharepoint and G-Drive for compliance’s review. The parish had four binders available for our review. We provided TA on the file structure and provided a list of files that were not available for our review but needed for the Nov. 15 monitoring visit. "/>
    <s v="Damage related to disaster;#Low-Moderate Income - National Objective"/>
    <x v="5"/>
    <x v="1"/>
    <x v="16"/>
    <d v="2017-01-03T19:26:03"/>
    <m/>
    <m/>
    <s v="Item"/>
    <b v="0"/>
    <s v="0"/>
    <s v="Darin Mann"/>
    <s v="Darin Mann"/>
    <x v="8"/>
    <n v="512"/>
    <s v="0"/>
    <d v="2017-01-03T19:26:03"/>
    <s v="Darin Mann"/>
    <m/>
    <s v="Grants Management"/>
    <s v="Item"/>
    <s v="strategicplanning/Research/Lists/Technical Assistance version 2"/>
  </r>
  <r>
    <s v="St. Bernard Parish"/>
    <x v="213"/>
    <x v="0"/>
    <s v="44FSCC3501, 44PARA9101, I2OC-00038, I44P-00001, IFIS-00019, IFIS-00020, ILT2-00278, ILT2-00279, ILTR-00059, ILTR-00099, ILTR-00115, ILTR-00173, ILTR-00286, ILTR-00289"/>
    <s v="Katrina/Rita Grant 1;#Katrina/Rita Grant 2;#Gustav/Ike"/>
    <s v="Monthly conference call with the Parish to discuss the projects, guage progress, and troubleshoot issues. Also discussing potential new projects with the available funds."/>
    <s v="Eligible CDBG Activities;#Grants Management"/>
    <x v="1"/>
    <x v="0"/>
    <x v="22"/>
    <d v="2017-01-04T11:14:06"/>
    <m/>
    <m/>
    <s v="Item"/>
    <b v="0"/>
    <s v="0"/>
    <s v="Michael Chua"/>
    <s v="Michael Chua"/>
    <x v="9"/>
    <n v="513"/>
    <s v="0"/>
    <d v="2017-01-04T11:14:06"/>
    <s v="Michael Chua"/>
    <m/>
    <s v="Grants Management"/>
    <s v="Item"/>
    <s v="strategicplanning/Research/Lists/Technical Assistance version 2"/>
  </r>
  <r>
    <s v="LCTCS Facilities Corporation"/>
    <x v="210"/>
    <x v="0"/>
    <s v="10WBDI2902"/>
    <s v="Gustav/Ike"/>
    <s v="Monthly conference call to discuss project progress/issues/and resolutions"/>
    <s v="Grants Management"/>
    <x v="4"/>
    <x v="0"/>
    <x v="22"/>
    <d v="2017-01-04T11:15:15"/>
    <m/>
    <m/>
    <s v="Item"/>
    <b v="0"/>
    <s v="0"/>
    <s v="Michael Chua"/>
    <s v="Michael Chua"/>
    <x v="9"/>
    <n v="514"/>
    <s v="0"/>
    <d v="2017-01-04T11:15:15"/>
    <s v="Michael Chua"/>
    <m/>
    <s v="Grants Management"/>
    <s v="Item"/>
    <s v="strategicplanning/Research/Lists/Technical Assistance version 2"/>
  </r>
  <r>
    <s v="St. Tammany Parish"/>
    <x v="209"/>
    <x v="0"/>
    <s v="I52P - 00001"/>
    <s v="Katrina/Rita Grant 1"/>
    <s v="TA call to discuss what to do with available funding in the parish's program income pot"/>
    <s v="Eligible CDBG Activities"/>
    <x v="1"/>
    <x v="0"/>
    <x v="22"/>
    <d v="2017-01-04T11:16:53"/>
    <m/>
    <m/>
    <s v="Item"/>
    <b v="0"/>
    <s v="0"/>
    <s v="Michael Chua"/>
    <s v="Michael Chua"/>
    <x v="9"/>
    <n v="515"/>
    <s v="0"/>
    <d v="2017-01-04T11:16:53"/>
    <s v="Michael Chua"/>
    <m/>
    <s v="Grants Management"/>
    <s v="Item"/>
    <s v="strategicplanning/Research/Lists/Technical Assistance version 2"/>
  </r>
  <r>
    <s v="St. Bernard Parish"/>
    <x v="214"/>
    <x v="0"/>
    <s v="44FSCC3501, 44PARA9101, I2OC-00038, I44P-00001, IFIS-00019, IFIS-00020, ILT2-00278, ILT2-00279, ILTR-00059, ILTR-00099, ILTR-00115, ILTR-00173, ILTR-00286, ILTR-00289"/>
    <s v="Katrina/Rita Grant 1;#Katrina/Rita Grant 2;#Gustav/Ike"/>
    <s v="TA with Parish to help their new grants employee set up their records management and project monitoring"/>
    <s v="Grants Management"/>
    <x v="4"/>
    <x v="0"/>
    <x v="22"/>
    <d v="2017-01-04T11:18:11"/>
    <m/>
    <m/>
    <s v="Item"/>
    <b v="0"/>
    <s v="0"/>
    <s v="Michael Chua"/>
    <s v="Michael Chua"/>
    <x v="9"/>
    <n v="516"/>
    <s v="0"/>
    <d v="2017-01-04T11:18:11"/>
    <s v="Michael Chua"/>
    <m/>
    <s v="Grants Management"/>
    <s v="Item"/>
    <s v="strategicplanning/Research/Lists/Technical Assistance version 2"/>
  </r>
  <r>
    <s v="East Baton Rouge Parish"/>
    <x v="189"/>
    <x v="0"/>
    <s v="17PARA 2101; 17PARA2106; 17PARA2105; 17PARA2107; 17PARA2102; 17PARA2104; 17PARA7001; 17PARA7002; 17PARA1503"/>
    <s v="Gustav/Ike"/>
    <s v="Facilitated my monthly conference call between parish leadership, OCD-DRU and La. Housing Corp. Discussed the parish’s disaster expenditures for the month which topped $1M ($1,067,802) for the month for the first time in many years. We reviewed the status of each infrastructure, housing, economic development and homelessness project. We reviewed and discussed issues surrounding the construction timelines for each of the four remaining bridge projects which consists of 20 separate bridge projects. We reviewed the projected expenditures over the year which is expected to be more than $10 M. Discussed Tier One budget amendment approval for 17PARA2105. We discussed the upcoming records review for the two completed bridge repair projects. Provided ongoing TA on Elysian 2 project and parish’s attempt to secure additional funds in order to move forward. Provided TA on the 11/22 public hearing for the Council on Aging Project.  Discussed final draw request paid on the Façade project. Discussed Small Business Loan Program monitoring response and documentation. "/>
    <s v="Damage related to disaster;#Low-Moderate Income - National Objective;#Urgent Need - National Objective"/>
    <x v="5"/>
    <x v="0"/>
    <x v="16"/>
    <d v="2017-01-04T14:46:27"/>
    <m/>
    <m/>
    <s v="Item"/>
    <b v="0"/>
    <s v="0"/>
    <s v="Darin Mann"/>
    <s v="Darin Mann"/>
    <x v="8"/>
    <n v="517"/>
    <s v="0"/>
    <d v="2017-01-04T14:46:27"/>
    <s v="Darin Mann"/>
    <m/>
    <s v="Grants Management"/>
    <s v="Item"/>
    <s v="strategicplanning/Research/Lists/Technical Assistance version 2"/>
  </r>
  <r>
    <s v="West Monroe"/>
    <x v="213"/>
    <x v="0"/>
    <s v="37MIPL3401"/>
    <s v="Gustav/Ike"/>
    <s v="I convened and facilitated a meeting between West Monroe Mayor Dave Norris, city engineer, Robbie George, consultant Robbie Waxman and the Dept. of Transportation and Development’s Steve Meek on the city’s $1M Riverbend Community Center drainage project. The project has been plagued by delays and our office needed a status update on the revised plans since zero funds have been drawn down since the application was approved in April 2011. Plans approved by Louisiana Solutions in May 2014 and the project was authorized to go to bid. However, the bottleneck for the past 2 ½ years has been DOTD and plans have been revised eight times. I express noteworthy concern about the endless delays and requested a commitment from DOTD that there would be no more unnecessary and the project would go to bid during the 1Q 2017. DOTD agreed there would be no more revisions and the city will use metal pipe to adhere to DOTD’s Pipe Policy. This will add $94,845 to the project and DOTD will cover the additional cost. We will reconvene mid-January to discuss the bid process. This is an important project because the center served as a disaster/shelter and Red Cross Center for more than 300 people following Hurricane Gustav. During the time, the shelter was in use, flooding conditions in the area cut off the center and closed off the shelter to road access. The proposed drainage improvements will alleviate the problems at the 5th St. and Linderman location of the center. "/>
    <s v="Damage related to disaster;#Low-Moderate Income - National Objective"/>
    <x v="5"/>
    <x v="1"/>
    <x v="16"/>
    <d v="2017-01-04T16:24:20"/>
    <m/>
    <m/>
    <s v="Item"/>
    <b v="0"/>
    <s v="0"/>
    <s v="Darin Mann"/>
    <s v="Darin Mann"/>
    <x v="8"/>
    <n v="518"/>
    <s v="0"/>
    <d v="2017-01-04T16:24:20"/>
    <s v="Darin Mann"/>
    <m/>
    <s v="Grants Management"/>
    <s v="Item"/>
    <s v="strategicplanning/Research/Lists/Technical Assistance version 2"/>
  </r>
  <r>
    <s v="Avoyelles Parish"/>
    <x v="215"/>
    <x v="0"/>
    <s v="05PARA3429"/>
    <s v="Gustav/Ike"/>
    <s v="I met with Avoyelles Parish Treasurer Jamey Wiley and parish consultants, Allison Laborde to conduct a pre-monitoring visit. The purpose of the pre-monitoring meeting was to review the files for the completed $571,811.77 Luke Martin Drainage Project so the parish is prepared for January’s monitoring visit by the OCD-DRU compliance team.  Technical assistance was provided on status of files, file maintenance and missing files needed for January’s monitoring visit. _x000a_"/>
    <s v="Damage related to disaster;#Low-Moderate Income - National Objective"/>
    <x v="5"/>
    <x v="1"/>
    <x v="16"/>
    <d v="2017-01-04T16:25:25"/>
    <m/>
    <m/>
    <s v="Item"/>
    <b v="0"/>
    <s v="0"/>
    <s v="Darin Mann"/>
    <s v="Darin Mann"/>
    <x v="8"/>
    <n v="519"/>
    <s v="0"/>
    <d v="2017-01-04T16:25:25"/>
    <s v="Darin Mann"/>
    <m/>
    <s v="Grants Management"/>
    <s v="Item"/>
    <s v="strategicplanning/Research/Lists/Technical Assistance version 2"/>
  </r>
  <r>
    <s v="East Baton Rouge Parish"/>
    <x v="206"/>
    <x v="0"/>
    <s v="17PARA 2101; 17PARA2106; 17PARA2105; 17PARA2107; 17PARA2102; 17PARA2104; 17PARA7001; 17PARA7002; 17PARA1503"/>
    <s v="Gustav/Ike"/>
    <s v="Facilitated my monthly conference call between parish leadership, OCD-DRU and La. Housing Corp. We reviewed the status of each infrastructure, economic development and homelessness project. We reviewed and discussed issues surrounding the construction timelines for each of the four remaining bridge projects which consists of 20 separate bridge projects. Provided TA on the 1Q 2017 records review for the two completed bridge repair projects. EBR is preparing files for our review. Provided TA on Elysian 2 project and parish’s attempt to secure additional HOME funds in order to move forward. Provided TA on the results of the Nov. 22 public hearing for the Council on Aging Project.  Discussed new LaFleur/Melrose Project and provided an update on the parish’s application.  Provided update on projects in the closeout phase.  Provided feedback on all completed tasks associated with the Façade project and the Small Grant and Loan Program. Requested and received parish’s monitoring checklist for its ARP projects. "/>
    <s v="Damage related to disaster;#Low-Moderate Income - National Objective;#Urgent Need - National Objective"/>
    <x v="5"/>
    <x v="0"/>
    <x v="16"/>
    <d v="2017-01-04T16:30:46"/>
    <m/>
    <m/>
    <s v="Item"/>
    <b v="0"/>
    <s v="0"/>
    <s v="Darin Mann"/>
    <s v="Darin Mann"/>
    <x v="8"/>
    <n v="520"/>
    <s v="0"/>
    <d v="2017-01-04T16:30:46"/>
    <s v="Darin Mann"/>
    <m/>
    <s v="Grants Management"/>
    <s v="Item"/>
    <s v="strategicplanning/Research/Lists/Technical Assistance version 2"/>
  </r>
  <r>
    <s v="Iberville Parish"/>
    <x v="143"/>
    <x v="0"/>
    <s v="24PARA1101; 24PARA1107; 24PARA1103; 24PARA1104; 24PARA1105; 24PARA1106; 24PARA1108; 24PARA3408; 24PARA3409"/>
    <s v="Gustav/Ike"/>
    <s v="Provided TA on Iberville Parish’s Tier 2 amendment which moved $1,214,717.00 from six housing projects to fund two alternate “B” list drainage projects. The budgets for Rosedale Depot Area Drainage Improvements and Iron Farm Drainage improvements Phase II increased by more than $607,000.00 each to address the parish’s in-efficient drainage systems following Hurricane Gustav. Provided TA on the required project application amendment for the housing project and due date for submitting the new applications for the drainage projects. "/>
    <s v="Damage related to disaster;#Low-Moderate Income - National Objective"/>
    <x v="5"/>
    <x v="0"/>
    <x v="16"/>
    <d v="2017-01-04T18:53:28"/>
    <m/>
    <m/>
    <s v="Item"/>
    <b v="0"/>
    <s v="0"/>
    <s v="Darin Mann"/>
    <s v="Darin Mann"/>
    <x v="8"/>
    <n v="521"/>
    <s v="0"/>
    <d v="2017-01-04T18:53:28"/>
    <s v="Darin Mann"/>
    <m/>
    <s v="Grants Management"/>
    <s v="Item"/>
    <s v="strategicplanning/Research/Lists/Technical Assistance version 2"/>
  </r>
  <r>
    <s v="Terrebonne Parish"/>
    <x v="142"/>
    <x v="0"/>
    <s v="55RHPP1501; 55RHPP1502; 55PARA2301; 55PARA3305; 55PARA1101; 55PARA3303"/>
    <s v="Gustav/Ike"/>
    <s v="Provided TA on Terrebonne Parish’s tier one amendments No. 25 and 26. Amendment 25 amended two projects under the Affordable Rental Housing Program. The Magnolia Lofts project was completed under budget. The parish moved $140,377.20 in unutilized funds to its Disaster In-Fill Housing project to complete additional housing unit in that program. Amendment No. 26 corrected the proposal budget with the DRGR budget on the completed projects. Close-outs have been submitted for the three completed projects. The additional funds were moved to the $4.25 M Suzie Canal drainage project.  Parish officials were briefed on the budget modifications and next steps, plus I reminded parish officials that Amendment No. 25 was submitted twice. I provided a complete breakdown on the approved Amendment Numbers 25, 26 and 27 and advised the parish the next amendment should be numbered No. 28."/>
    <s v="Damage related to disaster;#Low-Moderate Income - National Objective;#Urgent Need - National Objective"/>
    <x v="5"/>
    <x v="0"/>
    <x v="16"/>
    <d v="2017-01-04T19:35:23"/>
    <m/>
    <m/>
    <s v="Item"/>
    <b v="0"/>
    <s v="0"/>
    <s v="Darin Mann"/>
    <s v="Darin Mann"/>
    <x v="8"/>
    <n v="522"/>
    <s v="0"/>
    <d v="2017-01-04T19:35:23"/>
    <s v="Darin Mann"/>
    <m/>
    <s v="Grants Management"/>
    <s v="Item"/>
    <s v="strategicplanning/Research/Lists/Technical Assistance version 2"/>
  </r>
  <r>
    <s v="Concordia Parish Police Jury "/>
    <x v="216"/>
    <x v="0"/>
    <s v="15PARA2301"/>
    <s v="Gustav/Ike"/>
    <s v="Provided technical assistance to the grantee regarding what required documentation should be obtained and filed qand organized in their records in order to comply with DR-CDBG rules and regulations. The Outreach rep, Darin Mann, was also attended."/>
    <s v="Low-Moderate Income - National Objective;#Grants Management"/>
    <x v="0"/>
    <x v="1"/>
    <x v="17"/>
    <d v="2017-01-05T16:43:59"/>
    <m/>
    <m/>
    <s v="Item"/>
    <b v="0"/>
    <s v="0"/>
    <s v="Nechelle Polk"/>
    <s v="Nechelle Polk"/>
    <x v="1"/>
    <n v="523"/>
    <s v="0"/>
    <d v="2017-01-05T16:53:15"/>
    <s v="Nechelle Polk"/>
    <m/>
    <s v="Grants Management"/>
    <s v="Item"/>
    <s v="strategicplanning/Research/Lists/Technical Assistance version 2"/>
  </r>
  <r>
    <s v="Plaquemines "/>
    <x v="216"/>
    <x v="0"/>
    <s v="IFIS - 00009, IFIS00011. 00016,0022,00225,00355,00247,00223,38FSCC3501,38PARA2101"/>
    <s v="Katrina/Rita Grant 1;#Katrina/Rita Grant 2;#Gustav/Ike"/>
    <s v="Status of projects, Corp Permits, Mitigation Issues, Davis Bacon Codes issues. Empire Shipyard contractor lien issue now has a GAG order. The Port sulphur Library is moving location questions in regard to logistics and HUD stipulations. The Parish does not have enough staff to cover the Sewer project door to door surveys needed to know if the surveys can be covered in the current task order.   "/>
    <s v="Damage related to disaster;#Eligible CDBG Activities;#Labor - Davis/Bacon;#Grants Management"/>
    <x v="5"/>
    <x v="1"/>
    <x v="26"/>
    <d v="2017-01-10T13:42:19"/>
    <m/>
    <m/>
    <s v="Item"/>
    <b v="0"/>
    <s v="0"/>
    <s v="Lisa Samuels"/>
    <s v="Lisa Samuels"/>
    <x v="17"/>
    <n v="524"/>
    <s v="0"/>
    <d v="2017-01-10T13:42:19"/>
    <s v="Lisa Samuels"/>
    <m/>
    <s v="Grants Management"/>
    <s v="Item"/>
    <s v="strategicplanning/Research/Lists/Technical Assistance version 2"/>
  </r>
  <r>
    <s v="St Mary "/>
    <x v="217"/>
    <x v="0"/>
    <s v="51FSCC3501,51PAAD1001,51PARA2101,2102,2302,2303,3301,3303,3401,3601"/>
    <s v="Gustav/Ike"/>
    <s v="Seven projects are ready to close; discussed the closeout submission. The Boat Launch is complete but local funds need to be added via amendment. Received status updates on all other projects. There are funds left in PAAD and Unallocated. The Parish is going to move the funds into Morgan city or St Willow. They are waiting on change orders. "/>
    <s v="Damage related to disaster"/>
    <x v="5"/>
    <x v="1"/>
    <x v="26"/>
    <d v="2017-01-11T13:45:56"/>
    <m/>
    <m/>
    <s v="Item"/>
    <b v="0"/>
    <s v="0"/>
    <s v="Lisa Samuels"/>
    <s v="Lisa Samuels"/>
    <x v="17"/>
    <n v="525"/>
    <s v="0"/>
    <d v="2017-01-11T13:45:56"/>
    <s v="Lisa Samuels"/>
    <m/>
    <s v="Grants Management"/>
    <s v="Item"/>
    <s v="strategicplanning/Research/Lists/Technical Assistance version 2"/>
  </r>
  <r>
    <s v="State/CNO Joint Staff Meeting"/>
    <x v="218"/>
    <x v="0"/>
    <s v="ILTR-152"/>
    <s v="Katrina/Rita Grant 1"/>
    <s v="AGENDA  ATTATCHED"/>
    <s v="Eligible CDBG Activities;#Grants Management"/>
    <x v="1"/>
    <x v="1"/>
    <x v="3"/>
    <d v="2017-01-18T16:29:45"/>
    <m/>
    <m/>
    <s v="Item"/>
    <b v="0"/>
    <s v="0"/>
    <s v="Peychaud Rosalind"/>
    <s v="Rosalind Peychaud"/>
    <x v="3"/>
    <n v="526"/>
    <s v="0"/>
    <d v="2017-01-18T16:29:45"/>
    <s v="Peychaud OCD, Rosalind"/>
    <m/>
    <s v="Grants Management"/>
    <s v="Item"/>
    <s v="strategicplanning/Research/Lists/Technical Assistance version 2"/>
  </r>
  <r>
    <s v="CNO ALL"/>
    <x v="218"/>
    <x v="0"/>
    <s v="ILTA ALL"/>
    <s v="Katrina/Rita Grant 1"/>
    <s v="ATTATCHED TA AGENDA"/>
    <s v="Eligible CDBG Activities;#Low-Moderate Income - National Objective"/>
    <x v="1"/>
    <x v="1"/>
    <x v="3"/>
    <d v="2017-01-18T16:31:49"/>
    <m/>
    <m/>
    <s v="Item"/>
    <b v="0"/>
    <s v="0"/>
    <s v="Peychaud Rosalind"/>
    <s v="Rosalind Peychaud"/>
    <x v="3"/>
    <n v="527"/>
    <s v="0"/>
    <d v="2017-01-18T16:31:49"/>
    <s v="Peychaud OCD, Rosalind"/>
    <m/>
    <s v="DRGR TA"/>
    <s v="Item"/>
    <s v="strategicplanning/Research/Lists/Technical Assistance version 2"/>
  </r>
  <r>
    <s v="CNO ALL"/>
    <x v="218"/>
    <x v="0"/>
    <s v="ILTA ALL"/>
    <s v="Katrina/Rita Grant 1"/>
    <s v="ATTATCHED TA AGENDA"/>
    <s v="Eligible CDBG Activities;#Low-Moderate Income - National Objective"/>
    <x v="1"/>
    <x v="1"/>
    <x v="3"/>
    <d v="2017-01-18T16:31:49"/>
    <m/>
    <m/>
    <s v="Item"/>
    <b v="0"/>
    <s v="0"/>
    <s v="Peychaud Rosalind"/>
    <s v="Rosalind Peychaud"/>
    <x v="3"/>
    <n v="528"/>
    <s v="0"/>
    <d v="2017-01-18T16:31:49"/>
    <s v="Peychaud OCD, Rosalind"/>
    <m/>
    <s v="DRGR TA"/>
    <s v="Item"/>
    <s v="strategicplanning/Research/Lists/Technical Assistance version 2"/>
  </r>
  <r>
    <s v="Facility Planning and Control"/>
    <x v="219"/>
    <x v="0"/>
    <s v="All ILOC and I2OC projects"/>
    <s v="Katrina/Rita Grant 1;#Katrina/Rita Grant 2"/>
    <s v="Provided Technical Assistance on close-out packages, financial management, construction delay issues and labor issues around SUNO Library project."/>
    <s v="Financial Management;#Labor - Davis/Bacon;#Low-Moderate Income - National Objective;#Grants Management"/>
    <x v="2"/>
    <x v="1"/>
    <x v="17"/>
    <d v="2017-01-19T10:28:30"/>
    <m/>
    <m/>
    <s v="Item"/>
    <b v="0"/>
    <s v="0"/>
    <s v="Nechelle Polk"/>
    <s v="Nechelle Polk"/>
    <x v="1"/>
    <n v="529"/>
    <s v="0"/>
    <d v="2017-01-19T10:28:30"/>
    <s v="Nechelle Polk"/>
    <m/>
    <s v="Grants Management"/>
    <s v="Item"/>
    <s v="strategicplanning/Research/Lists/Technical Assistance version 2"/>
  </r>
  <r>
    <s v="St James Parish "/>
    <x v="218"/>
    <x v="0"/>
    <s v="47PARA2101,2302,2303,3201,3202,3401,3402,2301"/>
    <s v="Katrina/Rita Grant 1"/>
    <s v="Project updates. the projects have been stagnated due to TA issues. 2301,2303,3402 need amendments then draws can continue being processed. 2302 adn 3401 are omplete but have force account issues. 3201 has to add local funds before final draw will be processed. 3202 working punch list and final draw. 2101 is the only project that is not complete. The Parish is considering not doing the project and wanted to verify if they can do something else with the $1.5million. We discussed what would be eligible. "/>
    <s v="Damage related to disaster;#Eligible CDBG Activities"/>
    <x v="5"/>
    <x v="1"/>
    <x v="26"/>
    <d v="2017-01-19T14:53:58"/>
    <m/>
    <m/>
    <s v="Item"/>
    <b v="0"/>
    <s v="0"/>
    <s v="Lisa Samuels"/>
    <s v="Lisa Samuels"/>
    <x v="17"/>
    <n v="530"/>
    <s v="0"/>
    <d v="2017-01-19T14:53:58"/>
    <s v="Lisa Samuels"/>
    <m/>
    <s v="Grants Management"/>
    <s v="Item"/>
    <s v="strategicplanning/Research/Lists/Technical Assistance version 2"/>
  </r>
  <r>
    <s v="VACFU"/>
    <x v="220"/>
    <x v="0"/>
    <s v="IFIS-00025"/>
    <s v="Katrina/Rita Grant 1"/>
    <s v="Review of issues addressed during TA by compliance.  Pre for January  monitoring visit .  Status of freezer order and suggestions on how to move the process forward."/>
    <s v="Grants Management"/>
    <x v="4"/>
    <x v="0"/>
    <x v="3"/>
    <d v="2017-01-20T16:03:45"/>
    <m/>
    <m/>
    <s v="Item"/>
    <b v="0"/>
    <s v="0"/>
    <s v="Peychaud Rosalind"/>
    <s v="Rosalind Peychaud"/>
    <x v="3"/>
    <n v="531"/>
    <s v="0"/>
    <d v="2017-01-20T16:03:45"/>
    <s v="Peychaud OCD, Rosalind"/>
    <m/>
    <s v="Grants Management"/>
    <s v="Item"/>
    <s v="strategicplanning/Research/Lists/Technical Assistance version 2"/>
  </r>
  <r>
    <s v="Office of Coastal Protection"/>
    <x v="219"/>
    <x v="0"/>
    <s v="CPFI Program"/>
    <s v="Gustav/Ike"/>
    <s v="Conference Call to discuss issues regarding Land Rights for active projects, amendments, final draw reqeust submittal on projects closing out, and IGA between CPRA and Terrebonne"/>
    <s v="Damage related to disaster;#Eligible CDBG Activities;#Environmental - Environmental Reviews;#Financial Management;#Urgent Need - National Objective"/>
    <x v="5"/>
    <x v="0"/>
    <x v="23"/>
    <d v="2017-01-25T10:04:26"/>
    <m/>
    <m/>
    <s v="Item"/>
    <b v="0"/>
    <s v="0"/>
    <s v="Kristen Hebert"/>
    <s v="Kristen Hebert"/>
    <x v="10"/>
    <n v="532"/>
    <s v="0"/>
    <d v="2017-01-25T10:04:26"/>
    <s v="Kristen Hebert"/>
    <m/>
    <s v="DRGR TA"/>
    <s v="Item"/>
    <s v="strategicplanning/Research/Lists/Technical Assistance version 2"/>
  </r>
  <r>
    <s v="St. Andrew's Village"/>
    <x v="210"/>
    <x v="0"/>
    <s v="52DRLG7002"/>
    <s v="Gustav/Ike"/>
    <s v="Conference call to Plans and Specs extension request.  Concerns over recent version of the Louisiana Statewide Transition Plan for Compliance with the CMS Home and Community Based Services (HCBS) settings regulations.  SAV had put plans for architectural designs on hold while examining the impact and determining methods for ensuring compliance with the Centers for Medicare and Medicaid regulations."/>
    <s v="Damage related to disaster;#Eligible CDBG Activities;#Environmental - Environmental Reviews;#Financial Management;#Low-Moderate Income - National Objective"/>
    <x v="5"/>
    <x v="1"/>
    <x v="23"/>
    <d v="2017-01-25T10:16:33"/>
    <m/>
    <m/>
    <s v="Item"/>
    <b v="0"/>
    <s v="0"/>
    <s v="Kristen Hebert"/>
    <s v="Kristen Hebert"/>
    <x v="10"/>
    <n v="533"/>
    <s v="0"/>
    <d v="2017-01-25T10:16:33"/>
    <s v="Kristen Hebert"/>
    <m/>
    <s v="DRGR TA"/>
    <s v="Item"/>
    <s v="strategicplanning/Research/Lists/Technical Assistance version 2"/>
  </r>
  <r>
    <s v="St. Andrew's Village"/>
    <x v="221"/>
    <x v="0"/>
    <s v="52DRLG7002"/>
    <s v="Gustav/Ike"/>
    <s v="Meeting with SAV and DHH to discuss SAV CDBG pending grant, possibility of a medicaid wavier, and explanation of restrictions on using CDBG grant money._x000a__x000a_Attendees:  Dr. Gee - DHH, Andrew - DHH, Judge Zany - SAV, Jenny Hunter - SAV, Jean Marie Gandashow - SAV, Danielle Trostorff - SAV, Donna Fresh - SAV, Adrienne Celestine - DRU, Kay LeSage - DRU, and Kristen Hebert DRU"/>
    <s v="Damage related to disaster;#Eligible CDBG Activities;#Environmental - Environmental Reviews;#Financial Management;#Low-Moderate Income - National Objective"/>
    <x v="5"/>
    <x v="1"/>
    <x v="23"/>
    <d v="2017-01-25T10:22:25"/>
    <m/>
    <m/>
    <s v="Item"/>
    <b v="0"/>
    <s v="0"/>
    <s v="Kristen Hebert"/>
    <s v="Kristen Hebert"/>
    <x v="10"/>
    <n v="534"/>
    <s v="0"/>
    <d v="2017-01-25T10:22:25"/>
    <s v="Kristen Hebert"/>
    <m/>
    <s v="DRGR TA"/>
    <s v="Item"/>
    <s v="strategicplanning/Research/Lists/Technical Assistance version 2"/>
  </r>
  <r>
    <s v="GOHSEP"/>
    <x v="222"/>
    <x v="0"/>
    <s v="I2OC-00033"/>
    <s v="Katrina/Rita Grant 2"/>
    <s v="Provided Technical Assistance on DOB issues related to financial management, expenditure and construction delays and submission of remaining requests for reimbursement."/>
    <s v="Duplication of Benefits;#Eligible CDBG Activities;#Financial Management;#Low-Moderate Income - National Objective"/>
    <x v="6"/>
    <x v="1"/>
    <x v="17"/>
    <d v="2017-01-25T10:42:54"/>
    <m/>
    <m/>
    <s v="Item"/>
    <b v="0"/>
    <s v="0"/>
    <s v="Nechelle Polk"/>
    <s v="Nechelle Polk"/>
    <x v="1"/>
    <n v="535"/>
    <s v="0"/>
    <d v="2017-01-25T10:42:54"/>
    <s v="Nechelle Polk"/>
    <m/>
    <s v="Grants Management"/>
    <s v="Item"/>
    <s v="strategicplanning/Research/Lists/Technical Assistance version 2"/>
  </r>
  <r>
    <s v="City of New Orleans"/>
    <x v="218"/>
    <x v="0"/>
    <s v="ILTR-00294A/ILT2-00294B (Nora Navra), ILTR-00003 (Lafitte Greenway), ILTR-00008 (Hunter's Field), ILTR-00012 (Lower 9th), ILTR-00016 (Gen Meyer), ILTR-00021 (OC Haley), ILTR-00029 (Behrman Park), ILTR-00138 (St. Roch), ILTR-00240 (Sanchez), ILTR-00284"/>
    <s v="Katrina/Rita Grant 1;#Katrina/Rita Grant 2"/>
    <s v="Technical Assistance Event and Subsequent Follow Up TA Email - Event was One Meeting on 1/18/2017 and Subsequent Email to Grantee Providing Additional Clarification/Guidance on 1/26/2017: Provided Guidance to the Grantee on Recalculating Service Target Areas on their Active ILTR projects utilizing an LMI National Objective - the purpose of this Event and Email was to design and implement, mainly in conjunction with the City's projects, a course of Corrective Action in response to HUD's August 2016 Monitoring Visit/Report. Within this Report, Finding 1 - Part B identified incorrectly-applied methods of determining Beneficiary Data within Target Areas on LMI National Objective projects. TA involved instruction to the Grantee during the 1/18 Event on service Target Area determinations by utilizing procedures outlined in HUD CPD Notice 14-10 and recalculating Beneficiary Data Tables to be inclusive of all beneficiaries within Block Groups even slightly within the initial Project Applications' Target Areas, which complies with 24 CFR Part 570.483. Final guidance was provided to the Grantee within the 1/26 Email to confirm/finalize the recalculation process and what/how project documentation/forms would need to be revised when preparing the Corrective Action that will be provided to HUD in OCD-DRU's official response in February. Desirae Williams, the City's main Project Manager, and Rosalind Peychaud, the City's Outreach Rep, were also in the Event and on the Email for discussion with the Grantee and internally to provide additional guidance/direction for resolving this Finding."/>
    <s v="Low-Moderate Income - National Objective"/>
    <x v="0"/>
    <x v="1"/>
    <x v="7"/>
    <d v="2017-01-30T09:07:48"/>
    <m/>
    <m/>
    <s v="Item"/>
    <b v="0"/>
    <s v="0"/>
    <s v="Lee Jared"/>
    <s v="Jared Lee"/>
    <x v="7"/>
    <n v="536"/>
    <s v="0"/>
    <d v="2017-01-30T09:27:47"/>
    <s v="Lee OCD, Jared"/>
    <m/>
    <s v="Grants Management"/>
    <s v="Item"/>
    <s v="strategicplanning/Research/Lists/Technical Assistance version 2"/>
  </r>
  <r>
    <s v="Cyrus Homes"/>
    <x v="223"/>
    <x v="0"/>
    <s v="27RHPS1501"/>
    <s v="Katrina/Rita Grant 1;#Gustav/Ike"/>
    <s v="Call with grantee, guidance on releasing his retainage, conf call with grantee, sydicator, and closing attorney"/>
    <s v="Damage related to disaster;#Grants Management"/>
    <x v="5"/>
    <x v="0"/>
    <x v="18"/>
    <d v="2017-01-30T10:18:46"/>
    <m/>
    <m/>
    <s v="Item"/>
    <b v="0"/>
    <s v="0"/>
    <s v="Bergeron, Liza"/>
    <s v="Liza Bergeron,"/>
    <x v="16"/>
    <n v="537"/>
    <s v="0"/>
    <d v="2017-01-30T10:18:46"/>
    <s v="Bergeron, Liza"/>
    <m/>
    <s v="Grants Management"/>
    <s v="Item"/>
    <s v="strategicplanning/Research/Lists/Technical Assistance version 2"/>
  </r>
  <r>
    <s v="St John Parish"/>
    <x v="216"/>
    <x v="0"/>
    <s v="48USJB1109"/>
    <s v="Katrina/Rita Grant 1;#Isaac"/>
    <s v="Garyville project and how we will be able to fund with funds left over from the Homeowner Rehab program.  Using all resources to determne how we will be able to fund a multi family housing project on limited resouces."/>
    <s v="Damage related to disaster;#Grants Management"/>
    <x v="5"/>
    <x v="0"/>
    <x v="18"/>
    <d v="2017-01-30T10:29:38"/>
    <m/>
    <m/>
    <s v="Item"/>
    <b v="0"/>
    <s v="0"/>
    <s v="Bergeron, Liza"/>
    <s v="Liza Bergeron,"/>
    <x v="16"/>
    <n v="538"/>
    <s v="0"/>
    <d v="2017-01-30T10:29:38"/>
    <s v="Bergeron, Liza"/>
    <m/>
    <s v="Grants Management"/>
    <s v="Item"/>
    <s v="strategicplanning/Research/Lists/Technical Assistance version 2"/>
  </r>
  <r>
    <s v="Evangelne Estates"/>
    <x v="224"/>
    <x v="0"/>
    <s v="20RHPS1501"/>
    <s v="Katrina/Rita Grant 1;#Gustav/Ike"/>
    <s v="Working with grantee to provide needed documentation to release the final retainage.  Phone calls with closing attorney and constructin lender"/>
    <s v="Damage related to disaster;#Grants Management"/>
    <x v="5"/>
    <x v="0"/>
    <x v="18"/>
    <d v="2017-01-30T10:31:37"/>
    <m/>
    <m/>
    <s v="Item"/>
    <b v="0"/>
    <s v="0"/>
    <s v="Bergeron, Liza"/>
    <s v="Liza Bergeron,"/>
    <x v="16"/>
    <n v="539"/>
    <s v="0"/>
    <d v="2017-01-30T10:31:37"/>
    <s v="Bergeron, Liza"/>
    <m/>
    <s v="Grants Management"/>
    <s v="Item"/>
    <s v="strategicplanning/Research/Lists/Technical Assistance version 2"/>
  </r>
  <r>
    <s v="St John Housing Authority"/>
    <x v="225"/>
    <x v="0"/>
    <s v="48USJB1109"/>
    <s v="Katrina/Rita Grant 1;#Isaac"/>
    <s v="Working with Housing Authority to determine how we can fund this multi family housing project with funds left over from other housing programs"/>
    <s v="Damage related to disaster;#Grants Management"/>
    <x v="5"/>
    <x v="0"/>
    <x v="18"/>
    <d v="2017-01-30T10:33:50"/>
    <m/>
    <m/>
    <s v="Item"/>
    <b v="0"/>
    <s v="0"/>
    <s v="Bergeron, Liza"/>
    <s v="Liza Bergeron,"/>
    <x v="16"/>
    <n v="540"/>
    <s v="0"/>
    <d v="2017-01-30T10:33:50"/>
    <s v="Bergeron, Liza"/>
    <m/>
    <s v="Grants Management"/>
    <s v="Item"/>
    <s v="strategicplanning/Research/Lists/Technical Assistance version 2"/>
  </r>
  <r>
    <s v="Plaquemines Parish Government"/>
    <x v="225"/>
    <x v="0"/>
    <s v="N/A"/>
    <s v="Katrina/Rita Grant 1"/>
    <s v="Spoke to Hilda Lott about LLT lot reporting. "/>
    <s v="Grants Management"/>
    <x v="4"/>
    <x v="1"/>
    <x v="20"/>
    <d v="2017-01-30T14:33:54"/>
    <m/>
    <m/>
    <s v="Item"/>
    <b v="0"/>
    <s v="0"/>
    <s v="Candace Watkins"/>
    <s v="Candace Watkins"/>
    <x v="18"/>
    <n v="541"/>
    <s v="0"/>
    <d v="2017-01-30T14:33:54"/>
    <s v="Candace Watkins"/>
    <m/>
    <s v="Grants Management"/>
    <s v="Item"/>
    <s v="strategicplanning/Research/Lists/Technical Assistance version 2"/>
  </r>
  <r>
    <s v="Lafourche Parish"/>
    <x v="222"/>
    <x v="0"/>
    <s v="PARA Projects"/>
    <s v="Gustav/Ike"/>
    <s v="Conference Call with Parish, Picciola &amp; Associates, and HGA to discuss project status, expenditures and acquisition process."/>
    <s v="Damage related to disaster;#Eligible CDBG Activities;#Environmental - Environmental Reviews;#Financial Management;#Low-Moderate Income - National Objective;#Urgent Need - National Objective"/>
    <x v="5"/>
    <x v="0"/>
    <x v="23"/>
    <d v="2017-01-30T14:35:39"/>
    <m/>
    <m/>
    <s v="Item"/>
    <b v="0"/>
    <s v="0"/>
    <s v="Kristen Hebert"/>
    <s v="Kristen Hebert"/>
    <x v="10"/>
    <n v="542"/>
    <s v="0"/>
    <d v="2017-01-30T14:35:39"/>
    <s v="Kristen Hebert"/>
    <m/>
    <s v="DRGR TA"/>
    <s v="Item"/>
    <s v="strategicplanning/Research/Lists/Technical Assistance version 2"/>
  </r>
  <r>
    <s v="St. Bernard Parish Government"/>
    <x v="220"/>
    <x v="0"/>
    <s v=" H44S-00001"/>
    <s v="Katrina/Rita Grant 1"/>
    <s v="Spoke to SBPG staff about using the remaining funds in their state held program income project for LLT lot maintenance and disposition. Also advised Jason Stopa that we need a justification for their higher percentage of program delivery in their parish held LLT lot maintenance and disposition project. "/>
    <s v="Eligible CDBG Activities;#Financial Management"/>
    <x v="1"/>
    <x v="0"/>
    <x v="20"/>
    <d v="2017-01-30T14:37:46"/>
    <m/>
    <m/>
    <s v="Item"/>
    <b v="0"/>
    <s v="0"/>
    <s v="Candace Watkins"/>
    <s v="Candace Watkins"/>
    <x v="18"/>
    <n v="543"/>
    <s v="0"/>
    <d v="2017-01-30T14:37:46"/>
    <s v="Candace Watkins"/>
    <m/>
    <s v="DRGR TA"/>
    <s v="Item"/>
    <s v="strategicplanning/Research/Lists/Technical Assistance version 2"/>
  </r>
  <r>
    <s v="St. Bernard Parish Government"/>
    <x v="226"/>
    <x v="0"/>
    <s v="44PCPL1017"/>
    <s v="Gustav/Ike"/>
    <s v="Attended Planning Commission meeting to answer any questions they may have had in the approval process of their Integrated Water Management Plan. "/>
    <s v="Grants Management"/>
    <x v="4"/>
    <x v="1"/>
    <x v="20"/>
    <d v="2017-01-30T14:42:01"/>
    <m/>
    <m/>
    <s v="Item"/>
    <b v="0"/>
    <s v="0"/>
    <s v="Candace Watkins"/>
    <s v="Candace Watkins"/>
    <x v="18"/>
    <n v="544"/>
    <s v="0"/>
    <d v="2017-01-30T14:42:01"/>
    <s v="Candace Watkins"/>
    <m/>
    <s v="Grants Management"/>
    <s v="Item"/>
    <s v="strategicplanning/Research/Lists/Technical Assistance version 2"/>
  </r>
  <r>
    <s v="Jefferson Parish"/>
    <x v="222"/>
    <x v="0"/>
    <s v="N/A"/>
    <s v="Katrina/Rita Grant 1"/>
    <s v="Advised Jeffereson Parish staff of the change in OCD Reporting staff and clarified the criteria for reporting the number of LLT lots remaining in their inventory. "/>
    <s v="Eligible CDBG Activities;#Slum and Blight - National Objective"/>
    <x v="1"/>
    <x v="0"/>
    <x v="20"/>
    <d v="2017-01-30T14:44:16"/>
    <m/>
    <m/>
    <s v="Item"/>
    <b v="0"/>
    <s v="0"/>
    <s v="Candace Watkins"/>
    <s v="Candace Watkins"/>
    <x v="18"/>
    <n v="545"/>
    <s v="0"/>
    <d v="2017-01-30T14:44:16"/>
    <s v="Candace Watkins"/>
    <m/>
    <s v="Grants Management"/>
    <s v="Item"/>
    <s v="strategicplanning/Research/Lists/Technical Assistance version 2"/>
  </r>
  <r>
    <s v="East Baton Rouge Parish"/>
    <x v="227"/>
    <x v="0"/>
    <s v="All PARA projects"/>
    <s v="Katrina/Rita Grant 1"/>
    <s v="Provided Technical Assistance concerning close-outs that need edits completed. Discussed budget issues as they relate to their ability to use PAE for Grant Management and how to begin the document retention clean-up process.  Offered options on the Smiley Heights project and how to move forward in order to meet National Objective."/>
    <s v="Damage related to disaster;#Financial Management;#Low-Moderate Income - National Objective;#Grants Management"/>
    <x v="5"/>
    <x v="1"/>
    <x v="17"/>
    <d v="2017-01-30T16:01:01"/>
    <m/>
    <m/>
    <s v="Item"/>
    <b v="0"/>
    <s v="0"/>
    <s v="Nechelle Polk"/>
    <s v="Nechelle Polk"/>
    <x v="1"/>
    <n v="546"/>
    <s v="0"/>
    <d v="2017-01-30T16:01:01"/>
    <s v="Nechelle Polk"/>
    <m/>
    <s v="Grants Management"/>
    <s v="Item"/>
    <s v="strategicplanning/Research/Lists/Technical Assistance version 2"/>
  </r>
  <r>
    <s v="GNOHA"/>
    <x v="227"/>
    <x v="0"/>
    <s v="ALL"/>
    <s v="Katrina/Rita Grant 1"/>
    <s v="Housing NOLA Implementation planning meeting and review.  Agenda and planning docs attatched"/>
    <s v="Damage related to disaster;#Low-Moderate Income - National Objective;#Grants Management"/>
    <x v="5"/>
    <x v="1"/>
    <x v="3"/>
    <d v="2017-01-30T16:31:15"/>
    <m/>
    <m/>
    <s v="Item"/>
    <b v="0"/>
    <s v="0"/>
    <s v="Peychaud Rosalind"/>
    <s v="Rosalind Peychaud"/>
    <x v="3"/>
    <n v="547"/>
    <s v="0"/>
    <d v="2017-01-30T16:31:15"/>
    <s v="Peychaud OCD, Rosalind"/>
    <m/>
    <s v="Grants Management"/>
    <s v="Item"/>
    <s v="strategicplanning/Research/Lists/Technical Assistance version 2"/>
  </r>
  <r>
    <s v="Propeller"/>
    <x v="228"/>
    <x v="0"/>
    <s v="CNO All"/>
    <s v="Katrina/Rita Grant 1"/>
    <s v="Neighborhood History Event. See attatched.  "/>
    <s v="Damage related to disaster;#Grants Management"/>
    <x v="5"/>
    <x v="1"/>
    <x v="3"/>
    <d v="2017-01-30T17:20:01"/>
    <m/>
    <m/>
    <s v="Item"/>
    <b v="0"/>
    <s v="0"/>
    <s v="Peychaud Rosalind"/>
    <s v="Rosalind Peychaud"/>
    <x v="3"/>
    <n v="548"/>
    <s v="0"/>
    <d v="2017-01-30T17:20:01"/>
    <s v="Peychaud OCD, Rosalind"/>
    <m/>
    <s v="Grants Management"/>
    <s v="Item"/>
    <s v="strategicplanning/Research/Lists/Technical Assistance version 2"/>
  </r>
  <r>
    <s v="VACFU"/>
    <x v="214"/>
    <x v="0"/>
    <s v="IFIS00025"/>
    <s v="Katrina/Rita Grant 1"/>
    <s v="Agenda for compliance monitoring visits attached"/>
    <s v="Damage related to disaster;#Eligible CDBG Activities;#Grants Management"/>
    <x v="5"/>
    <x v="1"/>
    <x v="3"/>
    <d v="2017-01-30T17:24:46"/>
    <m/>
    <m/>
    <s v="Item"/>
    <b v="0"/>
    <s v="0"/>
    <s v="Peychaud Rosalind"/>
    <s v="Rosalind Peychaud"/>
    <x v="3"/>
    <n v="549"/>
    <s v="0"/>
    <d v="2017-01-30T17:24:46"/>
    <s v="Peychaud OCD, Rosalind"/>
    <m/>
    <s v="DRGR TA"/>
    <s v="Item"/>
    <s v="strategicplanning/Research/Lists/Technical Assistance version 2"/>
  </r>
  <r>
    <s v="NORA"/>
    <x v="229"/>
    <x v="0"/>
    <s v="ILOC_0019"/>
    <s v="Katrina/Rita Grant 1"/>
    <s v="SANDKOFA. Opening of the community center in Lower 9th Ward. Agenda attached."/>
    <s v="Damage related to disaster;#Grants Management"/>
    <x v="5"/>
    <x v="1"/>
    <x v="3"/>
    <d v="2017-01-31T16:01:41"/>
    <m/>
    <m/>
    <s v="Item"/>
    <b v="0"/>
    <s v="0"/>
    <s v="Peychaud Rosalind"/>
    <s v="Rosalind Peychaud"/>
    <x v="3"/>
    <n v="550"/>
    <s v="0"/>
    <d v="2017-01-31T16:01:41"/>
    <s v="Peychaud OCD, Rosalind"/>
    <m/>
    <s v="Grants Management"/>
    <s v="Item"/>
    <s v="strategicplanning/Research/Lists/Technical Assistance version 2"/>
  </r>
  <r>
    <s v="NORA"/>
    <x v="229"/>
    <x v="0"/>
    <s v="ILOC_0019"/>
    <s v="Katrina/Rita Grant 1"/>
    <s v="SANDKOFA. Opening of the community center in Lower 9th Ward. Agenda attached."/>
    <s v="Damage related to disaster;#Grants Management"/>
    <x v="5"/>
    <x v="1"/>
    <x v="3"/>
    <d v="2017-01-31T16:01:41"/>
    <m/>
    <m/>
    <s v="Item"/>
    <b v="0"/>
    <s v="0"/>
    <s v="Peychaud Rosalind"/>
    <s v="Rosalind Peychaud"/>
    <x v="3"/>
    <n v="551"/>
    <s v="0"/>
    <d v="2017-01-31T16:01:41"/>
    <s v="Peychaud OCD, Rosalind"/>
    <m/>
    <s v="Grants Management"/>
    <s v="Item"/>
    <s v="strategicplanning/Research/Lists/Technical Assistance version 2"/>
  </r>
  <r>
    <s v="East Carroll Parish"/>
    <x v="230"/>
    <x v="0"/>
    <s v="18PARA3403, 18PARA3401"/>
    <s v="Gustav/Ike"/>
    <s v="Monthly Conference Call to discuss projects:_x000a_DOTD Project_x000a_•_x0009_Phase 1:  Pre-construction conference was held and NTP was issue to Womack; Groundbreaking within the next month_x000a_•_x0009_Phase 2:  Homeowners have no issues for improvements.  DOTD to finish Plans.  DOTD to request Wetland Delineations_x000a_•_x0009_Project is running smoothly and as expected._x000a__x000a_CDBG Project_x000a_•_x0009_Received one bid however the bid was way over budget.  Rejected Bid and will re-advertise within the next two weeks._x000a_•_x0009_Contractors bid was about 300K.  Speculation is that the contractor drove the prices up because he was the only bidder.  The cost for asphalt was a lot more than what was expected and distance drove the price up._x000a_•_x0009_PAE feels that they can get the bids within budget and want to advertise in a broader area._x000a_"/>
    <s v="Damage related to disaster;#Eligible CDBG Activities;#Environmental - Environmental Reviews;#Financial Management;#Low-Moderate Income - National Objective"/>
    <x v="5"/>
    <x v="0"/>
    <x v="23"/>
    <d v="2017-02-01T10:56:53"/>
    <m/>
    <m/>
    <s v="Item"/>
    <b v="0"/>
    <s v="0"/>
    <s v="Kristen Hebert"/>
    <s v="Kristen Hebert"/>
    <x v="10"/>
    <n v="552"/>
    <s v="0"/>
    <d v="2017-02-01T10:56:53"/>
    <s v="Kristen Hebert"/>
    <m/>
    <s v="DRGR TA"/>
    <s v="Item"/>
    <s v="strategicplanning/Research/Lists/Technical Assistance version 2"/>
  </r>
  <r>
    <s v="Vietnamese-American Commercial Fishermen's Union"/>
    <x v="230"/>
    <x v="0"/>
    <s v="IFIS-00025 (HUB Orleans)"/>
    <s v="Katrina/Rita Grant 1"/>
    <s v="Technical Assistance Event Follow-Up - Grantee Visit to State Site (New Orleans) - Event was One Meeting and Follow Up Email Providing Signed Project Documentation to the Grantee to Submit to the Compliance Team for Review: Provided Technical Assistance to the Grantee on Records Management regarding what required documentation, i.e., completing templates of DOB, Section 504, Monitoring Plan, Contractor Clearance/Eligibility Checks, and Financial Statements/Ledgers, was still needed and then having the Grantee sign the project documentation that needed to be signed in order to be considered complete. The originals were provided to the Grantee to be filed in their records as well as additional instruction on Section 504 requirements, in an effort to comply with federal DR-CDBG rules and regulations. Outreach (Rosalind Peychaud) attended as well."/>
    <s v="Duplication of Benefits;#Financial Management;#Grants Management"/>
    <x v="6"/>
    <x v="1"/>
    <x v="7"/>
    <d v="2017-02-01T17:31:13"/>
    <m/>
    <m/>
    <s v="Item"/>
    <b v="0"/>
    <s v="0"/>
    <s v="Lee Jared"/>
    <s v="Jared Lee"/>
    <x v="7"/>
    <n v="553"/>
    <s v="0"/>
    <d v="2017-02-01T17:33:18"/>
    <s v="Lee OCD, Jared"/>
    <m/>
    <s v="Grants Management"/>
    <s v="Item"/>
    <s v="strategicplanning/Research/Lists/Technical Assistance version 2"/>
  </r>
  <r>
    <s v="Terrebonne Parish "/>
    <x v="228"/>
    <x v="0"/>
    <s v="55FSCC3501,55PARA2102,55PARA2302,55PARA2302,55PARA3201,55PARA3203,55PARA3301,55PARA3303,55PARA3306,55PARA3308,55PARA3312"/>
    <s v="Katrina/Rita Grant 1"/>
    <s v="The Barge Gate application was submitted as an Urgent Need application but based on the beneficiary form the national objective is LMI. The Parish will change and resubmit. There are funds left in the Juvenile Facility project. The Parish wanted to verify they can put up additional fencing though the closeout has been submitted. Expressed to the Parish again they must move the funds out of Cedar Grove. They dont have enough funding to cover the project. Reach E/ OCPR inter gvt agree should be complete in the next two weeks. "/>
    <s v="Damage related to disaster"/>
    <x v="5"/>
    <x v="0"/>
    <x v="26"/>
    <d v="2017-02-02T16:13:10"/>
    <m/>
    <m/>
    <s v="Item"/>
    <b v="0"/>
    <s v="0"/>
    <s v="Lisa Samuels"/>
    <s v="Lisa Samuels"/>
    <x v="17"/>
    <n v="554"/>
    <s v="0"/>
    <d v="2017-02-02T16:13:10"/>
    <s v="Lisa Samuels"/>
    <m/>
    <s v="Grants Management"/>
    <s v="Item"/>
    <s v="strategicplanning/Research/Lists/Technical Assistance version 2"/>
  </r>
  <r>
    <s v="LCTCS Facilities Corporation"/>
    <x v="214"/>
    <x v="0"/>
    <s v="10WBDI2902"/>
    <s v="Gustav/Ike"/>
    <s v="TA call to try and resolve on-going issues with relocation and URA compliance"/>
    <s v="Grants Management"/>
    <x v="4"/>
    <x v="0"/>
    <x v="22"/>
    <d v="2017-02-03T09:36:38"/>
    <m/>
    <m/>
    <s v="Item"/>
    <b v="0"/>
    <s v="0"/>
    <s v="Michael Chua"/>
    <s v="Michael Chua"/>
    <x v="9"/>
    <n v="555"/>
    <s v="0"/>
    <d v="2017-02-03T09:36:38"/>
    <s v="Michael Chua"/>
    <m/>
    <s v="Grants Management"/>
    <s v="Item"/>
    <s v="strategicplanning/Research/Lists/Technical Assistance version 2"/>
  </r>
  <r>
    <s v="Vernon Parish"/>
    <x v="216"/>
    <x v="0"/>
    <s v="58BEDI7201"/>
    <s v="Gustav/Ike"/>
    <s v="Monthly conference call to discuss project progress/issues/and resolutions"/>
    <s v="Grants Management"/>
    <x v="4"/>
    <x v="0"/>
    <x v="22"/>
    <d v="2017-02-03T09:37:52"/>
    <m/>
    <m/>
    <s v="Item"/>
    <b v="0"/>
    <s v="0"/>
    <s v="Michael Chua"/>
    <s v="Michael Chua"/>
    <x v="9"/>
    <n v="556"/>
    <s v="0"/>
    <d v="2017-02-03T09:37:52"/>
    <s v="Michael Chua"/>
    <m/>
    <s v="Grants Management"/>
    <s v="Item"/>
    <s v="strategicplanning/Research/Lists/Technical Assistance version 2"/>
  </r>
  <r>
    <s v="Town of Baldwin"/>
    <x v="224"/>
    <x v="0"/>
    <s v="51MIPC3401"/>
    <s v="Gustav/Ike"/>
    <s v="TA call to discuss lingering issues with their acquisition delays"/>
    <s v="Grants Management"/>
    <x v="4"/>
    <x v="0"/>
    <x v="22"/>
    <d v="2017-02-03T09:39:04"/>
    <m/>
    <m/>
    <s v="Item"/>
    <b v="0"/>
    <s v="0"/>
    <s v="Michael Chua"/>
    <s v="Michael Chua"/>
    <x v="9"/>
    <n v="557"/>
    <s v="0"/>
    <d v="2017-02-03T09:39:04"/>
    <s v="Michael Chua"/>
    <m/>
    <s v="Grants Management"/>
    <s v="Item"/>
    <s v="strategicplanning/Research/Lists/Technical Assistance version 2"/>
  </r>
  <r>
    <s v="LCTCS Facilities Corporation"/>
    <x v="231"/>
    <x v="0"/>
    <s v="10WBDI2902"/>
    <s v="Gustav/Ike"/>
    <s v="Monthly conference call to discuss project progress/issues/and resolutions"/>
    <s v="Grants Management"/>
    <x v="4"/>
    <x v="0"/>
    <x v="22"/>
    <d v="2017-02-03T09:41:01"/>
    <m/>
    <m/>
    <s v="Item"/>
    <b v="0"/>
    <s v="0"/>
    <s v="Michael Chua"/>
    <s v="Michael Chua"/>
    <x v="9"/>
    <n v="558"/>
    <s v="0"/>
    <d v="2017-02-03T09:41:01"/>
    <s v="Michael Chua"/>
    <m/>
    <s v="Grants Management"/>
    <s v="Item"/>
    <s v="strategicplanning/Research/Lists/Technical Assistance version 2"/>
  </r>
  <r>
    <s v="West Baton Rouge Parish"/>
    <x v="227"/>
    <x v="0"/>
    <s v="61PARA3402"/>
    <s v="Gustav/Ike"/>
    <s v="TA visit to discuss delays and issues on their Diversion Canal project. Addressed lack of communication and potential wrong-doing in their bidding process. Left the meeting with items to figure out with Rich for further consideration."/>
    <s v="Grants Management"/>
    <x v="4"/>
    <x v="1"/>
    <x v="22"/>
    <d v="2017-02-03T09:42:50"/>
    <m/>
    <m/>
    <s v="Item"/>
    <b v="0"/>
    <s v="0"/>
    <s v="Michael Chua"/>
    <s v="Michael Chua"/>
    <x v="9"/>
    <n v="559"/>
    <s v="0"/>
    <d v="2017-02-03T09:42:50"/>
    <s v="Michael Chua"/>
    <m/>
    <s v="Grants Management"/>
    <s v="Item"/>
    <s v="strategicplanning/Research/Lists/Technical Assistance version 2"/>
  </r>
  <r>
    <s v="Recovery School District"/>
    <x v="232"/>
    <x v="0"/>
    <s v="All IEDU projects"/>
    <s v="Katrina/Rita Grant 1"/>
    <s v="Provided technical assistance to the grantee on duplication of benefits with FEMA and financial management of funds remaining in projects ready for closeout.  Also, discussed labor complaince issues and explained that no more CDBG funds will go towards these projects."/>
    <s v="Duplication of Benefits;#Eligible CDBG Activities;#Low-Moderate Income - National Objective"/>
    <x v="6"/>
    <x v="1"/>
    <x v="17"/>
    <d v="2017-02-06T14:20:02"/>
    <m/>
    <m/>
    <s v="Item"/>
    <b v="0"/>
    <s v="0"/>
    <s v="Nechelle Polk"/>
    <s v="Nechelle Polk"/>
    <x v="1"/>
    <n v="560"/>
    <s v="0"/>
    <d v="2017-03-06T14:34:31"/>
    <s v="Nechelle Polk"/>
    <m/>
    <s v="Grants Management"/>
    <s v="Item"/>
    <s v="strategicplanning/Research/Lists/Technical Assistance version 2"/>
  </r>
  <r>
    <s v="NORA"/>
    <x v="233"/>
    <x v="0"/>
    <s v="ILTR0205"/>
    <s v="Katrina/Rita Grant 1"/>
    <s v="Attending RealEstate committee Meeting where D-CDBG projects being presented for approval and consideration. Facade Renew , Construction Lending projects "/>
    <s v="Damage related to disaster;#Slum and Blight - National Objective;#Grants Management"/>
    <x v="5"/>
    <x v="1"/>
    <x v="3"/>
    <d v="2017-02-10T11:03:49"/>
    <m/>
    <m/>
    <s v="Item"/>
    <b v="0"/>
    <s v="0"/>
    <s v="Peychaud Rosalind"/>
    <s v="Rosalind Peychaud"/>
    <x v="3"/>
    <n v="561"/>
    <s v="0"/>
    <d v="2017-02-10T11:03:49"/>
    <s v="Peychaud OCD, Rosalind"/>
    <m/>
    <s v="Grants Management"/>
    <s v="Item"/>
    <s v="strategicplanning/Research/Lists/Technical Assistance version 2"/>
  </r>
  <r>
    <s v="Vermilion Parish"/>
    <x v="234"/>
    <x v="0"/>
    <s v="Flood"/>
    <s v="Gustav/Ike"/>
    <s v="Village of Maurice Meeting to discuss unmet needs with FEMA Recovery Support Function - Team 1 - Capacity and Planning coordination"/>
    <s v="Damage related to disaster"/>
    <x v="5"/>
    <x v="1"/>
    <x v="2"/>
    <d v="2017-02-20T09:33:02"/>
    <m/>
    <m/>
    <s v="Item"/>
    <b v="0"/>
    <s v="0"/>
    <s v="Andrea Fleischbein"/>
    <s v="Andrea Fleischbein"/>
    <x v="2"/>
    <n v="562"/>
    <s v="0"/>
    <d v="2017-02-20T09:33:02"/>
    <s v="Andrea Fleischbein"/>
    <m/>
    <s v="Grants Management"/>
    <s v="Item"/>
    <s v="strategicplanning/Research/Lists/Technical Assistance version 2"/>
  </r>
  <r>
    <s v="Lafayette Parish"/>
    <x v="234"/>
    <x v="0"/>
    <s v="Flood"/>
    <s v="Gustav/Ike"/>
    <s v="Town of Youngsville - FEMA -unmet needs meeting- Recovery Suport Function - Planning and Capacity RSF - 1"/>
    <s v="Damage related to disaster"/>
    <x v="5"/>
    <x v="1"/>
    <x v="2"/>
    <d v="2017-02-20T09:34:14"/>
    <m/>
    <m/>
    <s v="Item"/>
    <b v="0"/>
    <s v="0"/>
    <s v="Andrea Fleischbein"/>
    <s v="Andrea Fleischbein"/>
    <x v="2"/>
    <n v="563"/>
    <s v="0"/>
    <d v="2017-02-20T09:34:14"/>
    <s v="Andrea Fleischbein"/>
    <m/>
    <s v="Grants Management"/>
    <s v="Item"/>
    <s v="strategicplanning/Research/Lists/Technical Assistance version 2"/>
  </r>
  <r>
    <s v="Jefferson Parish"/>
    <x v="232"/>
    <x v="0"/>
    <s v="IFIS-00003"/>
    <s v="Katrina/Rita Grant 1"/>
    <s v="Bucktwon Harbor - Technical Assistance determining source of funds on project and expenditures by funding source"/>
    <s v="Grants Management"/>
    <x v="4"/>
    <x v="1"/>
    <x v="2"/>
    <d v="2017-02-20T09:38:09"/>
    <m/>
    <m/>
    <s v="Item"/>
    <b v="0"/>
    <s v="0"/>
    <s v="Andrea Fleischbein"/>
    <s v="Andrea Fleischbein"/>
    <x v="2"/>
    <n v="564"/>
    <s v="0"/>
    <d v="2017-02-20T09:38:09"/>
    <s v="Andrea Fleischbein"/>
    <m/>
    <s v="Grants Management"/>
    <s v="Item"/>
    <s v="strategicplanning/Research/Lists/Technical Assistance version 2"/>
  </r>
  <r>
    <s v="Louisiana Housing Corporation"/>
    <x v="235"/>
    <x v="0"/>
    <s v="29RHPP1500"/>
    <s v="Gustav/Ike"/>
    <s v="Lafourche Affordable Rental - budget reconciliation of remaining funds to deobligate"/>
    <s v="Grants Management"/>
    <x v="4"/>
    <x v="1"/>
    <x v="2"/>
    <d v="2017-02-20T09:42:07"/>
    <m/>
    <m/>
    <s v="Item"/>
    <b v="0"/>
    <s v="0"/>
    <s v="Andrea Fleischbein"/>
    <s v="Andrea Fleischbein"/>
    <x v="2"/>
    <n v="565"/>
    <s v="0"/>
    <d v="2017-02-20T09:42:07"/>
    <s v="Andrea Fleischbein"/>
    <m/>
    <s v="Grants Management"/>
    <s v="Item"/>
    <s v="strategicplanning/Research/Lists/Technical Assistance version 2"/>
  </r>
  <r>
    <s v="East Baton Rouge Parish"/>
    <x v="229"/>
    <x v="0"/>
    <s v="17PARA1503"/>
    <s v="Gustav/Ike"/>
    <s v="Sources of funding, new administration at EBR briefing on project and action items outstanding"/>
    <s v="Grants Management"/>
    <x v="4"/>
    <x v="1"/>
    <x v="2"/>
    <d v="2017-02-20T09:46:20"/>
    <m/>
    <m/>
    <s v="Item"/>
    <b v="0"/>
    <s v="0"/>
    <s v="Andrea Fleischbein"/>
    <s v="Andrea Fleischbein"/>
    <x v="2"/>
    <n v="566"/>
    <s v="0"/>
    <d v="2017-02-20T09:46:20"/>
    <s v="Andrea Fleischbein"/>
    <m/>
    <s v="Grants Management"/>
    <s v="Item"/>
    <s v="strategicplanning/Research/Lists/Technical Assistance version 2"/>
  </r>
  <r>
    <s v="Jefferson Parish"/>
    <x v="236"/>
    <x v="0"/>
    <s v="ILTR-00077"/>
    <s v="Katrina/Rita Grant 1"/>
    <s v="Pre Monitoring records review and file maintenance preperation"/>
    <s v="Grants Management"/>
    <x v="4"/>
    <x v="1"/>
    <x v="2"/>
    <d v="2017-02-20T09:47:46"/>
    <m/>
    <m/>
    <s v="Item"/>
    <b v="0"/>
    <s v="0"/>
    <s v="Andrea Fleischbein"/>
    <s v="Andrea Fleischbein"/>
    <x v="2"/>
    <n v="567"/>
    <s v="0"/>
    <d v="2017-02-20T09:47:46"/>
    <s v="Andrea Fleischbein"/>
    <m/>
    <s v="Grants Management"/>
    <s v="Item"/>
    <s v="strategicplanning/Research/Lists/Technical Assistance version 2"/>
  </r>
  <r>
    <s v="Jefferson Parish"/>
    <x v="229"/>
    <x v="0"/>
    <s v="ILTR-000136"/>
    <s v="Katrina/Rita Grant 1"/>
    <s v="Pre monitoring records review and file maintenance preperation"/>
    <s v="Grants Management"/>
    <x v="4"/>
    <x v="1"/>
    <x v="2"/>
    <d v="2017-02-20T09:48:31"/>
    <m/>
    <m/>
    <s v="Item"/>
    <b v="0"/>
    <s v="0"/>
    <s v="Andrea Fleischbein"/>
    <s v="Andrea Fleischbein"/>
    <x v="2"/>
    <n v="568"/>
    <s v="0"/>
    <d v="2017-02-20T09:48:31"/>
    <s v="Andrea Fleischbein"/>
    <m/>
    <s v="Grants Management"/>
    <s v="Item"/>
    <s v="strategicplanning/Research/Lists/Technical Assistance version 2"/>
  </r>
  <r>
    <s v="Jefferson Davis "/>
    <x v="227"/>
    <x v="0"/>
    <s v="27PARA3201"/>
    <s v="Gustav/Ike"/>
    <s v="Pre monitoring records review and file maintenance"/>
    <s v="Grants Management"/>
    <x v="4"/>
    <x v="1"/>
    <x v="2"/>
    <d v="2017-02-20T09:49:27"/>
    <m/>
    <m/>
    <s v="Item"/>
    <b v="0"/>
    <s v="0"/>
    <s v="Andrea Fleischbein"/>
    <s v="Andrea Fleischbein"/>
    <x v="2"/>
    <n v="569"/>
    <s v="0"/>
    <d v="2017-02-20T09:49:27"/>
    <s v="Andrea Fleischbein"/>
    <m/>
    <s v="Grants Management"/>
    <s v="Item"/>
    <s v="strategicplanning/Research/Lists/Technical Assistance version 2"/>
  </r>
  <r>
    <s v="CPRA"/>
    <x v="219"/>
    <x v="0"/>
    <s v="57CPF13301"/>
    <s v="Gustav/Ike"/>
    <s v="Closeout on completed projects"/>
    <s v="Grants Management"/>
    <x v="4"/>
    <x v="1"/>
    <x v="2"/>
    <d v="2017-02-20T09:51:10"/>
    <m/>
    <m/>
    <s v="Item"/>
    <b v="0"/>
    <s v="0"/>
    <s v="Andrea Fleischbein"/>
    <s v="Andrea Fleischbein"/>
    <x v="2"/>
    <n v="570"/>
    <s v="0"/>
    <d v="2017-02-20T09:51:10"/>
    <s v="Andrea Fleischbein"/>
    <m/>
    <s v="Grants Management"/>
    <s v="Item"/>
    <s v="strategicplanning/Research/Lists/Technical Assistance version 2"/>
  </r>
  <r>
    <s v="Louisiana Housing Corporation"/>
    <x v="237"/>
    <x v="0"/>
    <s v="12PARA1101"/>
    <s v="Gustav/Ike"/>
    <s v="OCD Amendment Process workshop for all LHC Housing staff that manage OCD Housing projects.  Lisa Bergeron, Cindy Campbell, Mary Antoon, Ray Rodriguez, Willie Plain, Danae Billingsly, David Marquette.  "/>
    <s v="Grants Management"/>
    <x v="4"/>
    <x v="1"/>
    <x v="2"/>
    <d v="2017-02-20T10:01:18"/>
    <m/>
    <m/>
    <s v="Item"/>
    <b v="0"/>
    <s v="0"/>
    <s v="Andrea Fleischbein"/>
    <s v="Andrea Fleischbein"/>
    <x v="2"/>
    <n v="571"/>
    <s v="0"/>
    <d v="2017-02-20T10:01:18"/>
    <s v="Andrea Fleischbein"/>
    <m/>
    <s v="Grants Management"/>
    <s v="Item"/>
    <s v="strategicplanning/Research/Lists/Technical Assistance version 2"/>
  </r>
  <r>
    <s v="West Baton Rouge"/>
    <x v="227"/>
    <x v="0"/>
    <s v="61PARA3402"/>
    <s v="Gustav/Ike"/>
    <s v="Procurement and act of cash sale vs. act of donation on right of way property for the project."/>
    <s v="Grants Management"/>
    <x v="4"/>
    <x v="1"/>
    <x v="2"/>
    <d v="2017-02-20T10:15:51"/>
    <m/>
    <m/>
    <s v="Item"/>
    <b v="0"/>
    <s v="0"/>
    <s v="Andrea Fleischbein"/>
    <s v="Andrea Fleischbein"/>
    <x v="2"/>
    <n v="572"/>
    <s v="0"/>
    <d v="2017-02-20T10:15:51"/>
    <s v="Andrea Fleischbein"/>
    <m/>
    <s v="Grants Management"/>
    <s v="Item"/>
    <s v="strategicplanning/Research/Lists/Technical Assistance version 2"/>
  </r>
  <r>
    <s v="City of Lake Charles"/>
    <x v="231"/>
    <x v="0"/>
    <s v="69PARA1301"/>
    <s v="Gustav/Ike"/>
    <s v="Budget reconcilations, amendments &amp;  closeouts due"/>
    <s v="Grants Management"/>
    <x v="4"/>
    <x v="1"/>
    <x v="2"/>
    <d v="2017-02-20T10:17:19"/>
    <m/>
    <m/>
    <s v="Item"/>
    <b v="0"/>
    <s v="0"/>
    <s v="Andrea Fleischbein"/>
    <s v="Andrea Fleischbein"/>
    <x v="2"/>
    <n v="573"/>
    <s v="0"/>
    <d v="2017-02-20T10:17:19"/>
    <s v="Andrea Fleischbein"/>
    <m/>
    <s v="Grants Management"/>
    <s v="Item"/>
    <s v="strategicplanning/Research/Lists/Technical Assistance version 2"/>
  </r>
  <r>
    <s v="Lafourche Parish"/>
    <x v="228"/>
    <x v="0"/>
    <s v="29PARA3205"/>
    <s v="Gustav/Ike"/>
    <s v="Acquisition  process technical assistance "/>
    <s v="Grants Management"/>
    <x v="4"/>
    <x v="1"/>
    <x v="2"/>
    <d v="2017-02-20T10:18:53"/>
    <m/>
    <m/>
    <s v="Item"/>
    <b v="0"/>
    <s v="0"/>
    <s v="Andrea Fleischbein"/>
    <s v="Andrea Fleischbein"/>
    <x v="2"/>
    <n v="574"/>
    <s v="0"/>
    <d v="2017-02-20T10:18:53"/>
    <s v="Andrea Fleischbein"/>
    <m/>
    <s v="Grants Management"/>
    <s v="Item"/>
    <s v="strategicplanning/Research/Lists/Technical Assistance version 2"/>
  </r>
  <r>
    <s v="Town of Baldwin"/>
    <x v="224"/>
    <x v="0"/>
    <s v="51MIPC3401"/>
    <s v="Gustav/Ike"/>
    <s v="Right of Ways technical assistance locating landowners"/>
    <s v="Grants Management"/>
    <x v="4"/>
    <x v="1"/>
    <x v="2"/>
    <d v="2017-02-20T10:20:16"/>
    <m/>
    <m/>
    <s v="Item"/>
    <b v="0"/>
    <s v="0"/>
    <s v="Andrea Fleischbein"/>
    <s v="Andrea Fleischbein"/>
    <x v="2"/>
    <n v="575"/>
    <s v="0"/>
    <d v="2017-02-20T10:20:16"/>
    <s v="Andrea Fleischbein"/>
    <m/>
    <s v="Grants Management"/>
    <s v="Item"/>
    <s v="strategicplanning/Research/Lists/Technical Assistance version 2"/>
  </r>
  <r>
    <s v="East Baton Rouge Parish"/>
    <x v="238"/>
    <x v="0"/>
    <s v="17PAAD1001"/>
    <s v="Gustav/Ike"/>
    <s v="Amendment process for new project t/a provided - Council on Aging resolution Tier 3 amendment guidance"/>
    <s v="Grants Management"/>
    <x v="4"/>
    <x v="1"/>
    <x v="2"/>
    <d v="2017-02-20T10:37:50"/>
    <m/>
    <m/>
    <s v="Item"/>
    <b v="0"/>
    <s v="0"/>
    <s v="Andrea Fleischbein"/>
    <s v="Andrea Fleischbein"/>
    <x v="2"/>
    <n v="576"/>
    <s v="0"/>
    <d v="2017-02-20T10:37:50"/>
    <s v="Andrea Fleischbein"/>
    <m/>
    <s v="Grants Management"/>
    <s v="Item"/>
    <s v="strategicplanning/Research/Lists/Technical Assistance version 2"/>
  </r>
  <r>
    <s v="Pointe Coupee Parish"/>
    <x v="239"/>
    <x v="0"/>
    <s v="Pecan Acres no project id yet"/>
    <s v="Katrina/Rita Grant 1"/>
    <s v="Severe repetitive loss community parish meeting with USDA to discuss buyout portion of the neighborhood and parish discussed relocation and permanent housing components.  Compiled notes for Pat Forbes on current project overview"/>
    <s v="Grants Management"/>
    <x v="4"/>
    <x v="1"/>
    <x v="2"/>
    <d v="2017-02-20T10:53:39"/>
    <m/>
    <m/>
    <s v="Item"/>
    <b v="0"/>
    <s v="0"/>
    <s v="Andrea Fleischbein"/>
    <s v="Andrea Fleischbein"/>
    <x v="2"/>
    <n v="577"/>
    <s v="0"/>
    <d v="2017-02-20T10:53:39"/>
    <s v="Andrea Fleischbein"/>
    <m/>
    <s v="Grants Management"/>
    <s v="Item"/>
    <s v="strategicplanning/Research/Lists/Technical Assistance version 2"/>
  </r>
  <r>
    <s v="Lafourche Parish"/>
    <x v="240"/>
    <x v="0"/>
    <s v="LA SAFE - no project id yet"/>
    <s v="Katrina/Rita Grant 1"/>
    <s v="LA SAFE program guidelines overview and project intentions with Parish, answered questions received comments and feedback from Parish officials regarding their acceptance of the project.  "/>
    <s v="Grants Management"/>
    <x v="4"/>
    <x v="1"/>
    <x v="2"/>
    <d v="2017-02-20T10:56:34"/>
    <m/>
    <m/>
    <s v="Item"/>
    <b v="0"/>
    <s v="0"/>
    <s v="Andrea Fleischbein"/>
    <s v="Andrea Fleischbein"/>
    <x v="2"/>
    <n v="578"/>
    <s v="0"/>
    <d v="2017-02-20T10:56:34"/>
    <s v="Andrea Fleischbein"/>
    <m/>
    <s v="Grants Management"/>
    <s v="Item"/>
    <s v="strategicplanning/Research/Lists/Technical Assistance version 2"/>
  </r>
  <r>
    <s v="Jefferson Parish"/>
    <x v="241"/>
    <x v="0"/>
    <s v="LA SAFE - no project id yet"/>
    <s v="Katrina/Rita Grant 1"/>
    <s v="LA SAFE program guidelines overview and project intentions with Parish, answered questions received comments and feedback from Parish officials regarding their acceptance of the project.  "/>
    <s v="Grants Management"/>
    <x v="4"/>
    <x v="1"/>
    <x v="2"/>
    <d v="2017-02-20T10:57:11"/>
    <m/>
    <m/>
    <s v="Item"/>
    <b v="0"/>
    <s v="0"/>
    <s v="Andrea Fleischbein"/>
    <s v="Andrea Fleischbein"/>
    <x v="2"/>
    <n v="579"/>
    <s v="0"/>
    <d v="2017-02-20T10:57:11"/>
    <s v="Andrea Fleischbein"/>
    <m/>
    <s v="Grants Management"/>
    <s v="Item"/>
    <s v="strategicplanning/Research/Lists/Technical Assistance version 2"/>
  </r>
  <r>
    <s v="St. Tammany Parish"/>
    <x v="241"/>
    <x v="0"/>
    <s v="LA SAFE  - no project id yet"/>
    <s v="Katrina/Rita Grant 1"/>
    <s v="LA SAFE program guidelines overview and project intentions with Parish, answered questions received comments and feedback from Parish officials regarding their acceptance of the project.  "/>
    <s v="Grants Management"/>
    <x v="4"/>
    <x v="1"/>
    <x v="2"/>
    <d v="2017-02-20T10:57:38"/>
    <m/>
    <m/>
    <s v="Item"/>
    <b v="0"/>
    <s v="0"/>
    <s v="Andrea Fleischbein"/>
    <s v="Andrea Fleischbein"/>
    <x v="2"/>
    <n v="580"/>
    <s v="0"/>
    <d v="2017-02-20T10:57:38"/>
    <s v="Andrea Fleischbein"/>
    <m/>
    <s v="Grants Management"/>
    <s v="Item"/>
    <s v="strategicplanning/Research/Lists/Technical Assistance version 2"/>
  </r>
  <r>
    <s v="Treme Harmony House"/>
    <x v="242"/>
    <x v="0"/>
    <s v="H36S0003"/>
    <s v="Katrina/Rita Grant 1"/>
    <s v="Techical assistance conferenc call with grantee.  Agenda attached along with phone participants"/>
    <s v="Low-Moderate Income - National Objective;#Grants Management"/>
    <x v="0"/>
    <x v="0"/>
    <x v="27"/>
    <d v="2017-02-20T13:06:00"/>
    <m/>
    <m/>
    <s v="Item"/>
    <b v="0"/>
    <s v="0"/>
    <s v="Rosalind Peychaud"/>
    <s v="Rosalind Peychaud"/>
    <x v="3"/>
    <n v="581"/>
    <s v="0"/>
    <d v="2017-02-20T13:06:00"/>
    <s v="Rosalind Peychaud"/>
    <m/>
    <s v="Grants Management"/>
    <s v="Item"/>
    <s v="strategicplanning/Research/Lists/Technical Assistance version 2"/>
  </r>
  <r>
    <s v="VACFU"/>
    <x v="239"/>
    <x v="0"/>
    <s v="IFIS-00025"/>
    <s v="Katrina/Rita Grant 1"/>
    <s v="Telephone follow up with Calvin Nugyen to review items and make certain that the Grantee sent the additional information athat the program manager provided assintance/guidance on prrparing to the complliance team."/>
    <s v="Damage related to disaster;#Grants Management"/>
    <x v="5"/>
    <x v="1"/>
    <x v="27"/>
    <d v="2017-02-20T14:26:15"/>
    <m/>
    <m/>
    <s v="Item"/>
    <b v="0"/>
    <s v="0"/>
    <s v="Rosalind Peychaud"/>
    <s v="Rosalind Peychaud"/>
    <x v="3"/>
    <n v="582"/>
    <s v="0"/>
    <d v="2017-02-20T14:26:15"/>
    <s v="Rosalind Peychaud"/>
    <m/>
    <s v="Grants Management"/>
    <s v="Item"/>
    <s v="strategicplanning/Research/Lists/Technical Assistance version 2"/>
  </r>
  <r>
    <s v="National Coalotion of 100 Black Women"/>
    <x v="243"/>
    <x v="0"/>
    <s v="CNO All"/>
    <s v="Katrina/Rita Grant 1"/>
    <s v="Saturday morning Breakfast meeting. Presentations by CNO Council members Brosset, Gray, Ramsey, Guidry and Williams on various issues relevant to their districts and city at large; crime, equal pay, education, healthy homes, etc."/>
    <s v="Grants Management"/>
    <x v="4"/>
    <x v="1"/>
    <x v="27"/>
    <d v="2017-02-21T13:43:37"/>
    <m/>
    <m/>
    <s v="Item"/>
    <b v="0"/>
    <s v="0"/>
    <s v="Rosalind Peychaud"/>
    <s v="Rosalind Peychaud"/>
    <x v="3"/>
    <n v="583"/>
    <s v="0"/>
    <d v="2017-02-21T13:43:37"/>
    <s v="Rosalind Peychaud"/>
    <m/>
    <s v="Grants Management"/>
    <s v="Item"/>
    <s v="strategicplanning/Research/Lists/Technical Assistance version 2"/>
  </r>
  <r>
    <s v="Housing NOLA"/>
    <x v="227"/>
    <x v="0"/>
    <s v="CNO All"/>
    <s v="Katrina/Rita Grant 1"/>
    <s v="Review of proposed/ modifications to the affordable housing plan for CNO.  Inclusionary zoning strategy."/>
    <s v="Grants Management"/>
    <x v="4"/>
    <x v="1"/>
    <x v="27"/>
    <d v="2017-02-21T14:15:19"/>
    <m/>
    <m/>
    <s v="Item"/>
    <b v="0"/>
    <s v="0"/>
    <s v="Rosalind Peychaud"/>
    <s v="Rosalind Peychaud"/>
    <x v="3"/>
    <n v="584"/>
    <s v="0"/>
    <d v="2017-02-21T14:15:19"/>
    <s v="Rosalind Peychaud"/>
    <m/>
    <s v="Grants Management"/>
    <s v="Item"/>
    <s v="strategicplanning/Research/Lists/Technical Assistance version 2"/>
  </r>
  <r>
    <s v="CNO All "/>
    <x v="244"/>
    <x v="0"/>
    <s v="ILTR-00114"/>
    <s v="Katrina/Rita Grant 1"/>
    <s v="Met with Kathy Salogy, HOPE Credit Union, FFRI Project to discuss/access the causes for the delay in submitting information needed to process outstanding invoices and facilitate close-out.  Follow-up conversation with program manager to provide update and initiate a telephone call to discuss any miscommunication issues."/>
    <s v="Eligible CDBG Activities;#Grants Management"/>
    <x v="1"/>
    <x v="1"/>
    <x v="27"/>
    <d v="2017-02-22T12:35:17"/>
    <m/>
    <m/>
    <s v="Item"/>
    <b v="0"/>
    <s v="0"/>
    <s v="Rosalind Peychaud"/>
    <s v="Rosalind Peychaud"/>
    <x v="3"/>
    <n v="585"/>
    <s v="0"/>
    <d v="2017-02-22T12:35:17"/>
    <s v="Rosalind Peychaud"/>
    <m/>
    <s v="Grants Management"/>
    <s v="Item"/>
    <s v="strategicplanning/Research/Lists/Technical Assistance version 2"/>
  </r>
  <r>
    <s v="CNO All"/>
    <x v="245"/>
    <x v="0"/>
    <s v="ILTR00114"/>
    <s v="Katrina/Rita Grant 1"/>
    <s v="Contacted Kathy Saloy to brief on conversation with PM,  and advise to call directly to get a full understanding of what is needed to complete the processing of outstandign invoices. Follow-up conversation with program manager to provide update and issues."/>
    <s v="Damage related to disaster;#Financial Management;#Grants Management"/>
    <x v="5"/>
    <x v="0"/>
    <x v="27"/>
    <d v="2017-02-22T12:42:10"/>
    <m/>
    <m/>
    <s v="Item"/>
    <b v="0"/>
    <s v="0"/>
    <s v="Rosalind Peychaud"/>
    <s v="Rosalind Peychaud"/>
    <x v="3"/>
    <n v="586"/>
    <s v="0"/>
    <d v="2017-02-22T12:42:10"/>
    <s v="Rosalind Peychaud"/>
    <m/>
    <s v="Grants Management"/>
    <s v="Item"/>
    <s v="strategicplanning/Research/Lists/Technical Assistance version 2"/>
  </r>
  <r>
    <s v="NORA"/>
    <x v="240"/>
    <x v="0"/>
    <s v="ILOC-0019;H36S-00002"/>
    <s v="Katrina/Rita Grant 1"/>
    <s v=" Attendance of regular board meeting of grantee to track communications with board regarding d-cdbg funded projects._x000a_Agenda attached."/>
    <s v="Damage related to disaster;#Grants Management"/>
    <x v="5"/>
    <x v="1"/>
    <x v="27"/>
    <d v="2017-02-22T12:55:14"/>
    <m/>
    <m/>
    <s v="Item"/>
    <b v="0"/>
    <s v="0"/>
    <s v="Rosalind Peychaud"/>
    <s v="Rosalind Peychaud"/>
    <x v="3"/>
    <n v="587"/>
    <s v="0"/>
    <d v="2017-02-22T12:55:14"/>
    <s v="Rosalind Peychaud"/>
    <m/>
    <s v="Grants Management"/>
    <s v="Item"/>
    <s v="strategicplanning/Research/Lists/Technical Assistance version 2"/>
  </r>
  <r>
    <s v="Facility Planning and Control"/>
    <x v="246"/>
    <x v="0"/>
    <s v="All ILOC and I2OC projects"/>
    <s v="Katrina/Rita Grant 1"/>
    <s v="Provided technical assistance on close-out, financial management and construction issues. Also, dicussed change orders that need to be done and funds that will be moving to other projects for completion."/>
    <s v="Damage related to disaster;#Financial Management;#Urgent Need - National Objective;#Grants Management"/>
    <x v="5"/>
    <x v="1"/>
    <x v="17"/>
    <d v="2017-02-23T09:33:41"/>
    <m/>
    <m/>
    <s v="Item"/>
    <b v="0"/>
    <s v="0"/>
    <s v="Nechelle Polk"/>
    <s v="Nechelle Polk"/>
    <x v="1"/>
    <n v="588"/>
    <s v="0"/>
    <d v="2017-03-23T09:52:38"/>
    <s v="Nechelle Polk"/>
    <m/>
    <s v="Grants Management"/>
    <s v="Item"/>
    <s v="strategicplanning/Research/Lists/Technical Assistance version 2"/>
  </r>
  <r>
    <s v="Lafourche Parish"/>
    <x v="246"/>
    <x v="0"/>
    <s v="PARA Projects and ILTR Projects"/>
    <s v="Katrina/Rita Grant 1;#Gustav/Ike"/>
    <s v="Conference call with Parish, Picciola &amp; Associates, and HGA to discuss project status, expenditures and acquisition process."/>
    <s v="Damage related to disaster;#Eligible CDBG Activities;#Environmental - Environmental Reviews;#Financial Management;#Low-Moderate Income - National Objective;#Urgent Need - National Objective"/>
    <x v="5"/>
    <x v="0"/>
    <x v="23"/>
    <d v="2017-02-24T09:41:54"/>
    <m/>
    <m/>
    <s v="Item"/>
    <b v="0"/>
    <s v="0"/>
    <s v="Kristen Hebert"/>
    <s v="Kristen Hebert"/>
    <x v="10"/>
    <n v="589"/>
    <s v="0"/>
    <d v="2017-02-24T09:43:57"/>
    <s v="Kristen Hebert"/>
    <m/>
    <s v="DRGR TA"/>
    <s v="Item"/>
    <s v="strategicplanning/Research/Lists/Technical Assistance version 2"/>
  </r>
  <r>
    <s v="Office of Coastal Protection"/>
    <x v="242"/>
    <x v="0"/>
    <s v="CPFI Program"/>
    <s v="Gustav/Ike"/>
    <s v="Conference Call to discuss issues regarding Land Rights for active projects, amendments, final draw request submittal on projects closing out, and IGA between CPRA and Terrebonne"/>
    <s v="Damage related to disaster;#Eligible CDBG Activities;#Financial Management;#Urgent Need - National Objective"/>
    <x v="5"/>
    <x v="0"/>
    <x v="23"/>
    <d v="2017-02-24T09:48:40"/>
    <m/>
    <m/>
    <s v="Item"/>
    <b v="0"/>
    <s v="0"/>
    <s v="Kristen Hebert"/>
    <s v="Kristen Hebert"/>
    <x v="10"/>
    <n v="590"/>
    <s v="0"/>
    <d v="2017-02-24T09:48:40"/>
    <s v="Kristen Hebert"/>
    <m/>
    <s v="DRGR TA"/>
    <s v="Item"/>
    <s v="strategicplanning/Research/Lists/Technical Assistance version 2"/>
  </r>
  <r>
    <s v="Mayor Belinda Constance"/>
    <x v="247"/>
    <x v="0"/>
    <s v="DRAFT  000."/>
    <s v="Katrina/Rita Grant 1"/>
    <s v="Conference call in responsense to request from Matthew Martinec, Chief of Staff of Mayor Constance,  Jared Lee, PM ,regarding pending application for a project . "/>
    <s v="Damage related to disaster;#Grants Management"/>
    <x v="5"/>
    <x v="0"/>
    <x v="27"/>
    <d v="2017-02-24T11:07:50"/>
    <m/>
    <m/>
    <s v="Item"/>
    <b v="0"/>
    <s v="0"/>
    <s v="Rosalind Peychaud"/>
    <s v="Rosalind Peychaud"/>
    <x v="3"/>
    <n v="591"/>
    <s v="0"/>
    <d v="2017-02-24T11:07:50"/>
    <s v="Rosalind Peychaud"/>
    <m/>
    <s v="Grants Management"/>
    <s v="Item"/>
    <s v="strategicplanning/Research/Lists/Technical Assistance version 2"/>
  </r>
  <r>
    <s v="Gretna "/>
    <x v="247"/>
    <x v="0"/>
    <s v="ILTR-000001"/>
    <s v="Katrina/Rita Grant 1"/>
    <s v="Conference call with Matthew Martinec, Belinda Constance, Mayor of Gretna, Chief of staff, and PM Jared Lee, regarding pending application for a drainage project in Gretna. Application not approve and additional activities required. "/>
    <s v="Damage related to disaster"/>
    <x v="5"/>
    <x v="1"/>
    <x v="27"/>
    <d v="2017-02-24T11:55:50"/>
    <m/>
    <m/>
    <s v="Item"/>
    <b v="0"/>
    <s v="0"/>
    <s v="Rosalind Peychaud"/>
    <s v="Rosalind Peychaud"/>
    <x v="3"/>
    <n v="592"/>
    <s v="0"/>
    <d v="2017-02-24T11:55:50"/>
    <s v="Rosalind Peychaud"/>
    <m/>
    <s v="Grants Management"/>
    <s v="Item"/>
    <s v="strategicplanning/Research/Lists/Technical Assistance version 2"/>
  </r>
  <r>
    <s v="East Baton Rouge Parish"/>
    <x v="248"/>
    <x v="0"/>
    <s v="All PARA Projects"/>
    <s v="Gustav/Ike"/>
    <s v="Provided Technical Asistance concerning edits that are needed on close-outs that were previously submitted. Discussed budget issues as they relate to their ability to use PAE for Grant Management.  Smiley Heights project and how to move forward in order to meet National Objective."/>
    <s v="Financial Management;#Low-Moderate Income - National Objective;#Grants Management"/>
    <x v="2"/>
    <x v="1"/>
    <x v="17"/>
    <d v="2017-03-02T14:48:38"/>
    <m/>
    <m/>
    <s v="Item"/>
    <b v="0"/>
    <s v="0"/>
    <s v="Nechelle Polk"/>
    <s v="Nechelle Polk"/>
    <x v="1"/>
    <n v="593"/>
    <s v="0"/>
    <d v="2017-03-02T14:48:38"/>
    <s v="Nechelle Polk"/>
    <m/>
    <s v="Grants Management"/>
    <s v="Item"/>
    <s v="strategicplanning/Research/Lists/Technical Assistance version 2"/>
  </r>
  <r>
    <s v="Vernon Parish"/>
    <x v="249"/>
    <x v="0"/>
    <s v="58BEDI7201"/>
    <s v="Gustav/Ike"/>
    <s v="Monthly conference call to discuss project progress/issues/and resolutions"/>
    <s v="Grants Management"/>
    <x v="4"/>
    <x v="0"/>
    <x v="22"/>
    <d v="2017-03-02T15:23:23"/>
    <m/>
    <m/>
    <s v="Item"/>
    <b v="0"/>
    <s v="0"/>
    <s v="Michael Chua"/>
    <s v="Michael Chua"/>
    <x v="9"/>
    <n v="594"/>
    <s v="0"/>
    <d v="2017-03-02T15:23:23"/>
    <s v="Michael Chua"/>
    <m/>
    <s v="Grants Management"/>
    <s v="Item"/>
    <s v="strategicplanning/Research/Lists/Technical Assistance version 2"/>
  </r>
  <r>
    <s v="St. Bernard Parish"/>
    <x v="233"/>
    <x v="0"/>
    <s v="44FSCC3501, 44PARA9101, I2OC-00038, I44P-00001, IFIS-00019, IFIS-00020, ILT2-00278, ILT2-00279, ILTR-00059, ILTR-00099, ILTR-00115, ILTR-00173, ILTR-00286, ILTR-00289"/>
    <s v="Katrina/Rita Grant 1;#Katrina/Rita Grant 2;#Katrina/Rita Grant 3;#Gustav/Ike"/>
    <s v="Monthly conference call with the Parish to discuss the projects, guage progress, new project ideas, and troubleshoot issues. "/>
    <s v="Grants Management"/>
    <x v="4"/>
    <x v="0"/>
    <x v="22"/>
    <d v="2017-03-02T15:30:19"/>
    <m/>
    <m/>
    <s v="Item"/>
    <b v="0"/>
    <s v="0"/>
    <s v="Michael Chua"/>
    <s v="Michael Chua"/>
    <x v="9"/>
    <n v="595"/>
    <s v="0"/>
    <d v="2017-03-02T15:30:19"/>
    <s v="Michael Chua"/>
    <m/>
    <s v="Grants Management"/>
    <s v="Item"/>
    <s v="strategicplanning/Research/Lists/Technical Assistance version 2"/>
  </r>
  <r>
    <s v="CITY OF NEW ORLEANS"/>
    <x v="248"/>
    <x v="0"/>
    <s v="ILTR--ALL"/>
    <s v="Katrina/Rita Grant 1"/>
    <s v="Review of various project status, outstanding invoices and possible paths forward to closeout."/>
    <s v="Damage related to disaster;#Eligible CDBG Activities;#Grants Management"/>
    <x v="5"/>
    <x v="1"/>
    <x v="27"/>
    <d v="2017-03-03T09:57:08"/>
    <m/>
    <m/>
    <s v="Item"/>
    <b v="0"/>
    <s v="0"/>
    <s v="Rosalind Peychaud"/>
    <s v="Rosalind Peychaud"/>
    <x v="3"/>
    <n v="596"/>
    <s v="0"/>
    <d v="2017-03-03T09:57:08"/>
    <s v="Rosalind Peychaud"/>
    <m/>
    <s v="Grants Management"/>
    <s v="Item"/>
    <s v="strategicplanning/Research/Lists/Technical Assistance version 2"/>
  </r>
  <r>
    <s v="Recovery School District"/>
    <x v="250"/>
    <x v="0"/>
    <s v="All IEDU Projects"/>
    <s v="Katrina/Rita Grant 1"/>
    <s v="Provided technical assistance to the grantee on duplication of benefits with FEMA and discussed financial management of funds remaining in projects ready for closeout.  FEMA funds need to be determined before the projects can be amended and closed out."/>
    <s v="Duplication of Benefits;#Low-Moderate Income - National Objective"/>
    <x v="6"/>
    <x v="1"/>
    <x v="17"/>
    <d v="2017-03-06T14:46:40"/>
    <m/>
    <m/>
    <s v="Item"/>
    <b v="0"/>
    <s v="0"/>
    <s v="Nechelle Polk"/>
    <s v="Nechelle Polk"/>
    <x v="1"/>
    <n v="597"/>
    <s v="0"/>
    <d v="2017-03-06T14:46:40"/>
    <s v="Nechelle Polk"/>
    <m/>
    <s v="Grants Management"/>
    <s v="Item"/>
    <s v="strategicplanning/Research/Lists/Technical Assistance version 2"/>
  </r>
  <r>
    <s v="City of Baker"/>
    <x v="251"/>
    <x v="0"/>
    <s v="PARA Projects"/>
    <s v="Gustav/Ike"/>
    <s v="Provided TA on monitoring findings and concerns.  Meeting with Mayor Waites, City of Baker Staff, LaTania Anderson (Consultant), Andrea Fleischbein (Outreach), Darin Mann (Outreach), Kristen Hebert (Infrastructure) and Kristen Parnell (Compliance Manager)"/>
    <s v="Damage related to disaster;#Eligible CDBG Activities;#Fair Housing Equal Opportunity;#Financial Management;#Labor - Davis/Bacon;#Low-Moderate Income - National Objective;#Urgent Need - National Objective;#Grants Management"/>
    <x v="5"/>
    <x v="1"/>
    <x v="23"/>
    <d v="2017-03-07T11:49:19"/>
    <m/>
    <m/>
    <s v="Item"/>
    <b v="0"/>
    <s v="0"/>
    <s v="Kristen Hebert"/>
    <s v="Kristen Hebert"/>
    <x v="10"/>
    <n v="598"/>
    <s v="0"/>
    <d v="2017-03-07T11:52:34"/>
    <s v="Kristen Hebert"/>
    <m/>
    <s v="DRGR TA"/>
    <s v="Item"/>
    <s v="strategicplanning/Research/Lists/Technical Assistance version 2"/>
  </r>
  <r>
    <s v="City of New Orleans"/>
    <x v="248"/>
    <x v="0"/>
    <s v="ILTR-00008 (Hunter's Field), ILTR-00016 (Gen. Meyer Streetscape), ILTR-00021 (OC Haley), ILTR-00287 (VA Home Restore), ILTR-00294 (Nora Navra), ILT2-00288 (Inf. Improvement Fund), ILTR-00029 (Behrman Park)"/>
    <s v="Katrina/Rita Grant 1;#Katrina/Rita Grant 2"/>
    <s v="Grantee Task Force Meeting (On-Site Visit): Provided technical assistance to the Grantee on overall Grants Management, i.e., submitting NTP extension request, requesting to see a copy of an amended Lease Agreement and other procurement documentation for review/feedback to the Grantee, advising the Grantee's Project Manager on submitting Plans and Specs for approval (Authorization to Bid) to ensure OCD-DRU compliance for bid advertisement, and advising Grantee staff on the status of and when to submit Project Amendments, as well as discussing Eligible Activities, i.e., reviewing a request from and providing feedback to the Grantee on whether they could allow a Developer to change Eligible Activities (from Home Rehab to Demo/Clearance) on property sites for a home restoration project, in an effort to comply with federal CDBG-DR rules and regulations. Additional tasks included providing guidance to the Grantee on additional documentation needed to ensure Contract Management was followed in accordance with executed contracts in an effort to allow eligible project costs to be re-submitted for payment. Other Infrastructure and Outreach staff (Desirae Williams and Rosalind Peychaud) attended as well."/>
    <s v="Eligible CDBG Activities;#Financial Management;#Grants Management"/>
    <x v="1"/>
    <x v="1"/>
    <x v="7"/>
    <d v="2017-03-08T16:17:16"/>
    <m/>
    <m/>
    <s v="Item"/>
    <b v="0"/>
    <s v="0"/>
    <s v="Lee Jared"/>
    <s v="Jared Lee"/>
    <x v="7"/>
    <n v="599"/>
    <s v="0"/>
    <d v="2017-03-08T16:35:40"/>
    <s v="Lee OCD, Jared"/>
    <m/>
    <s v="Grants Management"/>
    <s v="Item"/>
    <s v="strategicplanning/Research/Lists/Technical Assistance version 2"/>
  </r>
  <r>
    <s v="Lafourche Parish"/>
    <x v="252"/>
    <x v="0"/>
    <s v="Thibodaux Government Complex (ILTR-00252)"/>
    <s v="Katrina/Rita Grant 1"/>
    <s v="Provided TA on project budget.  Construction is over budget as of right now so the Parish will need to add local funds to the project to cover the cost.  Engineer working on P/S and should be submitted by the end of the Month._x000a__x000a_Attendees:  Kristen Hebert (DRU), Andrea Fleischbein (DRU); Adam Lefort (Parish), Hettie Hobdy (Consultant), and Skipper Hollaway (Engineer/Architect)"/>
    <s v="Damage related to disaster;#Environmental - Environmental Reviews;#Financial Management;#Urgent Need - National Objective"/>
    <x v="5"/>
    <x v="0"/>
    <x v="23"/>
    <d v="2017-03-09T10:00:30"/>
    <m/>
    <m/>
    <s v="Item"/>
    <b v="0"/>
    <s v="0"/>
    <s v="Kristen Hebert"/>
    <s v="Kristen Hebert"/>
    <x v="10"/>
    <n v="600"/>
    <s v="0"/>
    <d v="2017-03-09T10:00:30"/>
    <s v="Kristen Hebert"/>
    <m/>
    <s v="DRGR TA"/>
    <s v="Item"/>
    <s v="strategicplanning/Research/Lists/Technical Assistance version 2"/>
  </r>
  <r>
    <s v="HENDEE"/>
    <x v="250"/>
    <x v="0"/>
    <s v="136s00001"/>
    <s v="Katrina/Rita Grant 1"/>
    <s v="Coordinationof TA conference call to review application, determin who has ultiment responsibility for monitoring so that the project can be closed out.  LLT will send OCD correspondence to confirming agreed next steps. CNO will move forward to monitor.  Participant list attatched."/>
    <s v="Damage related to disaster"/>
    <x v="5"/>
    <x v="0"/>
    <x v="27"/>
    <d v="2017-03-09T10:40:54"/>
    <m/>
    <m/>
    <s v="Item"/>
    <b v="0"/>
    <s v="0"/>
    <s v="Rosalind Peychaud"/>
    <s v="Rosalind Peychaud"/>
    <x v="3"/>
    <n v="601"/>
    <s v="0"/>
    <d v="2017-03-09T10:40:54"/>
    <s v="Rosalind Peychaud"/>
    <m/>
    <s v="Grants Management"/>
    <s v="Item"/>
    <s v="strategicplanning/Research/Lists/Technical Assistance version 2"/>
  </r>
  <r>
    <s v="Office of Coastal Protection"/>
    <x v="253"/>
    <x v="0"/>
    <s v="CPFI Program"/>
    <s v="Gustav/Ike"/>
    <s v="Conference Call to discuss issues regarding Land Rights for active projects, amendments, final draw rqeust submittal on projects closing out, and IGA between CPRA and Terrebonne"/>
    <s v="Damage related to disaster;#Eligible CDBG Activities;#Financial Management;#Urgent Need - National Objective"/>
    <x v="5"/>
    <x v="0"/>
    <x v="23"/>
    <d v="2017-03-16T14:32:09"/>
    <m/>
    <m/>
    <s v="Item"/>
    <b v="0"/>
    <s v="0"/>
    <s v="Kristen Hebert"/>
    <s v="Kristen Hebert"/>
    <x v="10"/>
    <n v="602"/>
    <s v="0"/>
    <d v="2017-03-16T14:32:09"/>
    <s v="Kristen Hebert"/>
    <m/>
    <s v="DRGR TA"/>
    <s v="Item"/>
    <s v="strategicplanning/Research/Lists/Technical Assistance version 2"/>
  </r>
  <r>
    <s v="VACFU"/>
    <x v="253"/>
    <x v="0"/>
    <s v="IFIS-00025"/>
    <s v="Katrina/Rita Grant 1"/>
    <s v="Staff review of the recient draft monitoring report. See attatched"/>
    <s v="Damage related to disaster"/>
    <x v="5"/>
    <x v="0"/>
    <x v="27"/>
    <d v="2017-03-16T16:02:33"/>
    <m/>
    <m/>
    <s v="Item"/>
    <b v="0"/>
    <s v="0"/>
    <s v="Rosalind Peychaud"/>
    <s v="Rosalind Peychaud"/>
    <x v="3"/>
    <n v="603"/>
    <s v="0"/>
    <d v="2017-03-16T16:02:33"/>
    <s v="Rosalind Peychaud"/>
    <m/>
    <s v="Grants Management"/>
    <s v="Item"/>
    <s v="strategicplanning/Research/Lists/Technical Assistance version 2"/>
  </r>
  <r>
    <s v="CNO All"/>
    <x v="253"/>
    <x v="0"/>
    <s v="ILTR-ALL"/>
    <s v="Katrina/Rita Grant 1"/>
    <s v="Monthly review of project status and outstanding and pending invoices."/>
    <s v="Damage related to disaster;#Financial Management;#Grants Management"/>
    <x v="5"/>
    <x v="0"/>
    <x v="27"/>
    <d v="2017-03-16T16:04:10"/>
    <m/>
    <m/>
    <s v="Item"/>
    <b v="0"/>
    <s v="0"/>
    <s v="Rosalind Peychaud"/>
    <s v="Rosalind Peychaud"/>
    <x v="3"/>
    <n v="604"/>
    <s v="0"/>
    <d v="2017-03-16T16:04:10"/>
    <s v="Rosalind Peychaud"/>
    <m/>
    <s v="Grants Management"/>
    <s v="Item"/>
    <s v="strategicplanning/Research/Lists/Technical Assistance version 2"/>
  </r>
  <r>
    <s v="CITY OF NEW ORLEANS"/>
    <x v="254"/>
    <x v="0"/>
    <s v="ILTR-00287"/>
    <s v="Katrina/Rita Grant 1"/>
    <s v="TA on PI for the VA Home Restoration Project. Verifying with the CNO whether the dollars should be Parish held or State held as well as required reporting requirements."/>
    <s v="Damage related to disaster;#Eligible CDBG Activities;#Grants Management"/>
    <x v="5"/>
    <x v="0"/>
    <x v="27"/>
    <d v="2017-03-16T16:08:24"/>
    <m/>
    <m/>
    <s v="Item"/>
    <b v="0"/>
    <s v="0"/>
    <s v="Rosalind Peychaud"/>
    <s v="Rosalind Peychaud"/>
    <x v="3"/>
    <n v="605"/>
    <s v="0"/>
    <d v="2017-03-16T16:08:24"/>
    <s v="Rosalind Peychaud"/>
    <m/>
    <s v="Grants Management"/>
    <s v="Item"/>
    <s v="strategicplanning/Research/Lists/Technical Assistance version 2"/>
  </r>
  <r>
    <s v="Jefferson Parish Government"/>
    <x v="232"/>
    <x v="0"/>
    <s v="IFIS-00003/26FSCC3503 (Bucktown Harbor), I26P-00001 (Jefferson Parish Comp. Plan Update)"/>
    <s v="Katrina/Rita Grant 1;#Katrina/Rita Grant 2;#Gustav/Ike"/>
    <s v="Working Group Meeting (On-Site Visit): Provided Technical Assistance to the Grantee on obtaining documentation necessary to perform a DOB verification, which established actual project costs (both CDBG-DR and Local Funding) and then reconciled those costs to the project budget, as well as provided guidance to the Grantee on overall Grants Management, i.e., packaging primary and supplemental documentation regarding project costs and budget, in order to submit an Amendment/Application. Additional guidance was provided to the Grantee to ensure they have a full accounting of their expenditures in relation to their revenue (CDBG-DR deposits) and that they conduct these internal financial controls more often for documentation/placement into the file in an effort to comply with federal CDBG-DR rules and regulations (OMB Circulars as well as 2 CFR 200). Also, additional guidance was provided to the Grantee (Planning Dept.) on how they should structure their RFP for Planning Services on a particular Activity/Project and whether a scope change would affect the prior environmental exemption or eligible cost of these new activities (it was determined that only a revision of the Exemption would most likely be needed to include an Integrated Stormwater Management Plan into their scope). Outreach (Andrea Fleischbein) attended as well."/>
    <s v="Duplication of Benefits;#Eligible CDBG Activities;#Environmental - Environmental Reviews;#Financial Management;#Grants Management"/>
    <x v="6"/>
    <x v="1"/>
    <x v="7"/>
    <d v="2017-03-17T09:30:27"/>
    <m/>
    <m/>
    <s v="Item"/>
    <b v="0"/>
    <s v="0"/>
    <s v="Lee Jared"/>
    <s v="Jared Lee"/>
    <x v="7"/>
    <n v="606"/>
    <s v="0"/>
    <d v="2017-03-17T09:54:49"/>
    <s v="Lee OCD, Jared"/>
    <m/>
    <s v="Grants Management"/>
    <s v="Item"/>
    <s v="strategicplanning/Research/Lists/Technical Assistance version 2"/>
  </r>
  <r>
    <s v="Jefferson Parish Government"/>
    <x v="255"/>
    <x v="0"/>
    <s v="IFIS-00003/26FSCC3503 (Bucktown Harbor)"/>
    <s v="Katrina/Rita Grant 1;#Gustav/Ike"/>
    <s v="Conference Call (via Teleconference): In this Call, technical assistance was provided to the Grantee's Staff and Consultant to finalize project costs, discuss addiitonal CDBG-DR funding cost assignments (i.e., what CDBG-DR funding sources will be assigned to pay Phase II and Phase III costs), provide guidance on additional documentation (local funding commitment resolution, Environmental Re-Assessment if scope needs to be adjusted, etc.) needed for submitting the amendments and a new application, and discuss deadline/timeline for submitting IFIS and FSCC amendments and the ILTR new application (IFIS - 5/5, ILTR - 5/19, FSCC - 5/26). "/>
    <s v="Duplication of Benefits;#Environmental - Environmental Reviews;#Financial Management;#Grants Management"/>
    <x v="6"/>
    <x v="0"/>
    <x v="7"/>
    <d v="2017-03-17T15:29:38"/>
    <m/>
    <m/>
    <s v="Item"/>
    <b v="0"/>
    <s v="0"/>
    <s v="Lee Jared"/>
    <s v="Jared Lee"/>
    <x v="7"/>
    <n v="607"/>
    <s v="0"/>
    <d v="2017-03-17T15:39:02"/>
    <s v="Lee OCD, Jared"/>
    <m/>
    <s v="Grants Management"/>
    <s v="Item"/>
    <s v="strategicplanning/Research/Lists/Technical Assistance version 2"/>
  </r>
  <r>
    <s v="City of New Orleans"/>
    <x v="254"/>
    <x v="0"/>
    <s v="ILTR-00287A/ILTR-00287B (VA Home Restoration Program)"/>
    <s v="Katrina/Rita Grant 1"/>
    <s v="Program Income Meeting (On-Site Visit): Provided Technical Assistance to the Grantee regarding Program Income (PI) which will be generated on this project and whose PI it will be due to the specific nature/scenario surrounding the sites selected (i.e., dispositioned homes from the VA site which were then placed on NORA's previously owned-LLT lots now purchased by the Developer in conjunction with the eligible activity of this project). We confirmed with the City that the selling of the rehabbed homes (Rehab Eligible Activity) or cleared lots (Demo/Clearance Eligible Activity) to households will be the City's PI to track and report back for utilization if the PI threshold is met for the year. We also provided guidance (at the meeting and in the form of follow up emails) to the Grantee on what percentage AMI households would be able to meet the LMI National Objective (80% or below) and the Urgent Need National Objective (80% - 120%) in an effort to comply with federal CDBG-DR rules and regulations (Section 105 (a) (24) of the Housing and Community Development Act of 1974 as well as its waivers). OCD-DRU's Program Income Specialist (Candace Watkins) attended as well and provided additional follow up guidance described above."/>
    <s v="Eligible CDBG Activities;#Low-Moderate Income - National Objective;#Urgent Need - National Objective;#Grants Management"/>
    <x v="1"/>
    <x v="1"/>
    <x v="7"/>
    <d v="2017-03-20T12:25:21"/>
    <m/>
    <m/>
    <s v="Item"/>
    <b v="0"/>
    <s v="0"/>
    <s v="Lee Jared"/>
    <s v="Jared Lee"/>
    <x v="7"/>
    <n v="608"/>
    <s v="0"/>
    <d v="2017-03-20T12:42:23"/>
    <s v="Lee OCD, Jared"/>
    <m/>
    <s v="Grants Management"/>
    <s v="Item"/>
    <s v="strategicplanning/Research/Lists/Technical Assistance version 2"/>
  </r>
  <r>
    <s v="Vietnamese-American Commercial Fishermen's Union"/>
    <x v="224"/>
    <x v="0"/>
    <s v="IFIS-00025 (The HUB Orleans)"/>
    <s v="Katrina/Rita Grant 1"/>
    <s v="Pre-Monitoring Visit: Provided technical assistance to the Grantee on records management, i.e., regarding what required documentation should be obtained and filed in their records as well as the level of documentation they should maintain, specifically Acquisition, Procurement, and Financial Management documentation, in an effort to comply with federal DR-CDBG rules and regulations."/>
    <s v="Duplication of Benefits;#Financial Management;#Grants Management"/>
    <x v="6"/>
    <x v="1"/>
    <x v="7"/>
    <d v="2017-03-21T08:19:05"/>
    <m/>
    <m/>
    <s v="Item"/>
    <b v="0"/>
    <s v="0"/>
    <s v="Lee Jared"/>
    <s v="Jared Lee"/>
    <x v="7"/>
    <n v="609"/>
    <s v="0"/>
    <d v="2017-03-21T08:39:51"/>
    <s v="Lee OCD, Jared"/>
    <m/>
    <s v="Grants Management"/>
    <s v="Item"/>
    <s v="strategicplanning/Research/Lists/Technical Assistance version 2"/>
  </r>
  <r>
    <s v="Livingston Parish Council"/>
    <x v="142"/>
    <x v="0"/>
    <s v="32PARA2101 (Spring Ranch Road), 32VPRP3401 (Debris Removal)"/>
    <s v="Gustav/Ike;#Isaac"/>
    <s v="Pre-Monitoring Visit: Provided technical assistance to the Grantee on records management, i.e., regarding what required documentation should be obtained and filed in their records as well as the level of documentation they should maintain, specifically on Duplication of Benefits verification, Fair Housing Updates, Labor Compliance (Payrolls), Financial Management (Revenue-to-Expenditure Reconciliations), and Procurement documentation, in an effort to comply with federal DR-CDBG rules and regulations. Outreach (Darin Mann) attended as well."/>
    <s v="Duplication of Benefits;#Fair Housing Equal Opportunity;#Financial Management;#Labor - Davis/Bacon;#Grants Management"/>
    <x v="6"/>
    <x v="1"/>
    <x v="7"/>
    <d v="2017-03-22T15:34:59"/>
    <m/>
    <m/>
    <s v="Item"/>
    <b v="0"/>
    <s v="0"/>
    <s v="Lee Jared"/>
    <s v="Jared Lee"/>
    <x v="7"/>
    <n v="610"/>
    <s v="0"/>
    <d v="2017-03-22T16:01:31"/>
    <s v="Lee OCD, Jared"/>
    <m/>
    <s v="Grants Management"/>
    <s v="Item"/>
    <s v="strategicplanning/Research/Lists/Technical Assistance version 2"/>
  </r>
  <r>
    <s v="Livingston Parish Council"/>
    <x v="244"/>
    <x v="0"/>
    <s v="32PARA2101 (Spring Ranch Road)"/>
    <s v="Gustav/Ike"/>
    <s v="Pre-Monitoring Visit: Provided technical assistance in another, rescheduled Pre-Monitoring Visit to the Grantee on records management, i.e., regarding what required documentation should be obtained and filed in their records as well as the level of documentation they should maintain, specifically on Labor Compliance (Payrolls), Financial Management (Revenue-to-Expenditure Reconciliations), and Procurement documentation, in an effort to comply with federal DR-CDBG rules and regulations. Outreach (Darin Mann) attended as well."/>
    <s v="Financial Management;#Labor - Davis/Bacon;#Grants Management"/>
    <x v="2"/>
    <x v="1"/>
    <x v="7"/>
    <d v="2017-03-22T15:38:48"/>
    <m/>
    <m/>
    <s v="Item"/>
    <b v="0"/>
    <s v="0"/>
    <s v="Lee Jared"/>
    <s v="Jared Lee"/>
    <x v="7"/>
    <n v="611"/>
    <s v="0"/>
    <d v="2017-03-22T16:01:10"/>
    <s v="Lee OCD, Jared"/>
    <m/>
    <s v="Grants Management"/>
    <s v="Item"/>
    <s v="strategicplanning/Research/Lists/Technical Assistance version 2"/>
  </r>
  <r>
    <s v="CNO All"/>
    <x v="256"/>
    <x v="0"/>
    <s v="ILTR0004"/>
    <s v="Katrina/Rita Grant 1"/>
    <s v="Conference call between CNO &amp; OCD_DRU to discuss path forward to address HUD monitoring findings with regarding how the CNO administered the $52,000,000 Soft Second program. 2 outstanding findings identified, CNO accepts the repayment of $99,000.  OCD_DRU Finance and CNO FInance will handle paper work.  Participation list attached."/>
    <s v="Financial Management;#Grants Management"/>
    <x v="2"/>
    <x v="0"/>
    <x v="27"/>
    <d v="2017-03-22T15:39:20"/>
    <m/>
    <m/>
    <s v="Item"/>
    <b v="0"/>
    <s v="0"/>
    <s v="Rosalind Peychaud"/>
    <s v="Rosalind Peychaud"/>
    <x v="3"/>
    <n v="612"/>
    <s v="0"/>
    <d v="2017-03-22T15:39:20"/>
    <s v="Rosalind Peychaud"/>
    <m/>
    <s v="Grants Management"/>
    <s v="Item"/>
    <s v="strategicplanning/Research/Lists/Technical Assistance version 2"/>
  </r>
  <r>
    <s v="CITY OF NEW ORLEANS"/>
    <x v="256"/>
    <x v="0"/>
    <s v="ILTR0004"/>
    <s v="Katrina/Rita Grant 1"/>
    <s v="State CNO meeting to discuss path forward to address HUD's Soft Second Mortgage  monitoring finding. CNO agreed to pay $99,000. State Finance and CNO Finance will handle required paper work.  See attached participant list."/>
    <s v="Damage related to disaster;#Financial Management"/>
    <x v="5"/>
    <x v="0"/>
    <x v="27"/>
    <d v="2017-03-22T15:53:32"/>
    <m/>
    <m/>
    <s v="Item"/>
    <b v="0"/>
    <s v="0"/>
    <s v="Rosalind Peychaud"/>
    <s v="Rosalind Peychaud"/>
    <x v="3"/>
    <n v="613"/>
    <s v="0"/>
    <d v="2017-03-22T15:53:32"/>
    <s v="Rosalind Peychaud"/>
    <m/>
    <s v="Grants Management"/>
    <s v="Item"/>
    <s v="strategicplanning/Research/Lists/Technical Assistance version 2"/>
  </r>
  <r>
    <s v="Facility Planning and Control"/>
    <x v="257"/>
    <x v="0"/>
    <s v="All ILOC and I2OC active projects"/>
    <s v="Katrina/Rita Grant 1"/>
    <s v="Provided technical assistance on close-out and financial management. Also, dicussed change orders that need to be done and funds that will be moving to other projects for completion"/>
    <s v="Financial Management;#Urgent Need - National Objective;#Grants Management"/>
    <x v="2"/>
    <x v="1"/>
    <x v="17"/>
    <d v="2017-03-23T09:55:54"/>
    <m/>
    <m/>
    <s v="Item"/>
    <b v="0"/>
    <s v="0"/>
    <s v="Nechelle Polk"/>
    <s v="Nechelle Polk"/>
    <x v="1"/>
    <n v="614"/>
    <s v="0"/>
    <d v="2017-03-23T09:55:54"/>
    <s v="Nechelle Polk"/>
    <m/>
    <s v="Grants Management"/>
    <s v="Item"/>
    <s v="strategicplanning/Research/Lists/Technical Assistance version 2"/>
  </r>
  <r>
    <s v="Terrebonne Parish "/>
    <x v="257"/>
    <x v="0"/>
    <s v="55PARA2102,2302,3201,3203,3306,3308,3312,3702"/>
    <s v="Katrina/Rita Grant 1"/>
    <s v="Explained to the Parish Engineering costs cannot be paid on Projects that are not moving forward unless we move to admin costs. Initially we told the Parish this can be moved to Planning but that is not the case as Planning does not cover engineering. This affects Upper Dularge and potentially Cedar Grove. Received project updates on all projects. "/>
    <s v="Damage related to disaster;#Eligible CDBG Activities"/>
    <x v="5"/>
    <x v="0"/>
    <x v="26"/>
    <d v="2017-03-23T14:42:52"/>
    <m/>
    <m/>
    <s v="Item"/>
    <b v="0"/>
    <s v="0"/>
    <s v="Lisa Samuels"/>
    <s v="Lisa Samuels"/>
    <x v="17"/>
    <n v="615"/>
    <s v="0"/>
    <d v="2017-03-23T14:42:52"/>
    <s v="Lisa Samuels"/>
    <m/>
    <s v="Grants Management"/>
    <s v="Item"/>
    <s v="strategicplanning/Research/Lists/Technical Assistance version 2"/>
  </r>
  <r>
    <s v="St James "/>
    <x v="258"/>
    <x v="0"/>
    <s v="47PARA2101,2301,3201,3401,3402"/>
    <s v="Katrina/Rita Grant 1"/>
    <s v="All the projects are complete except one. Parish and consultants on the line to discuss the completion of draw requests and closeouts. Gave the Parish and consultants detailed notes for next steps and requested decision on 47PARA2101. That one is only at 10% complete. Requested the Parish send me a copy of the bid advertisement as they only received one bid which the Parish said doe snot meet the criteria. It sounded like the advertisement was limiting but I will need to review. "/>
    <s v="Damage related to disaster"/>
    <x v="5"/>
    <x v="0"/>
    <x v="26"/>
    <d v="2017-03-23T14:51:01"/>
    <m/>
    <m/>
    <s v="Item"/>
    <b v="0"/>
    <s v="0"/>
    <s v="Lisa Samuels"/>
    <s v="Lisa Samuels"/>
    <x v="17"/>
    <n v="616"/>
    <s v="0"/>
    <d v="2017-03-23T14:51:01"/>
    <s v="Lisa Samuels"/>
    <m/>
    <s v="Grants Management"/>
    <s v="Item"/>
    <s v="strategicplanning/Research/Lists/Technical Assistance version 2"/>
  </r>
  <r>
    <s v="Jefferson Parish Government"/>
    <x v="51"/>
    <x v="0"/>
    <s v="ILTR-00291/26PARA2302 (Harahan Sewage Improvements)"/>
    <s v="Katrina/Rita Grant 1;#Gustav/Ike"/>
    <s v="Technical Assistance Email - Event was One Email on 1/28/16: Provided Guidance to the Consultant (Extension of Grantee Staff) on what Activities had been Environmentally Cleared within this project and whether the current scope of work for the project was still covered under the two Categorical Exclusions issued for this project (one for the K/R funding component and one for the G/I funding component) - TA involved confirming with the Consultant that an Authority to Use Grant Funds was not issued (as a full environmental was not what was accepted for this clearance) and also providing instruction to the Consultant regarding whether any further update to the environmental record would be needed due to scope change (although I confirmed that it would be up to the Parish/Responsible Entity for determining what additional documentation is needed, I provided additional guidance that an Environmental Re-Assessment - 58.47 - would probably cover the scope change enough to ensure the Environmental Record is updated and the original Categorical Exclusions clearing the funding under these two activities would still remain in effect). This final guidance to the Consultant was provided as a result of further discussion I had with the Environmental Officer (Ann Herring)."/>
    <s v="Environmental - Environmental Reviews;#Grants Management"/>
    <x v="8"/>
    <x v="0"/>
    <x v="7"/>
    <d v="2017-03-23T16:16:41"/>
    <m/>
    <m/>
    <s v="Item"/>
    <b v="0"/>
    <s v="0"/>
    <s v="Lee Jared"/>
    <s v="Jared Lee"/>
    <x v="7"/>
    <n v="617"/>
    <s v="0"/>
    <d v="2017-03-24T09:27:58"/>
    <s v="Lee OCD, Jared"/>
    <m/>
    <s v="Grants Management"/>
    <s v="Item"/>
    <s v="strategicplanning/Research/Lists/Technical Assistance version 2"/>
  </r>
  <r>
    <s v="NORA"/>
    <x v="259"/>
    <x v="0"/>
    <s v="ILTR00267"/>
    <s v="Katrina/Rita Grant 1"/>
    <s v="Session with Director and CFO to explore interest in working with ODC_DRU ato receive transfer of non-compliant RH properties and Small rental.  _x000a_Attendees:Rees. Latour, Breaux, Seth"/>
    <s v="Damage related to disaster;#Duplication of Benefits;#Low-Moderate Income - National Objective;#Slum and Blight - National Objective"/>
    <x v="5"/>
    <x v="1"/>
    <x v="27"/>
    <d v="2017-03-27T11:21:14"/>
    <m/>
    <m/>
    <s v="Item"/>
    <b v="0"/>
    <s v="0"/>
    <s v="Rosalind Peychaud"/>
    <s v="Rosalind Peychaud"/>
    <x v="3"/>
    <n v="618"/>
    <s v="0"/>
    <d v="2017-03-27T11:21:14"/>
    <s v="Rosalind Peychaud"/>
    <m/>
    <s v="DRGR TA"/>
    <s v="Item"/>
    <s v="strategicplanning/Research/Lists/Technical Assistance version 2"/>
  </r>
  <r>
    <s v="GNOHA"/>
    <x v="260"/>
    <x v="0"/>
    <s v="CNO All"/>
    <s v="Katrina/Rita Grant 1"/>
    <s v="Affordable OUTREACH  &amp; ADVOCACY.  Agenda attached. "/>
    <s v="Damage related to disaster"/>
    <x v="5"/>
    <x v="1"/>
    <x v="27"/>
    <d v="2017-03-27T13:35:27"/>
    <m/>
    <m/>
    <s v="Item"/>
    <b v="0"/>
    <s v="0"/>
    <s v="Rosalind Peychaud"/>
    <s v="Rosalind Peychaud"/>
    <x v="3"/>
    <n v="619"/>
    <s v="0"/>
    <d v="2017-03-27T16:05:23"/>
    <s v="Rosalind Peychaud"/>
    <m/>
    <s v="Grants Management"/>
    <s v="Item"/>
    <s v="strategicplanning/Research/Lists/Technical Assistance version 2"/>
  </r>
  <r>
    <s v="GNOHA"/>
    <x v="261"/>
    <x v="0"/>
    <s v="CNO All"/>
    <s v="Katrina/Rita Grant 1"/>
    <s v="General Board Meeting . Presentations regarding the IRS regulation regarding nonprofit participation in lobbying efforts.  Strategy on broad based housing issues. Agenda attached."/>
    <s v="Damage related to disaster;#Eligible CDBG Activities;#Financial Management;#Grants Management"/>
    <x v="5"/>
    <x v="1"/>
    <x v="27"/>
    <d v="2017-03-27T16:12:16"/>
    <m/>
    <m/>
    <s v="Item"/>
    <b v="0"/>
    <s v="0"/>
    <s v="Rosalind Peychaud"/>
    <s v="Rosalind Peychaud"/>
    <x v="3"/>
    <n v="620"/>
    <s v="0"/>
    <d v="2017-03-27T16:12:16"/>
    <s v="Rosalind Peychaud"/>
    <m/>
    <s v="Grants Management"/>
    <s v="Item"/>
    <s v="strategicplanning/Research/Lists/Technical Assistance version 2"/>
  </r>
  <r>
    <s v="Lafourche Parish"/>
    <x v="256"/>
    <x v="0"/>
    <s v="PARA Projects "/>
    <s v="Gustav/Ike"/>
    <s v="Conference call with Parish, Picciola &amp; Associates, and HGA to dicuss project status, expenditures and acquisition phase."/>
    <s v="Damage related to disaster;#Eligible CDBG Activities;#Environmental - Environmental Reviews;#Financial Management;#Low-Moderate Income - National Objective;#Urgent Need - National Objective"/>
    <x v="5"/>
    <x v="0"/>
    <x v="23"/>
    <d v="2017-03-28T11:58:22"/>
    <m/>
    <m/>
    <s v="Item"/>
    <b v="0"/>
    <s v="0"/>
    <s v="Kristen Hebert"/>
    <s v="Kristen Hebert"/>
    <x v="10"/>
    <n v="621"/>
    <s v="0"/>
    <d v="2017-03-28T11:58:22"/>
    <s v="Kristen Hebert"/>
    <m/>
    <s v="DRGR TA"/>
    <s v="Item"/>
    <s v="strategicplanning/Research/Lists/Technical Assistance version 2"/>
  </r>
  <r>
    <s v="East Baton Rouge Parish"/>
    <x v="248"/>
    <x v="0"/>
    <s v="Multiple"/>
    <s v="Katrina/Rita Grant 1"/>
    <s v="Discussed grant management services through our PAE contract. "/>
    <s v="Grants Management"/>
    <x v="4"/>
    <x v="0"/>
    <x v="20"/>
    <d v="2017-03-28T13:17:14"/>
    <m/>
    <m/>
    <s v="Item"/>
    <b v="0"/>
    <s v="0"/>
    <s v="Candace Watkins"/>
    <s v="Candace Watkins"/>
    <x v="18"/>
    <n v="622"/>
    <s v="0"/>
    <d v="2017-03-28T13:17:14"/>
    <s v="Candace Watkins"/>
    <m/>
    <s v="Grants Management"/>
    <s v="Item"/>
    <s v="strategicplanning/Research/Lists/Technical Assistance version 2"/>
  </r>
  <r>
    <s v="East Baton Rouge Parish"/>
    <x v="262"/>
    <x v="0"/>
    <s v="Multiple"/>
    <s v="Katrina/Rita Grant 1"/>
    <s v="Discussed grant managment services through the PAE contract."/>
    <s v="Labor - Davis/Bacon;#Grants Management"/>
    <x v="7"/>
    <x v="0"/>
    <x v="20"/>
    <d v="2017-03-28T13:21:24"/>
    <m/>
    <m/>
    <s v="Item"/>
    <b v="0"/>
    <s v="0"/>
    <s v="Candace Watkins"/>
    <s v="Candace Watkins"/>
    <x v="18"/>
    <n v="623"/>
    <s v="0"/>
    <d v="2017-03-28T13:21:24"/>
    <s v="Candace Watkins"/>
    <m/>
    <s v="DRGR TA"/>
    <s v="Item"/>
    <s v="strategicplanning/Research/Lists/Technical Assistance version 2"/>
  </r>
  <r>
    <s v="GOHSEP"/>
    <x v="263"/>
    <x v="0"/>
    <s v="I2OC-00033"/>
    <s v="Katrina/Rita Grant 2"/>
    <s v="Provided technical assistance as related to disaster to discuss ways to resolve possible Duplication of Benefits related to their verification process and Financial Management and discussed deadline of 04/15/17 as the last date to submit reimbursement requests."/>
    <s v="Duplication of Benefits;#Financial Management;#Urgent Need - National Objective"/>
    <x v="6"/>
    <x v="1"/>
    <x v="17"/>
    <d v="2017-03-29T10:58:55"/>
    <m/>
    <m/>
    <s v="Item"/>
    <b v="0"/>
    <s v="0"/>
    <s v="Nechelle Polk"/>
    <s v="Nechelle Polk"/>
    <x v="1"/>
    <n v="625"/>
    <s v="0"/>
    <d v="2017-03-29T10:58:55"/>
    <s v="Nechelle Polk"/>
    <m/>
    <s v="Grants Management"/>
    <s v="Item"/>
    <s v="strategicplanning/Research/Lists/Technical Assistance version 2"/>
  </r>
  <r>
    <s v="East Baton Rouge Parish"/>
    <x v="263"/>
    <x v="0"/>
    <s v="All Infrastructure PARA Projects"/>
    <s v="Gustav/Ike"/>
    <s v="Provided Technical Assistance on the grants management task order with PAE.  Trying to determine what the best course of action is needed and what projects would benefit the most."/>
    <s v="Damage related to disaster;#Financial Management;#Labor - Davis/Bacon;#Urgent Need - National Objective;#Grants Management"/>
    <x v="5"/>
    <x v="1"/>
    <x v="17"/>
    <d v="2017-03-29T15:27:15"/>
    <m/>
    <m/>
    <s v="Item"/>
    <b v="0"/>
    <s v="0"/>
    <s v="Nechelle Polk"/>
    <s v="Nechelle Polk"/>
    <x v="1"/>
    <n v="626"/>
    <s v="0"/>
    <d v="2017-03-29T15:27:15"/>
    <s v="Nechelle Polk"/>
    <m/>
    <s v="Grants Management"/>
    <s v="Item"/>
    <s v="strategicplanning/Research/Lists/Technical Assistance version 2"/>
  </r>
  <r>
    <s v="Southeast Louisiana Flood Protection Authority - East (SLFPAE)"/>
    <x v="71"/>
    <x v="0"/>
    <s v="ILOC-00015 (Risk Study, I-Wall Analysis, and Land Bridge Studies)"/>
    <s v="Katrina/Rita Grant 1"/>
    <s v="Technical Assistance Email - Event Spanned One Day (3/17/2016): Provided Guidance to the Grantee on Eligible Expenses within the Project's Eligible Activity, Procurement, and Grant Management Requirements - TA involved instruction to the Grantee regarding whether a potential project cost (Study Reproduction Costs - Copying/Printing Costs) would be eligible for CDBG-DR funding based on the project's Eligible Activity, which I suggested that they review each firm's contract to determine if reproduction costs were built into their pricing. Additional guidance provided/involved confirmation with the Grantee that they could utilize small purchase procurement methods - obtaining three quotes - in incurring these costs, if it needed to be done outside of the aforementioned executed contracts, i.e., the costs/service could not be billed by the firm to provide, as well as correctly capturing these costs within the budget (informed the Grantee of submitting an Amendment to capture these costs outside of the current contracts if needed)."/>
    <s v="Eligible CDBG Activities;#Financial Management;#Grants Management"/>
    <x v="1"/>
    <x v="0"/>
    <x v="7"/>
    <d v="2017-03-30T12:35:24"/>
    <m/>
    <m/>
    <s v="Item"/>
    <b v="0"/>
    <s v="0"/>
    <s v="Lee Jared"/>
    <s v="Jared Lee"/>
    <x v="7"/>
    <n v="627"/>
    <s v="0"/>
    <d v="2017-03-31T12:28:39"/>
    <s v="Lee OCD, Jared"/>
    <m/>
    <s v="Grants Management"/>
    <s v="Item"/>
    <s v="strategicplanning/Research/Lists/Technical Assistance version 2"/>
  </r>
  <r>
    <s v="Southeast Louisiana Flood Protection Authority - East (SLFPAE)"/>
    <x v="186"/>
    <x v="0"/>
    <s v="ILOC-00015 (Risk Study, I-Wall Analysis, and Land Bridge Studies)"/>
    <s v="Katrina/Rita Grant 1"/>
    <s v="Project Update &amp; Discussion Meeting (On-Site Visit): Provided technical assistance to the Grantee on overall Grants Management, i.e., providing guidance on documentation needed when submitting Project Amendments to capture scope/project component changes, providing/discussing Contract End Dates on a CEA Amendment they requested, and advising the Grantee's Grants Administrator on when and what documents to submit when closing out a project to ensure compliance with federal CDBG-DR rules and regulations. Outreach (Darin Mann) attended as well."/>
    <s v="Eligible CDBG Activities;#Grants Management"/>
    <x v="1"/>
    <x v="1"/>
    <x v="7"/>
    <d v="2017-03-30T13:13:54"/>
    <m/>
    <m/>
    <s v="Item"/>
    <b v="0"/>
    <s v="0"/>
    <s v="Lee Jared"/>
    <s v="Jared Lee"/>
    <x v="7"/>
    <n v="628"/>
    <s v="0"/>
    <d v="2017-03-30T13:41:48"/>
    <s v="Lee OCD, Jared"/>
    <m/>
    <s v="Grants Management"/>
    <s v="Item"/>
    <s v="strategicplanning/Research/Lists/Technical Assistance version 2"/>
  </r>
  <r>
    <s v="Southeast Louisiana Flood Protection Authority - East (SLFPAE)"/>
    <x v="264"/>
    <x v="0"/>
    <s v="ILOC-00015 (Risk Study, I-Wall Analysis, and Land Bridge Studies)"/>
    <s v="Katrina/Rita Grant 1"/>
    <s v="Project Update &amp; Procurement (RFP) Scenario Discussion and  Meeting (On-Site Visit): Provided technical assistance and guidance to the Grantee on upcoming procurements (RFPs) for the remaining two new components of this project (would recommend against using the SF 330 Form for these RFPs, the need to conduct a Cost Reasonableness Review for obtaining an Opinion of Probable Cost for these two components, providing options on expanding upon the general Selection Criteria she currently has in her draft, and confirming with her that she could submit a final copy of the draft RFP to us for review - would review with Sandra) as well as informing them of the remaining documentation needed to support Project Amendment #3 (an Updated Project Description and Updated Budget, considering some of the prior project components are now complete). The technical assistance was provided to ensure Grantee compliance with 2 CFR 200.317-26. Additional follow-up discussion/guidance was provided to the Grantee via email on 4/3 as feedback on what we discussed last Monday (3/27). Additional guidance was provided to the Grantee via email on 4/25 to discuss feedback on the final draft of their RFP for one of the additional services they are procuring."/>
    <s v="Eligible CDBG Activities;#Grants Management"/>
    <x v="1"/>
    <x v="1"/>
    <x v="7"/>
    <d v="2017-03-31T13:27:12"/>
    <m/>
    <m/>
    <s v="Item"/>
    <b v="0"/>
    <s v="0"/>
    <s v="Lee Jared"/>
    <s v="Jared Lee"/>
    <x v="7"/>
    <n v="629"/>
    <s v="0"/>
    <d v="2017-04-25T16:15:31"/>
    <s v="Lee OCD, Jared"/>
    <m/>
    <s v="Grants Management"/>
    <s v="Item"/>
    <s v="strategicplanning/Research/Lists/Technical Assistance version 2"/>
  </r>
  <r>
    <s v="East Baton Rouge Parish"/>
    <x v="248"/>
    <x v="0"/>
    <s v="17PARA1503"/>
    <s v="Gustav/Ike"/>
    <s v="Sources of funding  discussion with RDA/EBR/GCHP"/>
    <s v="Grants Management"/>
    <x v="4"/>
    <x v="1"/>
    <x v="2"/>
    <d v="2017-04-03T15:20:44"/>
    <m/>
    <m/>
    <s v="Item"/>
    <b v="0"/>
    <s v="0"/>
    <s v="Andrea Fleischbein"/>
    <s v="Andrea Fleischbein"/>
    <x v="2"/>
    <n v="630"/>
    <s v="0"/>
    <d v="2017-04-03T15:20:44"/>
    <s v="Andrea Fleischbein"/>
    <m/>
    <s v="Grants Management"/>
    <s v="Item"/>
    <s v="strategicplanning/Research/Lists/Technical Assistance version 2"/>
  </r>
  <r>
    <s v="East Baton Rouge Parish"/>
    <x v="248"/>
    <x v="0"/>
    <s v="51PARA1101"/>
    <s v="Gustav/Ike"/>
    <s v="St Mary Homeowner Rehab Records Review - requested additional documents, requested they bid for additional contractors to complete work on eligible applicants not yet under construction in order to expedite expenditures and begin repairs."/>
    <s v="Grants Management"/>
    <x v="4"/>
    <x v="1"/>
    <x v="2"/>
    <d v="2017-04-03T15:28:56"/>
    <m/>
    <m/>
    <s v="Item"/>
    <b v="0"/>
    <s v="0"/>
    <s v="Andrea Fleischbein"/>
    <s v="Andrea Fleischbein"/>
    <x v="2"/>
    <n v="631"/>
    <s v="0"/>
    <d v="2017-04-03T15:28:56"/>
    <s v="Andrea Fleischbein"/>
    <m/>
    <s v="Grants Management"/>
    <s v="Item"/>
    <s v="strategicplanning/Research/Lists/Technical Assistance version 2"/>
  </r>
  <r>
    <s v="Lafourche Parish"/>
    <x v="250"/>
    <x v="0"/>
    <s v="29PARA3205"/>
    <s v="Katrina/Rita Grant 1"/>
    <s v="Lafourche Site Visit - Grants Mgmt. Lockport Community Center discussion regarding Acquisition"/>
    <s v="Grants Management"/>
    <x v="4"/>
    <x v="1"/>
    <x v="2"/>
    <d v="2017-04-03T15:34:12"/>
    <m/>
    <m/>
    <s v="Item"/>
    <b v="0"/>
    <s v="0"/>
    <s v="Andrea Fleischbein"/>
    <s v="Andrea Fleischbein"/>
    <x v="2"/>
    <n v="632"/>
    <s v="0"/>
    <d v="2017-04-03T15:34:12"/>
    <s v="Andrea Fleischbein"/>
    <m/>
    <s v="Grants Management"/>
    <s v="Item"/>
    <s v="strategicplanning/Research/Lists/Technical Assistance version 2"/>
  </r>
  <r>
    <s v="Lafourche Parish"/>
    <x v="250"/>
    <x v="0"/>
    <s v="29PARA3406"/>
    <s v="Gustav/Ike"/>
    <s v="Parr Larose Pump Station - Funds expected to remain due to scope change on pump size utilized.  Discussion on potential use of remaining funds"/>
    <s v="Grants Management"/>
    <x v="4"/>
    <x v="1"/>
    <x v="2"/>
    <d v="2017-04-03T15:38:08"/>
    <m/>
    <m/>
    <s v="Item"/>
    <b v="0"/>
    <s v="0"/>
    <s v="Andrea Fleischbein"/>
    <s v="Andrea Fleischbein"/>
    <x v="2"/>
    <n v="633"/>
    <s v="0"/>
    <d v="2017-04-03T15:38:08"/>
    <s v="Andrea Fleischbein"/>
    <m/>
    <s v="Grants Management"/>
    <s v="Item"/>
    <s v="strategicplanning/Research/Lists/Technical Assistance version 2"/>
  </r>
  <r>
    <s v="Lafourche Parish"/>
    <x v="250"/>
    <x v="0"/>
    <s v="29PARA3403"/>
    <s v="Gustav/Ike"/>
    <s v="Westside Drainage - discussion regarding delays on DOTD permits "/>
    <s v="Grants Management"/>
    <x v="4"/>
    <x v="1"/>
    <x v="2"/>
    <d v="2017-04-03T15:40:58"/>
    <m/>
    <m/>
    <s v="Item"/>
    <b v="0"/>
    <s v="0"/>
    <s v="Andrea Fleischbein"/>
    <s v="Andrea Fleischbein"/>
    <x v="2"/>
    <n v="634"/>
    <s v="0"/>
    <d v="2017-04-03T15:40:58"/>
    <s v="Andrea Fleischbein"/>
    <m/>
    <s v="Grants Management"/>
    <s v="Item"/>
    <s v="strategicplanning/Research/Lists/Technical Assistance version 2"/>
  </r>
  <r>
    <s v="Lafourche Parish"/>
    <x v="250"/>
    <x v="0"/>
    <s v="29PARA3305"/>
    <s v="Katrina/Rita Grant 1"/>
    <s v="Grants Mgmt.  A tier 1 amendment is needed to move remaining funds to Closeout the grant"/>
    <s v="Financial Management"/>
    <x v="2"/>
    <x v="1"/>
    <x v="2"/>
    <d v="2017-04-03T15:42:35"/>
    <m/>
    <m/>
    <s v="Item"/>
    <b v="0"/>
    <s v="0"/>
    <s v="Andrea Fleischbein"/>
    <s v="Andrea Fleischbein"/>
    <x v="2"/>
    <n v="635"/>
    <s v="0"/>
    <d v="2017-04-03T15:42:35"/>
    <s v="Andrea Fleischbein"/>
    <m/>
    <s v="Grants Management"/>
    <s v="Item"/>
    <s v="strategicplanning/Research/Lists/Technical Assistance version 2"/>
  </r>
  <r>
    <s v="Recovery School District"/>
    <x v="265"/>
    <x v="0"/>
    <s v="All IEDU Projects"/>
    <s v="Katrina/Rita Grant 1"/>
    <s v="Provided technical assistance to the grantee on duplication of benefits with FEMA and discussed financial management of funds remaining in projects ready for closeout.  Also, working to determine if they can use the Construction Manager at Risk (CMAR) method of procurement for a new McDonough project."/>
    <s v="Damage related to disaster"/>
    <x v="5"/>
    <x v="1"/>
    <x v="17"/>
    <d v="2017-04-03T15:42:36"/>
    <m/>
    <m/>
    <s v="Item"/>
    <b v="0"/>
    <s v="0"/>
    <s v="Nechelle Polk"/>
    <s v="Nechelle Polk"/>
    <x v="1"/>
    <n v="636"/>
    <s v="0"/>
    <d v="2017-04-03T15:42:36"/>
    <s v="Nechelle Polk"/>
    <m/>
    <s v="Grants Management"/>
    <s v="Item"/>
    <s v="strategicplanning/Research/Lists/Technical Assistance version 2"/>
  </r>
  <r>
    <s v="City of Baker"/>
    <x v="251"/>
    <x v="0"/>
    <s v="67PARA2502"/>
    <s v="Gustav/Ike"/>
    <s v="Technical assistance to provide additional clarifications on support documentation needed to resolve outstanding compliance findings."/>
    <s v="Grants Management"/>
    <x v="4"/>
    <x v="1"/>
    <x v="2"/>
    <d v="2017-04-03T15:45:52"/>
    <m/>
    <m/>
    <s v="Item"/>
    <b v="0"/>
    <s v="0"/>
    <s v="Andrea Fleischbein"/>
    <s v="Andrea Fleischbein"/>
    <x v="2"/>
    <n v="637"/>
    <s v="0"/>
    <d v="2017-04-03T15:45:52"/>
    <s v="Andrea Fleischbein"/>
    <m/>
    <s v="Grants Management"/>
    <s v="Item"/>
    <s v="strategicplanning/Research/Lists/Technical Assistance version 2"/>
  </r>
  <r>
    <s v="East Baton Rouge Parish"/>
    <x v="262"/>
    <x v="0"/>
    <s v="17PAAD1001"/>
    <s v="Gustav/Ike"/>
    <s v="Grants Mgmt. - introduce new staff to consultant and OCD staff assisting EBR with existing grants and discuss PAE task order with Monika Gerhart - OCD HOusing Mgr."/>
    <s v="Grants Management"/>
    <x v="4"/>
    <x v="1"/>
    <x v="2"/>
    <d v="2017-04-03T15:49:38"/>
    <m/>
    <m/>
    <s v="Item"/>
    <b v="0"/>
    <s v="0"/>
    <s v="Andrea Fleischbein"/>
    <s v="Andrea Fleischbein"/>
    <x v="2"/>
    <n v="638"/>
    <s v="0"/>
    <d v="2017-04-03T15:49:38"/>
    <s v="Andrea Fleischbein"/>
    <m/>
    <s v="Grants Management"/>
    <s v="Item"/>
    <s v="strategicplanning/Research/Lists/Technical Assistance version 2"/>
  </r>
  <r>
    <s v="St James Parish"/>
    <x v="253"/>
    <x v="0"/>
    <s v="47ARA1101"/>
    <s v="Gustav/Ike"/>
    <s v="Records Review Housing files.  Requested additional occupancy documentation in files lacking clear title. "/>
    <s v="Grants Management"/>
    <x v="4"/>
    <x v="1"/>
    <x v="2"/>
    <d v="2017-04-03T15:52:43"/>
    <m/>
    <m/>
    <s v="Item"/>
    <b v="0"/>
    <s v="0"/>
    <s v="Andrea Fleischbein"/>
    <s v="Andrea Fleischbein"/>
    <x v="2"/>
    <n v="639"/>
    <s v="0"/>
    <d v="2017-04-03T15:52:43"/>
    <s v="Andrea Fleischbein"/>
    <m/>
    <s v="Grants Management"/>
    <s v="Item"/>
    <s v="strategicplanning/Research/Lists/Technical Assistance version 2"/>
  </r>
  <r>
    <s v="Jefferson Parish Government"/>
    <x v="266"/>
    <x v="0"/>
    <s v="ILTR-00075 (West Jefferson Medical Center-Patient Room Windows)"/>
    <s v="Katrina/Rita Grant 1"/>
    <s v="Technical Assistance Conference Call - Event was One Call (no Subsequent Follow-Up Emails): Provided Technical Assistance to the Grantee on obtaining documentation and confirmation of paid expenditures necessary to perform a DOB verification, which would establish actual project costs (CDBG-DR, FEMA, HRSA, and Local Subrecipient Funding) and then reconcile those costs to the project budget, as well as provided guidance to the Grantee on Grants Management regarding this reconciliation, i.e., next steps involving discussing the FEMA payout with the Grantee Contact responsible for those payments and then discussing the local and HRSA funding amount with the Subrecipient. Additional guidance was provided to the Grantee to ensure they have a full accounting of their expenditures in relation to their revenue (CDBG-DR deposits) and since this differs right now from what OCD-DRU has approved for payment, that they conduct an internal financial control review once these verifications are made on other funding sources to determine what remaining CDBG-DR funding will need to be requested in a FINAL draw from OCD-DRU. Final instruction was given to document all next steps and place this documentation into the project file in an effort to comply with federal CDBG-DR rules and regulations (OMB Circulars as well as 2 CFR 200)."/>
    <s v="Duplication of Benefits;#Eligible CDBG Activities;#Financial Management;#Grants Management"/>
    <x v="6"/>
    <x v="0"/>
    <x v="7"/>
    <d v="2017-04-05T11:13:01"/>
    <m/>
    <m/>
    <s v="Item"/>
    <b v="0"/>
    <s v="0"/>
    <s v="Lee Jared"/>
    <s v="Jared Lee"/>
    <x v="7"/>
    <n v="640"/>
    <s v="0"/>
    <d v="2017-04-05T13:17:42"/>
    <s v="Lee OCD, Jared"/>
    <m/>
    <s v="Grants Management"/>
    <s v="Item"/>
    <s v="strategicplanning/Research/Lists/Technical Assistance version 2"/>
  </r>
  <r>
    <s v="NORA"/>
    <x v="267"/>
    <x v="0"/>
    <s v="ILTR00267"/>
    <s v="Katrina/Rita Grant 1"/>
    <s v="Meeting witlh Latour, Reese, OCD and Seth and Breaux to discuss options of transfering non-compliant RH and SRPP directly to NORA."/>
    <s v="Damage related to disaster;#Eligible CDBG Activities;#Slum and Blight - National Objective"/>
    <x v="5"/>
    <x v="1"/>
    <x v="27"/>
    <d v="2017-04-06T13:47:04"/>
    <m/>
    <m/>
    <s v="Item"/>
    <b v="0"/>
    <s v="0"/>
    <s v="Rosalind Peychaud"/>
    <s v="Rosalind Peychaud"/>
    <x v="3"/>
    <n v="641"/>
    <s v="0"/>
    <d v="2017-04-06T13:47:04"/>
    <s v="Rosalind Peychaud"/>
    <m/>
    <s v="Grants Management"/>
    <s v="Item"/>
    <s v="strategicplanning/Research/Lists/Technical Assistance version 2"/>
  </r>
  <r>
    <s v="NORA"/>
    <x v="268"/>
    <x v="0"/>
    <s v="ILOC-0019"/>
    <s v="Katrina/Rita Grant 1"/>
    <s v="Monitoring monthly Finance COmmittee meeting. Agenda attatched."/>
    <s v="Damage related to disaster;#Financial Management;#Grants Management"/>
    <x v="5"/>
    <x v="1"/>
    <x v="27"/>
    <d v="2017-04-07T12:23:05"/>
    <m/>
    <m/>
    <s v="Item"/>
    <b v="0"/>
    <s v="0"/>
    <s v="Rosalind Peychaud"/>
    <s v="Rosalind Peychaud"/>
    <x v="3"/>
    <n v="642"/>
    <s v="0"/>
    <d v="2017-04-07T12:23:05"/>
    <s v="Rosalind Peychaud"/>
    <m/>
    <s v="Grants Management"/>
    <s v="Item"/>
    <s v="strategicplanning/Research/Lists/Technical Assistance version 2"/>
  </r>
  <r>
    <s v="Harmony House"/>
    <x v="269"/>
    <x v="0"/>
    <s v="H36S-PD"/>
    <s v="Katrina/Rita Grant 1"/>
    <s v="Pre monitoring visit with the ED project manager."/>
    <s v="Damage related to disaster;#Eligible CDBG Activities;#Financial Management;#Grants Management"/>
    <x v="5"/>
    <x v="1"/>
    <x v="27"/>
    <d v="2017-04-11T12:31:40"/>
    <m/>
    <m/>
    <s v="Item"/>
    <b v="0"/>
    <s v="0"/>
    <s v="Rosalind Peychaud"/>
    <s v="Rosalind Peychaud"/>
    <x v="3"/>
    <n v="643"/>
    <s v="0"/>
    <d v="2017-04-11T12:31:40"/>
    <s v="Rosalind Peychaud"/>
    <m/>
    <s v="Grants Management"/>
    <s v="Item"/>
    <s v="strategicplanning/Research/Lists/Technical Assistance version 2"/>
  </r>
  <r>
    <s v="NORA"/>
    <x v="269"/>
    <x v="0"/>
    <s v="ILOC-0019"/>
    <s v="Katrina/Rita Grant 1"/>
    <s v="REGULAR GRANTEE BOARD MEETING, AGENDA ATTATCHED"/>
    <s v="Damage related to disaster;#Eligible CDBG Activities;#Grants Management"/>
    <x v="5"/>
    <x v="1"/>
    <x v="27"/>
    <d v="2017-04-11T12:33:49"/>
    <m/>
    <m/>
    <s v="Item"/>
    <b v="0"/>
    <s v="0"/>
    <s v="Rosalind Peychaud"/>
    <s v="Rosalind Peychaud"/>
    <x v="3"/>
    <n v="645"/>
    <s v="0"/>
    <d v="2017-04-11T12:33:49"/>
    <s v="Rosalind Peychaud"/>
    <m/>
    <s v="Grants Management"/>
    <s v="Item"/>
    <s v="strategicplanning/Research/Lists/Technical Assistance version 2"/>
  </r>
  <r>
    <s v="Concordia Parish"/>
    <x v="216"/>
    <x v="0"/>
    <s v="15PARA2301"/>
    <s v="Gustav/Ike"/>
    <s v="Nechelle Polk and I conducted a pre-monitoring visit with parish officials, Jimmy Jernigan and Kevin Friloux) and disaster consultant Oliver Schulz. The purpose of the TA visit was to review and evaluate the projects files for the New Water Treatment Plant.  We utilized the OCD/DRU Project Desk Review Checklist and reviewed the construction, engineering and consulting contracts associated with the project and provided feedback so the parish would be ready for the January 24 monitoring visit from the OCD-DRU compliance team. "/>
    <s v="Low-Moderate Income - National Objective"/>
    <x v="0"/>
    <x v="1"/>
    <x v="16"/>
    <d v="2017-04-13T14:23:34"/>
    <m/>
    <m/>
    <s v="Item"/>
    <b v="0"/>
    <s v="0"/>
    <s v="Darin Mann"/>
    <s v="Darin Mann"/>
    <x v="8"/>
    <n v="646"/>
    <s v="0"/>
    <d v="2017-04-13T14:23:34"/>
    <s v="Darin Mann"/>
    <m/>
    <s v="Grants Management"/>
    <s v="Item"/>
    <s v="strategicplanning/Research/Lists/Technical Assistance version 2"/>
  </r>
  <r>
    <s v="St. Landry Parish"/>
    <x v="224"/>
    <x v="0"/>
    <s v="49PARA1101; 49PARA1102"/>
    <s v="Gustav/Ike"/>
    <s v="David Marquette and I conducted a pre-monitoring visit with parish treasurer Norma Johnson. The purpose of the TA visit was to review and evaluate the projects files for House Rehab LMI and UN projects in Opelousas. We reviewed the files associated with these two projects and provided feedback so the parish would be ready for the January 24 monitoring visit from the OCD-DRU compliance team. "/>
    <s v="Low-Moderate Income - National Objective;#Urgent Need - National Objective"/>
    <x v="0"/>
    <x v="1"/>
    <x v="16"/>
    <d v="2017-04-13T14:25:13"/>
    <m/>
    <m/>
    <s v="Item"/>
    <b v="0"/>
    <s v="0"/>
    <s v="Darin Mann"/>
    <s v="Darin Mann"/>
    <x v="8"/>
    <n v="647"/>
    <s v="0"/>
    <d v="2017-04-13T14:25:13"/>
    <s v="Darin Mann"/>
    <m/>
    <s v="Grants Management"/>
    <s v="Item"/>
    <s v="strategicplanning/Research/Lists/Technical Assistance version 2"/>
  </r>
  <r>
    <s v="Zachary, city of"/>
    <x v="270"/>
    <x v="0"/>
    <s v="68PARA3601"/>
    <s v="Gustav/Ike"/>
    <s v="Michael Chua and I conducted a pre-monitoring visit with Zachary CAO Chris Calbert. The purpose of the TA visit was to review and evaluate the project's files for the Zachary Youth Park project. We utilized the OCD/DRU Project Desk Review Checklist and provided feedback so the parish would be ready for the February 9 monitoring visit from the OCD-DRU compliance team. The $1.4 M project is 100 percent expended and the closeout package is currently in staff review. Thirty one (31) project files were uploaded to our SharePoint site. They are also noted on the OCD/DRU Project Desk Review Checklist. This will help to our compliance team as they prepare for their monitoring visit on February 9."/>
    <s v="Urgent Need - National Objective"/>
    <x v="3"/>
    <x v="1"/>
    <x v="16"/>
    <d v="2017-04-13T14:28:33"/>
    <m/>
    <m/>
    <s v="Item"/>
    <b v="0"/>
    <s v="0"/>
    <s v="Darin Mann"/>
    <s v="Darin Mann"/>
    <x v="8"/>
    <n v="648"/>
    <s v="0"/>
    <d v="2017-04-13T14:28:33"/>
    <s v="Darin Mann"/>
    <m/>
    <s v="Grants Management"/>
    <s v="Item"/>
    <s v="strategicplanning/Research/Lists/Technical Assistance version 2"/>
  </r>
  <r>
    <s v="Terrebonne Parish"/>
    <x v="228"/>
    <x v="0"/>
    <s v="55PARA2102; 55PARA2302; 55PARA3201; 55PARA3203; 55PARA3301; 55PARA3303; 55PARA3308; 55PARA3306; 55PARA3312"/>
    <s v="Gustav/Ike"/>
    <s v="Participated in monthly conference call between parish leadership and OCD-DRU. We reviewed the status and timelines of each active infrastructure projects. Provided TA on the stalled Cedar Grove project. Funds need to be moved to unallocated. Will work with parish on Tier Amendment. Provided an update on closeouts due.  Will schedule a February meeting to review housing projects. "/>
    <s v="Low-Moderate Income - National Objective"/>
    <x v="0"/>
    <x v="0"/>
    <x v="16"/>
    <d v="2017-04-13T15:01:19"/>
    <m/>
    <m/>
    <s v="Item"/>
    <b v="0"/>
    <s v="0"/>
    <s v="Darin Mann"/>
    <s v="Darin Mann"/>
    <x v="8"/>
    <n v="649"/>
    <s v="0"/>
    <d v="2017-04-13T15:01:19"/>
    <s v="Darin Mann"/>
    <m/>
    <s v="Grants Management"/>
    <s v="Item"/>
    <s v="strategicplanning/Research/Lists/Technical Assistance version 2"/>
  </r>
  <r>
    <s v="Plaquemines Parish "/>
    <x v="230"/>
    <x v="0"/>
    <s v="38FSCC3501; IFIS–00016; ILT2–00225; IFIS–00009; IFIS-00011; IFIS – 00014; IFIS-00016; IFIS-00022; ILT2-00225; ILT2-00244; ILT2-00246; ILT2-00247; ILTR-00067; ILTR-00143; ILTR-00144; ILTR-00160; ILTR-00169; ILTR-00223; ILTR-00230"/>
    <s v="Katrina/Rita Grant 1;#Katrina/Rita Grant 2"/>
    <s v="The purpose of the meeting was for OCD-DRU Executive Director to meet newly elected Parish President Amos Cormier III.  We briefed Cormier on the parish’s disaster recovery allocations, closed, completed and active projects, and variety of issues, concerns and challenges. Housing remains a big issue for the parish and Cormier would like to learn more about the Homebuyer Assistance Program-Plaquemines Initiative (HAPPI). He requested TA on available funds to assist with the Teacher Housing near the S. Plaquemine High School. I reached out to the La. Housing Corp. regarding a tentative conference call for February 20. The parish has (8) Active Projects remaining totaling $19,959,632 with 17% expended and $16,452,254 available."/>
    <s v="Low-Moderate Income - National Objective;#Slum and Blight - National Objective;#Urgent Need - National Objective"/>
    <x v="0"/>
    <x v="1"/>
    <x v="16"/>
    <d v="2017-04-13T15:05:28"/>
    <m/>
    <m/>
    <s v="Item"/>
    <b v="0"/>
    <s v="0"/>
    <s v="Darin Mann"/>
    <s v="Darin Mann"/>
    <x v="8"/>
    <n v="650"/>
    <s v="0"/>
    <d v="2017-04-13T15:05:28"/>
    <s v="Darin Mann"/>
    <m/>
    <s v="Grants Management"/>
    <s v="Item"/>
    <s v="strategicplanning/Research/Lists/Technical Assistance version 2"/>
  </r>
  <r>
    <s v="Terrebonne Parish "/>
    <x v="234"/>
    <x v="0"/>
    <s v="55PARA1301; 55PARA1302; 55PARA1701; 55PARA3702; 55RHPP1501; 55RHPP1502; 55RHPP1503; 55VHCS1101; 55VHCS1102; 55VHCS1103; 55VHCS1104"/>
    <s v="Gustav/Ike"/>
    <s v="At the request of OCD-DRU Deputy Director Adrienne Celestine, I facilitated a conference call (onsite) with Terrebonne Parish housing officials Darrel Waire and Kelly Cunningham and division manager Jennifer Gerbasi to get a construction updates on the housing projects in the parish.  Technical assistance was provided on the Home Buyout (55PARA1302) program and the parish submitted closeout on the Neighborhood Revitalization (55PARA1701) project. "/>
    <s v="Damage related to disaster;#Low-Moderate Income - National Objective;#Slum and Blight - National Objective"/>
    <x v="5"/>
    <x v="1"/>
    <x v="16"/>
    <d v="2017-04-13T15:17:27"/>
    <m/>
    <m/>
    <s v="Item"/>
    <b v="0"/>
    <s v="0"/>
    <s v="Darin Mann"/>
    <s v="Darin Mann"/>
    <x v="8"/>
    <n v="651"/>
    <s v="0"/>
    <d v="2017-04-13T15:17:27"/>
    <s v="Darin Mann"/>
    <m/>
    <s v="Grants Management"/>
    <s v="Item"/>
    <s v="strategicplanning/Research/Lists/Technical Assistance version 2"/>
  </r>
  <r>
    <s v="Terrebonne Parish School Board"/>
    <x v="234"/>
    <x v="0"/>
    <s v="I2OC-00043"/>
    <s v="Katrina/Rita Grant 1"/>
    <s v="I conducted a pre-monitoring visit with Terrebonne Parish School Board Treasurer Rebecca Breaux. The purpose of the TA visit was to review and evaluate the projects files for the South Terrebonne High School Elevator Installation project. I utilized the OCD/DRU Project Desk Review Checklist and provided feedback on file maintenance updates that would be required so the school board would be ready for the March 15 monitoring visit from the OCD-DRU compliance team. "/>
    <s v="Low-Moderate Income - National Objective"/>
    <x v="0"/>
    <x v="1"/>
    <x v="16"/>
    <d v="2017-04-13T15:18:29"/>
    <m/>
    <m/>
    <s v="Item"/>
    <b v="0"/>
    <s v="0"/>
    <s v="Darin Mann"/>
    <s v="Darin Mann"/>
    <x v="8"/>
    <n v="652"/>
    <s v="0"/>
    <d v="2017-04-13T15:18:29"/>
    <s v="Darin Mann"/>
    <m/>
    <s v="Grants Management"/>
    <s v="Item"/>
    <s v="strategicplanning/Research/Lists/Technical Assistance version 2"/>
  </r>
  <r>
    <s v="Livingston Parish "/>
    <x v="244"/>
    <x v="0"/>
    <s v="32PARA2101"/>
    <s v="Gustav/Ike"/>
    <s v="Jared Lee and I conducted a pre-monitoring visit with Livingston Parish OEP Director Mark Harrell, Grants Manager Heather Crain and parish disaster consultant, Mike Chenevert. The purpose of the TA visit was to review and evaluate the projects files for the Spring Ranch Road project. We utilized the OCD/DRU Project Desk Review Checklist and provided feedback so the parish would be ready for the March 22 monitoring visit from the OCD-DRU compliance team. More than 60 documents have been uploaded to Sharepoint for compliance to review prior to the March visit.  "/>
    <s v="Urgent Need - National Objective"/>
    <x v="3"/>
    <x v="1"/>
    <x v="16"/>
    <d v="2017-04-13T15:21:00"/>
    <m/>
    <m/>
    <s v="Item"/>
    <b v="0"/>
    <s v="0"/>
    <s v="Darin Mann"/>
    <s v="Darin Mann"/>
    <x v="8"/>
    <n v="653"/>
    <s v="0"/>
    <d v="2017-04-13T15:21:00"/>
    <s v="Darin Mann"/>
    <m/>
    <s v="Grants Management"/>
    <s v="Item"/>
    <s v="strategicplanning/Research/Lists/Technical Assistance version 2"/>
  </r>
  <r>
    <s v="Baker, city of"/>
    <x v="251"/>
    <x v="0"/>
    <s v="67PARA2502; 67PARA3701"/>
    <s v="Gustav/Ike"/>
    <s v="I facilitated a site visit with recently elected Baker Mayor Darnell Waites, city consultant LaTania Anderson, financial director Traci Lang and members of OCD-DRU’s infrastructure and monitoring teams. The purpose of the meeting was to update the new mayor on the status of the city’s recovery projects, five close-out reports (3-INF, 1-Housing and 1-Comp Resiliency) and the unresolved compliance issues following the Aug. 14, 2015 compliance letter. During the meeting, we reviewed each unresolved finding and concern associated with the generator and gas systems improvement projects and provided TA on how the city should respond. Mayor Waites made a commitment to have the city’s response to us by March 21.  "/>
    <s v="Damage related to disaster;#Low-Moderate Income - National Objective;#Urgent Need - National Objective"/>
    <x v="5"/>
    <x v="1"/>
    <x v="16"/>
    <d v="2017-04-13T15:22:57"/>
    <m/>
    <m/>
    <s v="Item"/>
    <b v="0"/>
    <s v="0"/>
    <s v="Darin Mann"/>
    <s v="Darin Mann"/>
    <x v="8"/>
    <n v="654"/>
    <s v="0"/>
    <d v="2017-04-13T15:22:57"/>
    <s v="Darin Mann"/>
    <m/>
    <s v="Grants Management"/>
    <s v="Item"/>
    <s v="strategicplanning/Research/Lists/Technical Assistance version 2"/>
  </r>
  <r>
    <s v="Rapides Parish"/>
    <x v="261"/>
    <x v="0"/>
    <s v="40PARA3303"/>
    <s v="Gustav/Ike"/>
    <s v="Kristen Hebert and I conducted a pre-monitoring visit with Rapides Parish disaster consultants, Allison Laborad and Janice Brevelle.  Rapides Parish Police Jury Treasurer Bruce Kelly was unavailable. The purpose of the meeting was to review the files for the parish’s $6.5 M S. Banks Levee Project. _x000a_We utilized the OCD/DRU Project Desk Review Checklist and provided feedback so the parish would be ready for the March 21 monitoring visit from the OCD-DRU compliance team. More than 100 documents have been uploaded to Sharepoint for compliance to review prior to the March visit.  _x000a_"/>
    <s v="Damage related to disaster;#Urgent Need - National Objective"/>
    <x v="5"/>
    <x v="1"/>
    <x v="16"/>
    <d v="2017-04-13T15:24:57"/>
    <m/>
    <m/>
    <s v="Item"/>
    <b v="0"/>
    <s v="0"/>
    <s v="Darin Mann"/>
    <s v="Darin Mann"/>
    <x v="8"/>
    <n v="655"/>
    <s v="0"/>
    <d v="2017-04-13T15:24:57"/>
    <s v="Darin Mann"/>
    <m/>
    <s v="Grants Management"/>
    <s v="Item"/>
    <s v="strategicplanning/Research/Lists/Technical Assistance version 2"/>
  </r>
  <r>
    <s v="Town of Tullos"/>
    <x v="261"/>
    <x v="0"/>
    <s v="30MIPS2302"/>
    <s v="Gustav/Ike"/>
    <s v="Kristen Hebert and I conducted a pre-monitoring visit with Tullos disaster consultant Michelle Smith. The purpose of the TA visit was to review and evaluate the project files for the Emergency Generators project. We utilized the OCD/DRU Project Desk Review Checklist and provided feedback on the fitness of the files so the parish would be ready for the April 12 monitoring visit from the OCD-DRU compliance team. "/>
    <s v="Damage related to disaster;#Urgent Need - National Objective"/>
    <x v="5"/>
    <x v="1"/>
    <x v="16"/>
    <d v="2017-04-13T15:27:05"/>
    <m/>
    <m/>
    <s v="Item"/>
    <b v="0"/>
    <s v="0"/>
    <s v="Darin Mann"/>
    <s v="Darin Mann"/>
    <x v="8"/>
    <n v="656"/>
    <s v="0"/>
    <d v="2017-04-13T15:27:05"/>
    <s v="Darin Mann"/>
    <m/>
    <s v="Grants Management"/>
    <s v="Item"/>
    <s v="strategicplanning/Research/Lists/Technical Assistance version 2"/>
  </r>
  <r>
    <s v="CNO"/>
    <x v="271"/>
    <x v="0"/>
    <s v="CNO ILTR-- ALL"/>
    <s v="Katrina/Rita Grant 1"/>
    <s v="Review and update on D-CDBG funded activities that are 25% and below expended, pending amendments and outstanding invoices."/>
    <s v="Damage related to disaster;#Financial Management;#Low-Moderate Income - National Objective"/>
    <x v="5"/>
    <x v="0"/>
    <x v="27"/>
    <d v="2017-04-17T10:57:47"/>
    <m/>
    <m/>
    <s v="Item"/>
    <b v="0"/>
    <s v="0"/>
    <s v="Rosalind Peychaud"/>
    <s v="Rosalind Peychaud"/>
    <x v="3"/>
    <n v="657"/>
    <s v="0"/>
    <d v="2017-04-17T10:57:47"/>
    <s v="Rosalind Peychaud"/>
    <m/>
    <s v="DRGR TA"/>
    <s v="Item"/>
    <s v="strategicplanning/Research/Lists/Technical Assistance version 2"/>
  </r>
  <r>
    <s v="HARMONY HOUSE  TREME"/>
    <x v="269"/>
    <x v="0"/>
    <s v="H36S-00003 "/>
    <s v="Katrina/Rita Grant 1"/>
    <s v="Pre-monitoring visit with Program Manage to review checklist and files with the grantee."/>
    <s v="Damage related to disaster;#Fair Housing Equal Opportunity;#Financial Management;#Grants Management"/>
    <x v="5"/>
    <x v="1"/>
    <x v="27"/>
    <d v="2017-04-17T11:10:43"/>
    <m/>
    <m/>
    <s v="Item"/>
    <b v="0"/>
    <s v="0"/>
    <s v="Rosalind Peychaud"/>
    <s v="Rosalind Peychaud"/>
    <x v="3"/>
    <n v="658"/>
    <s v="0"/>
    <d v="2017-04-17T11:10:43"/>
    <s v="Rosalind Peychaud"/>
    <m/>
    <s v="DRGR TA"/>
    <s v="Item"/>
    <s v="strategicplanning/Research/Lists/Technical Assistance version 2"/>
  </r>
  <r>
    <s v="GNOHA"/>
    <x v="272"/>
    <x v="0"/>
    <s v="CNO All"/>
    <s v="Katrina/Rita Grant 1"/>
    <s v="Round table meeting with nonprofit members of GNOHA, "/>
    <s v="Damage related to disaster;#Duplication of Benefits;#Eligible CDBG Activities;#Slum and Blight - National Objective"/>
    <x v="5"/>
    <x v="1"/>
    <x v="27"/>
    <d v="2017-04-18T13:29:20"/>
    <m/>
    <m/>
    <s v="Item"/>
    <b v="0"/>
    <s v="0"/>
    <s v="Rosalind Peychaud"/>
    <s v="Rosalind Peychaud"/>
    <x v="3"/>
    <n v="659"/>
    <s v="0"/>
    <d v="2017-04-21T14:52:16"/>
    <s v="Rosalind Peychaud"/>
    <m/>
    <s v="Grants Management"/>
    <s v="Item"/>
    <s v="strategicplanning/Research/Lists/Technical Assistance version 2"/>
  </r>
  <r>
    <s v="Facility Planning and Control"/>
    <x v="273"/>
    <x v="0"/>
    <s v="All ILOC and I2OC projects"/>
    <s v="Katrina/Rita Grant 1"/>
    <s v="Provided Technical Assistance on close-out and financial management.  Also, discussed amendments and draws needing to be submitted. Discussed small purchase CDBG guidelines stating The grantee should obtain at least three quotes from qualified sources to procure items, supplies, or a single task service using the small purchase method. The response of “not interested” does not qualify as a quote."/>
    <s v="Low-Moderate Income - National Objective;#Grants Management"/>
    <x v="0"/>
    <x v="1"/>
    <x v="17"/>
    <d v="2017-04-20T10:28:43"/>
    <m/>
    <m/>
    <s v="Item"/>
    <b v="0"/>
    <s v="0"/>
    <s v="Nechelle Polk"/>
    <s v="Nechelle Polk"/>
    <x v="1"/>
    <n v="660"/>
    <s v="0"/>
    <d v="2017-04-20T10:28:43"/>
    <s v="Nechelle Polk"/>
    <m/>
    <s v="Grants Management"/>
    <s v="Item"/>
    <s v="strategicplanning/Research/Lists/Technical Assistance version 2"/>
  </r>
  <r>
    <s v="Jefferson Parish Government"/>
    <x v="274"/>
    <x v="0"/>
    <s v="ILTR-00157 (Jefferson - Unincorporated St. Peter's Ditch Drainage)"/>
    <s v="Katrina/Rita Grant 1"/>
    <s v="Technical Assistance Email - Event was One Email on 4/25/17: Provided Guidance to the Grantee (Extension of Grantee Staff - Engineering Dept) on whether additional A/E Construction Admin and Supplemental Services costs could be considered eligible costs for CDBG-DR Reimbursement - TA involved confirming with the Grantee what criteria made these costs ineligible for reimbursement (Incorrect/Insufficient Procurement Documentation, Potential for DOB, and Incorrect Contract Type and Documentation) and also providing instruction to the Grantee regarding Next Steps (an amendment to reconcile the project budget to actual costs and then closeout). This final guidance to the Grantee was provided as a result of further discussion I had with the Infrastructure Manager (Kay LeSage) as well as with the Grantee in late 2016/early 2017. All guidance was provided in accordance with CDBG rules and regulations (24 CFR 85.36 and 2 CFR 200.319-323) concerning procurement standards and eligible contract types."/>
    <s v="Duplication of Benefits;#Eligible CDBG Activities;#Financial Management;#Grants Management"/>
    <x v="6"/>
    <x v="0"/>
    <x v="7"/>
    <d v="2017-04-25T12:53:46"/>
    <m/>
    <m/>
    <s v="Item"/>
    <b v="0"/>
    <s v="0"/>
    <s v="Lee Jared"/>
    <s v="Jared Lee"/>
    <x v="7"/>
    <n v="661"/>
    <s v="0"/>
    <d v="2017-04-25T13:01:09"/>
    <s v="Lee OCD, Jared"/>
    <m/>
    <s v="Grants Management"/>
    <s v="Item"/>
    <s v="strategicplanning/Research/Lists/Technical Assistance version 2"/>
  </r>
  <r>
    <s v="St. Bernard Parish School Board"/>
    <x v="275"/>
    <x v="0"/>
    <s v="IEDU - 00061"/>
    <s v="Katrina/Rita Grant 1"/>
    <s v="Jared Lee and I conducted a pre-monitoring visit with school board CAO David Fernandez. The purpose of the meeting was to review the files for the parish’s Chalmette High School Stadium Renovations Project. We utilized the OCD/DRU Project Desk Review Checklist and provided feedback so the parish would be ready for the May 9 monitoring visit from the OCD-DRU compliance team. "/>
    <s v="Damage related to disaster;#Urgent Need - National Objective"/>
    <x v="5"/>
    <x v="1"/>
    <x v="16"/>
    <d v="2017-04-28T17:31:29"/>
    <m/>
    <m/>
    <s v="Item"/>
    <b v="0"/>
    <s v="0"/>
    <s v="Darin Mann"/>
    <s v="Darin Mann"/>
    <x v="8"/>
    <n v="662"/>
    <s v="0"/>
    <d v="2017-04-28T17:31:29"/>
    <s v="Darin Mann"/>
    <m/>
    <s v="Grants Management"/>
    <s v="Item"/>
    <s v="strategicplanning/Research/Lists/Technical Assistance version 2"/>
  </r>
  <r>
    <s v="St. Charles Parish "/>
    <x v="276"/>
    <x v="0"/>
    <s v="45DRLG7001; 45FSCC3501; 45PAAD1001; 45PARA3201"/>
    <s v="Gustav/Ike"/>
    <s v="Jared Lee and I conducted a pre-monitoring visit with St. Charles Parish Grants Officer Carla Chiasson and their disaster consultant, Julie Bordelon. The purpose of the meeting was to review the files for the parish’s Community Center (DRLG and PARA).  Bonnet Carre Spillway Boat Launch and PAAD.  We utilized the OCD/DRU Project Desk Review Checklist and provided feedback so the parish would be ready for the upcoming monitoring visit from the OCD-DRU compliance team.   "/>
    <s v="Damage related to disaster;#Low-Moderate Income - National Objective;#Urgent Need - National Objective"/>
    <x v="5"/>
    <x v="1"/>
    <x v="16"/>
    <d v="2017-04-28T17:38:52"/>
    <m/>
    <m/>
    <s v="Item"/>
    <b v="0"/>
    <s v="0"/>
    <s v="Darin Mann"/>
    <s v="Darin Mann"/>
    <x v="8"/>
    <n v="663"/>
    <s v="0"/>
    <d v="2017-04-28T17:38:52"/>
    <s v="Darin Mann"/>
    <m/>
    <s v="Grants Management"/>
    <s v="Item"/>
    <s v="strategicplanning/Research/Lists/Technical Assistance version 2"/>
  </r>
  <r>
    <s v="East Feliciana Parish"/>
    <x v="266"/>
    <x v="0"/>
    <s v="19PARA2101 "/>
    <s v="Gustav/Ike"/>
    <s v="Conducted a site visit with East Feliciana Parish Police Jury officials to review and discuss the one finding and 11 concerns stemming from the Nov. 15, 2016 monitoring visit of the Road and Drainage project and provide technical assistance with the police jury’s response that is now past due. In addition, I assisted the police jury officials with requesting and receiving a 45 day extension to appropriately respond. "/>
    <s v="Damage related to disaster;#Low-Moderate Income - National Objective"/>
    <x v="5"/>
    <x v="1"/>
    <x v="16"/>
    <d v="2017-04-28T17:40:29"/>
    <m/>
    <m/>
    <s v="Item"/>
    <b v="0"/>
    <s v="0"/>
    <s v="Darin Mann"/>
    <s v="Darin Mann"/>
    <x v="8"/>
    <n v="664"/>
    <s v="0"/>
    <d v="2017-04-28T17:40:29"/>
    <s v="Darin Mann"/>
    <m/>
    <s v="Grants Management"/>
    <s v="Item"/>
    <s v="strategicplanning/Research/Lists/Technical Assistance version 2"/>
  </r>
  <r>
    <s v="Catahoula Parish "/>
    <x v="271"/>
    <x v="0"/>
    <s v="13PARA3401; 13PARA3402; 13PARA3404; 13PARA3405; 13PARA3406; 13PARA3409"/>
    <s v="Gustav/Ike"/>
    <s v="Assisted the parish with its Tier 2 amendment.  Discussed the March 13 public hearing to cancel the L-3 Drainage Removal (13PARA3404) Project as a primary project because it required acquisition from property owners that are not willing to allow access to the parish. Worked with parish to move the remaining funds of $94,430 to the Town of Jonesville HMGP Drainage Pump Station (13PARA3409) project. In addition, the HMGP Drainage Pump Station (13PARA3409) project budget will increase from $190.000 to $316,116.02. The funds from the following budget decreases will be added to the pump station project; 1) L-3 Drainage - Budget is decreasing from $141,270.00 to $46,840.00; 2) Sicily Island/Hooter Bayou - Budget is decreasing from $358,996.39 to $338,609.25; 3) Unallocated Funds-$16,255.78 is being moved to Pump Station and reduced to $0.00; 4) and increased Jonesville-Woodlawn &amp; Jasmine budget from $109,576.00 to $110,032.90; and 5) increased Elm Slough’s budget from $908,606.80 to $913,106.80. The TA helped to reduce the UN ratio from 59 to 54 percent and increase the LMI ratio from 41 to 46 percent."/>
    <s v="Damage related to disaster;#Low-Moderate Income - National Objective;#Urgent Need - National Objective"/>
    <x v="5"/>
    <x v="0"/>
    <x v="16"/>
    <d v="2017-04-28T17:45:32"/>
    <m/>
    <m/>
    <s v="Item"/>
    <b v="0"/>
    <s v="0"/>
    <s v="Darin Mann"/>
    <s v="Darin Mann"/>
    <x v="8"/>
    <n v="665"/>
    <s v="0"/>
    <d v="2017-04-28T17:45:32"/>
    <s v="Darin Mann"/>
    <m/>
    <s v="Grants Management"/>
    <s v="Item"/>
    <s v="strategicplanning/Research/Lists/Technical Assistance version 2"/>
  </r>
  <r>
    <s v="Zachary"/>
    <x v="270"/>
    <x v="0"/>
    <s v="68PARA3601"/>
    <s v="Gustav/Ike"/>
    <s v="Michael Chua and I conducted a pre-monitoring visit with Zachary CAO Chris Calbert. The purpose of the TA visit was to review and evaluate the projects files for Zachary Youth Park project. We utilized the OCD/DRU Project Desk Review Checklist and provided feedback so the parish would be ready for the February 9 monitoring visit from the OCD-DRU compliance team. The $1.4 M project is 100 percent expended and the closeout package is currently in staff review. Thirty one (31) project files were uploaded to our SharePoint site. They are also noted on the OCD/DRU Project Desk Review Checklist. This will help to our compliance team as they prepare for their monitoring visit on February 9."/>
    <s v="Damage related to disaster;#Urgent Need - National Objective"/>
    <x v="5"/>
    <x v="1"/>
    <x v="16"/>
    <d v="2017-05-02T09:16:32"/>
    <m/>
    <m/>
    <s v="Item"/>
    <b v="0"/>
    <s v="0"/>
    <s v="Darin Mann"/>
    <s v="Darin Mann"/>
    <x v="8"/>
    <n v="666"/>
    <s v="0"/>
    <d v="2017-05-02T09:16:32"/>
    <s v="Darin Mann"/>
    <m/>
    <s v="Grants Management"/>
    <s v="Item"/>
    <s v="strategicplanning/Research/Lists/Technical Assistance version 2"/>
  </r>
  <r>
    <s v="Iberville Parish"/>
    <x v="257"/>
    <x v="0"/>
    <s v="24PARA3406; 24PARA1108; 24PARA1101; 24PARA1105; 24PARA1107; 24PARA1106; 24PARA1103; 24PARA1104; 24PARA3410"/>
    <s v="Gustav/Ike"/>
    <s v="Provided TA on the parish’s tier 3 amendment to move $380,000 from the eight Housing projects and add it to the new “B” list Infrastructure project within the Recovery Plan called, Maringouin Drainage Outfall Improvements. The parish determined the housing funds will not be expended as originally planned. So, they asked me to assist with reallocating the unobligated funds from the Housing Rehabilitation Program to fund the “B-List” project. There is no acquisition anticipated for this LMI project. I provided the new activity number (24PARA3410) for the Maringouin Drainage Outfall Improvements to parish officials and their consultant. "/>
    <s v="Damage related to disaster;#Low-Moderate Income - National Objective"/>
    <x v="5"/>
    <x v="0"/>
    <x v="16"/>
    <d v="2017-05-02T11:46:44"/>
    <m/>
    <m/>
    <s v="Item"/>
    <b v="0"/>
    <s v="0"/>
    <s v="Darin Mann"/>
    <s v="Darin Mann"/>
    <x v="8"/>
    <n v="667"/>
    <s v="0"/>
    <d v="2017-05-02T11:46:44"/>
    <s v="Darin Mann"/>
    <m/>
    <s v="Grants Management"/>
    <s v="Item"/>
    <s v="strategicplanning/Research/Lists/Technical Assistance version 2"/>
  </r>
  <r>
    <s v="Avoyelles Parish"/>
    <x v="277"/>
    <x v="0"/>
    <s v="05PARA3430"/>
    <s v="Gustav/Ike"/>
    <s v="Provided TA on the parish’s Tier 2 amendment to move $235,000 from the previously approved Villemarette St. Drainage project as part of the overall (05PARA3430) Bayou Lacombe, Hessmer, Mansura, HWY 114 (UN) activity. The parish was unable to obtain the necessary right of ways for the Villenarette project and this led to its cancellation.  The parish will move those funds to the Bunkie Drainage Improvements project and move it from alternate to primary status. The overall budget of $1,504,989.81 for (05PARA3430) will be reduced to $1,269,989.81. The total parish allocation for the four drainage projects is $3,886,951.00 and more than 80 percent of the funds ($3.1M) are UN.  Only $764,278.79 are for two LMI projects. "/>
    <s v="Damage related to disaster;#Urgent Need - National Objective"/>
    <x v="5"/>
    <x v="0"/>
    <x v="16"/>
    <d v="2017-05-02T11:50:49"/>
    <m/>
    <m/>
    <s v="Item"/>
    <b v="0"/>
    <s v="0"/>
    <s v="Darin Mann"/>
    <s v="Darin Mann"/>
    <x v="8"/>
    <n v="668"/>
    <s v="0"/>
    <d v="2017-05-02T11:50:49"/>
    <s v="Darin Mann"/>
    <m/>
    <s v="Grants Management"/>
    <s v="Item"/>
    <s v="strategicplanning/Research/Lists/Technical Assistance version 2"/>
  </r>
  <r>
    <s v="West Feliciana Parish"/>
    <x v="278"/>
    <x v="0"/>
    <s v="63PARA3404"/>
    <s v="Gustav/Ike"/>
    <s v="Provided TA to the parish in their effort to add additional work to the Hardwood Solitude Turner drainage project. To meet this objective, I assisted the parish with decreasing its overall administration of the grant by $7,074.00 and deleting this line item and decreasing &quot;Unallocated&quot; by $77,396.81 and move the $84,470.81 to the parish’s only active project. This effort increased Hardwood Solitude Turner’s (63PARA3404) budget from $729,545 to $814,015.81.  The parish’s overall budget is $1,344,882.00 with 63 percent of the G/I allocation funding LMI projects. Hardwood Solitude Turner is a LMI project and the $84,470.81 increase will up the parish’s overall LMI ratio from 63 to 69 percent._x000a_"/>
    <s v="Damage related to disaster;#Low-Moderate Income - National Objective"/>
    <x v="5"/>
    <x v="0"/>
    <x v="16"/>
    <d v="2017-05-02T11:53:58"/>
    <m/>
    <m/>
    <s v="Item"/>
    <b v="0"/>
    <s v="0"/>
    <s v="Darin Mann"/>
    <s v="Darin Mann"/>
    <x v="8"/>
    <n v="669"/>
    <s v="0"/>
    <d v="2017-05-02T11:53:58"/>
    <s v="Darin Mann"/>
    <m/>
    <s v="Grants Management"/>
    <s v="Item"/>
    <s v="strategicplanning/Research/Lists/Technical Assistance version 2"/>
  </r>
  <r>
    <s v="Tangipahoa Parish"/>
    <x v="278"/>
    <x v="0"/>
    <s v="53PARA2201"/>
    <s v="Gustav/Ike"/>
    <s v="Assisted the parish with reconciling final costs for the completed Bayou Manchac project by reducing Port Manchac Improvements by $5,059.00 and moving the funds to unallocated; and Increasing &quot;Unallocated&quot; funding from $48,207.00 to $53,266.00. The Tier 1 Amendment approval allowed the parish to move forward with submitting closeout. _x000a_"/>
    <s v="Damage related to disaster;#Urgent Need - National Objective"/>
    <x v="5"/>
    <x v="0"/>
    <x v="16"/>
    <d v="2017-05-02T11:57:14"/>
    <m/>
    <m/>
    <s v="Item"/>
    <b v="0"/>
    <s v="0"/>
    <s v="Darin Mann"/>
    <s v="Darin Mann"/>
    <x v="8"/>
    <n v="670"/>
    <s v="0"/>
    <d v="2017-05-02T11:57:14"/>
    <s v="Darin Mann"/>
    <m/>
    <s v="Grants Management"/>
    <s v="Item"/>
    <s v="strategicplanning/Research/Lists/Technical Assistance version 2"/>
  </r>
  <r>
    <s v="St. Landry Parish"/>
    <x v="263"/>
    <x v="0"/>
    <s v="49PARA3204"/>
    <s v="Gustav/Ike"/>
    <s v="Assisted St. Landry Parish with its Tier 1 Amendment No. 22 to de-obligate $18,007.10 in available funds from the Parish Hazard Mitigation Match Program (49PARA3204) and move them to unallocated. The parish determined it will not utilize the available funds and would like to proceed with closeout once this is approved. The current budget of $415,623.00 will be reduced to $397,615.90. The parish’s total allocation is $12,768,858.96. Of that, $7.23M or 56 percent fund LMI projects. _x000a_"/>
    <s v="Damage related to disaster;#Low-Moderate Income - National Objective"/>
    <x v="5"/>
    <x v="0"/>
    <x v="16"/>
    <d v="2017-05-02T12:02:19"/>
    <m/>
    <m/>
    <s v="Item"/>
    <b v="0"/>
    <s v="0"/>
    <s v="Darin Mann"/>
    <s v="Darin Mann"/>
    <x v="8"/>
    <n v="671"/>
    <s v="0"/>
    <d v="2017-05-02T12:02:19"/>
    <s v="Darin Mann"/>
    <m/>
    <s v="Grants Management"/>
    <s v="Item"/>
    <s v="strategicplanning/Research/Lists/Technical Assistance version 2"/>
  </r>
  <r>
    <s v="GNOHA TABLE"/>
    <x v="272"/>
    <x v="0"/>
    <s v="CNO ILTR-ALL"/>
    <s v="Katrina/Rita Grant 1"/>
    <s v="AGENDA ATTATCHED"/>
    <s v="Damage related to disaster;#Grants Management"/>
    <x v="5"/>
    <x v="1"/>
    <x v="27"/>
    <d v="2017-05-03T17:05:50"/>
    <m/>
    <m/>
    <s v="Item"/>
    <b v="0"/>
    <s v="0"/>
    <s v="Rosalind Peychaud"/>
    <s v="Rosalind Peychaud"/>
    <x v="3"/>
    <n v="672"/>
    <s v="0"/>
    <d v="2017-05-03T17:05:50"/>
    <s v="Rosalind Peychaud"/>
    <m/>
    <s v="Grants Management"/>
    <s v="Item"/>
    <s v="strategicplanning/Research/Lists/Technical Assistance version 2"/>
  </r>
  <r>
    <s v="East Baton Rouge Parish"/>
    <x v="279"/>
    <x v="0"/>
    <s v="All PARA projects"/>
    <s v="Gustav/Ike"/>
    <s v="Provided Technical Assistance concerning budget issues as they relate to their ability to use PAE for Grant Management and how to begin the document retention clean-up process.  Offered options on the Smiley Heights project and how to move forward in order to meet National Objective.  Discussed Council on Aging project and the issue that they cannot keep the prohram income if we are funding the project.  Talked about Tier III issues and the proposal amendment that needs to be approved by the Mayor before we can move forward in approving the application."/>
    <s v="Damage related to disaster;#Financial Management;#Low-Moderate Income - National Objective;#Grants Management"/>
    <x v="5"/>
    <x v="1"/>
    <x v="17"/>
    <d v="2017-05-04T13:58:50"/>
    <m/>
    <m/>
    <s v="Item"/>
    <b v="0"/>
    <s v="0"/>
    <s v="Nechelle Polk"/>
    <s v="Nechelle Polk"/>
    <x v="1"/>
    <n v="673"/>
    <s v="0"/>
    <d v="2017-05-04T13:58:50"/>
    <s v="Nechelle Polk"/>
    <m/>
    <s v="Grants Management"/>
    <s v="Item"/>
    <s v="strategicplanning/Research/Lists/Technical Assistance version 2"/>
  </r>
  <r>
    <s v="CNO"/>
    <x v="280"/>
    <x v="0"/>
    <s v="ILTR--ALL"/>
    <s v="Katrina/Rita Grant 1;#Flood"/>
    <s v="Soft Second CEA Amendment for $2,000,000 discussed and hand delivered to CNO oFFice of Community Development &lt; Bobbie Howard Snow."/>
    <s v="Damage related to disaster;#Eligible CDBG Activities;#Low-Moderate Income - National Objective"/>
    <x v="5"/>
    <x v="1"/>
    <x v="27"/>
    <d v="2017-05-08T14:19:03"/>
    <m/>
    <m/>
    <s v="Item"/>
    <b v="0"/>
    <s v="0"/>
    <s v="Rosalind Peychaud"/>
    <s v="Rosalind Peychaud"/>
    <x v="3"/>
    <n v="674"/>
    <s v="0"/>
    <d v="2017-05-08T14:19:03"/>
    <s v="Rosalind Peychaud"/>
    <m/>
    <s v="Grants Management"/>
    <s v="Item"/>
    <s v="strategicplanning/Research/Lists/Technical Assistance version 2"/>
  </r>
  <r>
    <s v="Viet Namese Commercial Fisherman Union (VACFU)"/>
    <x v="280"/>
    <x v="0"/>
    <s v="IFIS-00025"/>
    <s v="Katrina/Rita Grant 1"/>
    <s v="Shared with Grantee that PM Lee and I conferred on a request asking that a specific, written status update and timeline on the VACFU’s project, IFIS-00025. Grantee was advised to document his request in his files.  Additionally it was explained to the Grantee that if VACFU needed to request an extension to respond submitting a response to the issues identified in the OCD-DRU monitoring report that a written request should be submitted  specifying how much of an extension is needed._x000a_Reminded Grantee that the final audit report that is significantly overdue.  Offered  additional TA if needed."/>
    <s v="Damage related to disaster;#Eligible CDBG Activities;#Urgent Need - National Objective"/>
    <x v="5"/>
    <x v="0"/>
    <x v="27"/>
    <d v="2017-05-08T14:40:43"/>
    <m/>
    <m/>
    <s v="Item"/>
    <b v="0"/>
    <s v="0"/>
    <s v="Rosalind Peychaud"/>
    <s v="Rosalind Peychaud"/>
    <x v="3"/>
    <n v="675"/>
    <s v="0"/>
    <d v="2017-05-08T14:40:43"/>
    <s v="Rosalind Peychaud"/>
    <m/>
    <s v="Grants Management"/>
    <s v="Item"/>
    <s v="strategicplanning/Research/Lists/Technical Assistance version 2"/>
  </r>
  <r>
    <s v="GNOHA"/>
    <x v="281"/>
    <x v="0"/>
    <s v="ILTR--ALL"/>
    <s v="Katrina/Rita Grant 1;#Flood"/>
    <s v="CNO legislative staff meeting witn Nonprofits to receive community input on Rep Abramson HB 488 which proposes a constitional amendment to tax nonprofits on property that they on that is vacant or not part of their mission."/>
    <s v="Damage related to disaster"/>
    <x v="5"/>
    <x v="1"/>
    <x v="27"/>
    <d v="2017-05-12T15:29:59"/>
    <m/>
    <m/>
    <s v="Item"/>
    <b v="0"/>
    <s v="0"/>
    <s v="Rosalind Peychaud"/>
    <s v="Rosalind Peychaud"/>
    <x v="3"/>
    <n v="676"/>
    <s v="0"/>
    <d v="2017-05-12T15:29:59"/>
    <s v="Rosalind Peychaud"/>
    <m/>
    <s v="Grants Management"/>
    <s v="Item"/>
    <s v="strategicplanning/Research/Lists/Technical Assistance version 2"/>
  </r>
  <r>
    <s v="Xavier University"/>
    <x v="281"/>
    <x v="0"/>
    <s v="ILOC-00006"/>
    <s v="Katrina/Rita Grant 1;#Flood"/>
    <s v="Followup with Dr. Gene D'Amour, Special Assistant to the President  of Xavier University on outstanding monitoring issues and document that need to be signed."/>
    <s v="Damage related to disaster;#Eligible CDBG Activities"/>
    <x v="5"/>
    <x v="1"/>
    <x v="27"/>
    <d v="2017-05-12T16:18:18"/>
    <m/>
    <m/>
    <s v="Item"/>
    <b v="0"/>
    <s v="0"/>
    <s v="Rosalind Peychaud"/>
    <s v="Rosalind Peychaud"/>
    <x v="3"/>
    <n v="677"/>
    <s v="0"/>
    <d v="2017-05-12T16:18:18"/>
    <s v="Rosalind Peychaud"/>
    <m/>
    <s v="Grants Management"/>
    <s v="Item"/>
    <s v="strategicplanning/Research/Lists/Technical Assistance version 2"/>
  </r>
  <r>
    <s v="CNO ILTR-ALL"/>
    <x v="282"/>
    <x v="0"/>
    <s v="CNO All"/>
    <s v="Katrina/Rita Grant 1;#Flood"/>
    <s v="Finishing routing the Iberville Soft Second 5 year CEA . Packaged and having hand delivered to Bonnie Brown."/>
    <s v="Damage related to disaster;#Grants Management"/>
    <x v="5"/>
    <x v="1"/>
    <x v="27"/>
    <d v="2017-05-16T15:15:10"/>
    <m/>
    <m/>
    <s v="Item"/>
    <b v="0"/>
    <s v="0"/>
    <s v="Rosalind Peychaud"/>
    <s v="Rosalind Peychaud"/>
    <x v="3"/>
    <n v="678"/>
    <s v="0"/>
    <d v="2017-05-16T15:15:10"/>
    <s v="Rosalind Peychaud"/>
    <m/>
    <s v="Grants Management"/>
    <s v="Item"/>
    <s v="strategicplanning/Research/Lists/Technical Assistance version 2"/>
  </r>
  <r>
    <s v="Facility Planning and Control"/>
    <x v="283"/>
    <x v="0"/>
    <s v="All ILOC and I2OC projects"/>
    <s v="Katrina/Rita Grant 1;#Katrina/Rita Grant 2"/>
    <s v="Procided Technical Assistance on labor issues and payrolls that need to be corrected on ILOC-00020.  Discussed issues with all projects in the process of being amended and the necessary document that will be required."/>
    <s v="Financial Management;#Labor - Davis/Bacon;#Grants Management"/>
    <x v="2"/>
    <x v="1"/>
    <x v="17"/>
    <d v="2017-05-18T10:35:05"/>
    <m/>
    <m/>
    <s v="Item"/>
    <b v="0"/>
    <s v="0"/>
    <s v="Nechelle Polk"/>
    <s v="Nechelle Polk"/>
    <x v="1"/>
    <n v="679"/>
    <s v="0"/>
    <d v="2017-05-18T10:35:05"/>
    <s v="Nechelle Polk"/>
    <m/>
    <s v="Grants Management"/>
    <s v="Item"/>
    <s v="strategicplanning/Research/Lists/Technical Assistance version 2"/>
  </r>
  <r>
    <s v="NORA"/>
    <x v="266"/>
    <x v="0"/>
    <s v="ILOC-0019"/>
    <s v="Katrina/Rita Grant 1"/>
    <s v="Neighborhood community outreach meeting conducted by NORA to discuss funded projects, pending projects, options for economic development project with D-CDBG dollars."/>
    <s v="Damage related to disaster;#Eligible CDBG Activities;#Grants Management"/>
    <x v="5"/>
    <x v="1"/>
    <x v="27"/>
    <d v="2017-06-02T12:48:30"/>
    <m/>
    <m/>
    <s v="Item"/>
    <b v="0"/>
    <s v="0"/>
    <s v="Rosalind Peychaud"/>
    <s v="Rosalind Peychaud"/>
    <x v="3"/>
    <n v="680"/>
    <s v="0"/>
    <d v="2017-06-02T12:48:30"/>
    <s v="Rosalind Peychaud"/>
    <m/>
    <s v="Grants Management"/>
    <s v="Item"/>
    <s v="strategicplanning/Research/Lists/Technical Assistance version 2"/>
  </r>
  <r>
    <s v="Livingston Parish"/>
    <x v="279"/>
    <x v="0"/>
    <s v="General TA covering all activities"/>
    <s v="Flood"/>
    <s v="Facilitated TA meeting between FEMA’s RSF-1 team and parish officials on the scope of work for the Community Planning Technical Assistance initiative which is designed to provide additional FEMA staff in developing the individual community work plans. The RSF-1 team and its federal partners proposed a comprehensive approach to supporting Louisiana’s long-term recovery needs by providing direct recovery planning technical assistance in Livingston Parish.  As a result of the May 4 meeting, three FEMA RSF-1 personnel are currently assisting  the parish with its long term recovery plan."/>
    <s v="Damage related to disaster"/>
    <x v="5"/>
    <x v="1"/>
    <x v="16"/>
    <d v="2017-06-02T17:04:30"/>
    <m/>
    <m/>
    <s v="Item"/>
    <b v="0"/>
    <s v="0"/>
    <s v="Darin Mann"/>
    <s v="Darin Mann"/>
    <x v="8"/>
    <n v="681"/>
    <s v="0"/>
    <d v="2017-06-02T17:04:30"/>
    <s v="Darin Mann"/>
    <m/>
    <s v="Grants Management"/>
    <s v="Item"/>
    <s v="strategicplanning/Research/Lists/Technical Assistance version 2"/>
  </r>
  <r>
    <s v="Plaquemines Parish"/>
    <x v="282"/>
    <x v="0"/>
    <s v="38FSCC3501; 38PARA2101; 38UPLQ1101; 38UPLQ1102; 38UPLQ1102; 38PLQ1103; 38UPLQ1104; 38UPLQ1107; 38UPLQ1108; IFIS–00009; IFIS–00011; IFIS–00022; ILT2–00244; ILT2–00247; ILTR-00223"/>
    <s v="Katrina/Rita Grant 1;#Katrina/Rita Grant 2;#Gustav/Ike;#Isaac"/>
    <s v="I arranged a site visit with Plaquemines Parish President Amos Cormier and staff members from OCD-DRU and Louisiana Housing Corporation. The purpose of the visit was to provide TA and solutions to the parish’s workforce housing needs. We also reviewed and assessed the status of the parishes active K/R and G/I recovery projects.  As discussed with President Cormier. We’re looking to leverage $5.7M of CDBG Homebuyer Assistance Program-Plaquemines Initiative (HAPPI) funds with four percent LIHTCs to develop multi-family affordable rental somewhere in Plaquemines Parish.  President Cormier would like to see the project be built in Boothville or Port Sulphur. The $5.7M is money we pulled out of the parish’s HAPPI program (K/R money that was originally SRPP money).  LHC believes the NOFA can go to the board for approval in June or July. "/>
    <s v="Damage related to disaster;#Low-Moderate Income - National Objective;#Urgent Need - National Objective"/>
    <x v="5"/>
    <x v="1"/>
    <x v="16"/>
    <d v="2017-06-02T17:08:54"/>
    <m/>
    <m/>
    <s v="Item"/>
    <b v="0"/>
    <s v="0"/>
    <s v="Darin Mann"/>
    <s v="Darin Mann"/>
    <x v="8"/>
    <n v="682"/>
    <s v="0"/>
    <d v="2017-06-02T17:08:54"/>
    <s v="Darin Mann"/>
    <m/>
    <s v="Grants Management"/>
    <s v="Item"/>
    <s v="strategicplanning/Research/Lists/Technical Assistance version 2"/>
  </r>
  <r>
    <s v="West Feliciana Parish "/>
    <x v="284"/>
    <x v="0"/>
    <s v="63PARA3404"/>
    <s v="Gustav/Ike"/>
    <s v="Kristen Hebert and I conducted a pre-monitoring visit with West Feliciana Parish Treasurer Sherrel Johnson and parish consultants Julie Bordelon and Kristy Chessher. The purpose of the visit was to review and assess the Hardwood Solitude Turner (63PARA3404) project files. We conducted a review of the financial management policies and procedures during the previous OCD-DRU monitoring visit in February 2016. The core checklist, monitoring report, and documents related to the previous monitoring visit were reviewed and are located in SharePoint. Further, there were no issues associated with the core checklist and monitoring report. All Procurement Contracts, Section 3 Plans, Notice of Contract Award (including Verification of Contractor Eligibility), Labor Compliance Officer Form and Monitoring Checklist for the contractors was provided by emailed during the site visit. In addition, a payment summary listing for all vendors and contractors reimbursed from CDBG-DR funds allocated to this project also was provided. We utilized the OCD/DRU Project Desk Review Checklist and provided feedback so the parish is better prepared for the June 6 monitoring visit from the OCD-DRU compliance team. "/>
    <s v="Damage related to disaster;#Low-Moderate Income - National Objective"/>
    <x v="5"/>
    <x v="1"/>
    <x v="16"/>
    <d v="2017-06-02T17:10:04"/>
    <m/>
    <m/>
    <s v="Item"/>
    <b v="0"/>
    <s v="0"/>
    <s v="Darin Mann"/>
    <s v="Darin Mann"/>
    <x v="8"/>
    <n v="683"/>
    <s v="0"/>
    <d v="2017-06-02T17:10:04"/>
    <s v="Darin Mann"/>
    <m/>
    <s v="Grants Management"/>
    <s v="Item"/>
    <s v="strategicplanning/Research/Lists/Technical Assistance version 2"/>
  </r>
  <r>
    <s v="Evangeline Parish "/>
    <x v="285"/>
    <x v="0"/>
    <s v="20PARA3602; 20PARA3201; 20PARA3412; 20PARA3409"/>
    <s v="Gustav/Ike"/>
    <s v="Kristen Hebert, Helena Janssen and I conducted a pre-monitoring visit with Evangeline Parish Treasurer Donald Bergeron and parish consultant Allison Laborde. The purpose of the visit was to review and assess the files for the parish’s four infrastructure projects. We utilized the OCD/DRU Project Desk Review Checklist and provided feedback so the parish would be ready for the upcoming monitoring visit from the OCD-DRU compliance team.   "/>
    <s v="Damage related to disaster;#Low-Moderate Income - National Objective;#Urgent Need - National Objective"/>
    <x v="5"/>
    <x v="1"/>
    <x v="16"/>
    <d v="2017-06-02T17:11:12"/>
    <m/>
    <m/>
    <s v="Item"/>
    <b v="0"/>
    <s v="0"/>
    <s v="Darin Mann"/>
    <s v="Darin Mann"/>
    <x v="8"/>
    <n v="684"/>
    <s v="0"/>
    <d v="2017-06-02T17:11:12"/>
    <s v="Darin Mann"/>
    <m/>
    <s v="Grants Management"/>
    <s v="Item"/>
    <s v="strategicplanning/Research/Lists/Technical Assistance version 2"/>
  </r>
  <r>
    <s v="Lafayette Parish"/>
    <x v="286"/>
    <x v="0"/>
    <s v="28PARA3401"/>
    <s v="Gustav/Ike"/>
    <s v="I conducted a site visit with Lafayette Parish staff to review and assess the current status of the Coulee Ile des Cannes Drainage Improvements project and provide TA on the plan to get the project moving forward. To date, $0 in CDBG project funds have been expended. The $3.8 M dollar UN project application was approved in April 2013. After several requests for extensions, the plans and specifications and ERR were received in June and August 2016. Since then, there has been little movement that has resulted in the expenditures necessary to justify the continued obligation of funding for a project with the National Objective of Urgent Need. Consequently, I informed the parish that a letter will be sent to President Robideaux with targeted deadlines in order to ensure that the project will move forward by the end of the 3Q. "/>
    <s v="Damage related to disaster;#Urgent Need - National Objective"/>
    <x v="5"/>
    <x v="1"/>
    <x v="16"/>
    <d v="2017-06-02T17:12:12"/>
    <m/>
    <m/>
    <s v="Item"/>
    <b v="0"/>
    <s v="0"/>
    <s v="Darin Mann"/>
    <s v="Darin Mann"/>
    <x v="8"/>
    <n v="685"/>
    <s v="0"/>
    <d v="2017-06-02T17:12:12"/>
    <s v="Darin Mann"/>
    <m/>
    <s v="Grants Management"/>
    <s v="Item"/>
    <s v="strategicplanning/Research/Lists/Technical Assistance version 2"/>
  </r>
  <r>
    <s v="Livingston Parish"/>
    <x v="287"/>
    <x v="0"/>
    <s v="General TA covering all activities"/>
    <s v="Flood"/>
    <s v="Facilitated follow up TA meeting between FEMA’s RSF-1 team and parish OEP director on the GIS needs of the parish. FEMA’s GIS Specialist Matthew McElroy provided the parish with a variety of GIS maps that illustrate hydrologic flow, social vulnerability, impacted to students by district and zone, water levels and structure index, highlight of each HUC-Hydrological Unit Code (how much money is spent at each level in the HUC), and repetitive loss. Plus, levels of inundation and for how long if possible. The parish will use this information for its June 9 presentation to the Louisiana Restore Task Force. As a result of the May 25 meeting, McElroy will be working out of the parish office to provide in house TA support. _x000a_"/>
    <s v="Damage related to disaster"/>
    <x v="5"/>
    <x v="1"/>
    <x v="16"/>
    <d v="2017-06-02T17:13:34"/>
    <m/>
    <m/>
    <s v="Item"/>
    <b v="0"/>
    <s v="0"/>
    <s v="Darin Mann"/>
    <s v="Darin Mann"/>
    <x v="8"/>
    <n v="686"/>
    <s v="0"/>
    <d v="2017-06-02T17:13:34"/>
    <s v="Darin Mann"/>
    <m/>
    <s v="Grants Management"/>
    <s v="Item"/>
    <s v="strategicplanning/Research/Lists/Technical Assistance version 2"/>
  </r>
  <r>
    <s v="Office of Coastal Protection"/>
    <x v="283"/>
    <x v="0"/>
    <s v="CPFI Program"/>
    <s v="Gustav/Ike"/>
    <s v="Conference Call to discuss issues regarding active projects, amendments and draw request. outstanding items regarding Cut-Off/Point Aux Chein Levee and Lafitte Area Levee Repairs."/>
    <s v="Damage related to disaster;#Eligible CDBG Activities;#Environmental - Environmental Reviews;#Financial Management;#Urgent Need - National Objective"/>
    <x v="5"/>
    <x v="0"/>
    <x v="30"/>
    <d v="2017-06-05T10:25:03"/>
    <m/>
    <m/>
    <s v="Item"/>
    <b v="0"/>
    <s v="0"/>
    <s v="Helena Janssen"/>
    <s v="Helena Janssen"/>
    <x v="23"/>
    <n v="687"/>
    <s v="0"/>
    <d v="2017-06-05T10:25:03"/>
    <s v="Helena Janssen"/>
    <m/>
    <s v="DRGR TA"/>
    <s v="Item"/>
    <s v="strategicplanning/Research/Lists/Technical Assistance version 2"/>
  </r>
  <r>
    <s v="City of Morgan City"/>
    <x v="288"/>
    <x v="0"/>
    <s v="IFIS-00010"/>
    <s v="Katrina/Rita Grant 1"/>
    <s v="Andrea Fleischbein and I conducted a Pre-monitor on-site visit.  We met with Genie Bonner at the City of Morgan City.  The purpose of the visit was to review Core documentation and Project specific documentation and files regarding the project: Morgan City - Ice and Cold Storage Facility.  We utilized the  OCD/DRU Core and the Project Desk Review Checklists and provided feedback to Ms. Bonner in preparation of the OCD-DRU Compliance Team's scheduled monitoring visit."/>
    <s v="Damage related to disaster;#Eligible CDBG Activities;#Financial Management;#Urgent Need - National Objective"/>
    <x v="5"/>
    <x v="1"/>
    <x v="30"/>
    <d v="2017-06-05T10:55:07"/>
    <m/>
    <m/>
    <s v="Item"/>
    <b v="0"/>
    <s v="0"/>
    <s v="Helena Janssen"/>
    <s v="Helena Janssen"/>
    <x v="23"/>
    <n v="688"/>
    <s v="0"/>
    <d v="2017-06-05T11:10:19"/>
    <s v="Helena Janssen"/>
    <m/>
    <s v="DRGR TA"/>
    <s v="Item"/>
    <s v="strategicplanning/Research/Lists/Technical Assistance version 2"/>
  </r>
  <r>
    <s v="Evangeline Parish Police Jury"/>
    <x v="285"/>
    <x v="0"/>
    <s v="20PARA3201; 20PARA3409; 20PARA3412; 20PARA3602"/>
    <s v="Gustav/Ike"/>
    <s v="Darin Mann, Kristen Hebert and I performed a Pre-Monitor on-site visit and reviewed the documentation and files for the four listed projects.  Present on behalf of Evangeline Parish were Allison Laborde, consultant for the parish and Donald Bergeron, the Parish Treasurer.  We utilized the OCD-DRU Core and Project Desk Review Checklists and provided feedback to Ms. Laborde in preparation of the Compliance Team's scheduled monitoring visit."/>
    <s v="Damage related to disaster;#Duplication of Benefits;#Eligible CDBG Activities;#Low-Moderate Income - National Objective;#Urgent Need - National Objective"/>
    <x v="5"/>
    <x v="1"/>
    <x v="30"/>
    <d v="2017-06-05T11:29:56"/>
    <m/>
    <m/>
    <s v="Item"/>
    <b v="0"/>
    <s v="0"/>
    <s v="Helena Janssen"/>
    <s v="Helena Janssen"/>
    <x v="23"/>
    <n v="689"/>
    <s v="0"/>
    <d v="2017-06-05T11:29:56"/>
    <s v="Helena Janssen"/>
    <m/>
    <s v="DRGR TA"/>
    <s v="Item"/>
    <s v="strategicplanning/Research/Lists/Technical Assistance version 2"/>
  </r>
  <r>
    <s v="Office of Coastal Protection"/>
    <x v="283"/>
    <x v="0"/>
    <s v="CPFI Program"/>
    <s v="Gustav/Ike"/>
    <s v="Conference Call to discuss active projects, amendments, final draw request submittal on projects closing out, and IGA between CPRA and Terrebonne"/>
    <s v="Damage related to disaster;#Eligible CDBG Activities;#Environmental - Environmental Reviews;#Financial Management;#Urgent Need - National Objective"/>
    <x v="5"/>
    <x v="0"/>
    <x v="23"/>
    <d v="2017-06-05T14:52:25"/>
    <m/>
    <m/>
    <s v="Item"/>
    <b v="0"/>
    <s v="0"/>
    <s v="Kristen Hebert"/>
    <s v="Kristen Hebert"/>
    <x v="10"/>
    <n v="690"/>
    <s v="0"/>
    <d v="2017-06-05T14:52:25"/>
    <s v="Kristen Hebert"/>
    <m/>
    <s v="DRGR TA"/>
    <s v="Item"/>
    <s v="strategicplanning/Research/Lists/Technical Assistance version 2"/>
  </r>
  <r>
    <s v="Lafourche Parish"/>
    <x v="287"/>
    <x v="0"/>
    <s v="PARA Projects"/>
    <s v="Gustav/Ike"/>
    <s v="Conference call with Parish, Picciola &amp; Associates, and HGA to discuss project status, expenditures, and acquisition phase."/>
    <s v="Damage related to disaster;#Eligible CDBG Activities;#Environmental - Environmental Reviews;#Financial Management;#Low-Moderate Income - National Objective;#Urgent Need - National Objective"/>
    <x v="5"/>
    <x v="0"/>
    <x v="23"/>
    <d v="2017-06-05T15:03:07"/>
    <m/>
    <m/>
    <s v="Item"/>
    <b v="0"/>
    <s v="0"/>
    <s v="Kristen Hebert"/>
    <s v="Kristen Hebert"/>
    <x v="10"/>
    <n v="691"/>
    <s v="0"/>
    <d v="2017-06-05T15:03:07"/>
    <s v="Kristen Hebert"/>
    <m/>
    <s v="DRGR TA"/>
    <s v="Item"/>
    <s v="strategicplanning/Research/Lists/Technical Assistance version 2"/>
  </r>
  <r>
    <s v="Vernon Parish"/>
    <x v="289"/>
    <x v="0"/>
    <s v="58BEDI7201 - Fort Polk"/>
    <s v="Gustav/Ike"/>
    <s v="Conference call to project status of University Parkway Water Phase 1b.2 (North).  Construction is complete and possibly will return some funds to state.  Discussed acquisition for Sub-Regional Parkway; Boston Timber Opportunities Tract Complete; Martin Timberland Tract planning to close within the next month; J.R. Smart Tract appraisal expected to be completed by next week.  Waiting on Permit for Sub-Regional Parkway.  Geotechnical for Sub-Regional Parkway is complete. "/>
    <s v="Damage related to disaster;#Eligible CDBG Activities;#Environmental - Environmental Reviews;#Financial Management;#Urgent Need - National Objective"/>
    <x v="5"/>
    <x v="0"/>
    <x v="23"/>
    <d v="2017-06-05T15:12:50"/>
    <m/>
    <m/>
    <s v="Item"/>
    <b v="0"/>
    <s v="0"/>
    <s v="Kristen Hebert"/>
    <s v="Kristen Hebert"/>
    <x v="10"/>
    <n v="692"/>
    <s v="0"/>
    <d v="2017-06-05T15:12:50"/>
    <s v="Kristen Hebert"/>
    <m/>
    <s v="DRGR TA"/>
    <s v="Item"/>
    <s v="strategicplanning/Research/Lists/Technical Assistance version 2"/>
  </r>
  <r>
    <s v="Recovery School District"/>
    <x v="290"/>
    <x v="0"/>
    <s v="All IEDU projects"/>
    <s v="Katrina/Rita Grant 1"/>
    <s v="Provided technical assistance to the grantee on duplication of benefits with FEMA and discussed financial management of funds remaining in projects ready for closeout.  Also, working to determine if they can use the Construction Manager at Risk (CMAR) method of procurement for a new McDonough project.  Jacobs will be sending the procurement documents they used for other CMAR projects for our review to determine if theis will be an acceptable method."/>
    <s v="Duplication of Benefits;#Low-Moderate Income - National Objective;#Grants Management"/>
    <x v="6"/>
    <x v="1"/>
    <x v="17"/>
    <d v="2017-06-05T15:44:54"/>
    <m/>
    <m/>
    <s v="Item"/>
    <b v="0"/>
    <s v="0"/>
    <s v="Nechelle Polk"/>
    <s v="Nechelle Polk"/>
    <x v="1"/>
    <n v="693"/>
    <s v="0"/>
    <d v="2017-06-05T15:44:54"/>
    <s v="Nechelle Polk"/>
    <m/>
    <s v="Grants Management"/>
    <s v="Item"/>
    <s v="strategicplanning/Research/Lists/Technical Assistance version 2"/>
  </r>
  <r>
    <s v="East Carroll Parish"/>
    <x v="291"/>
    <x v="0"/>
    <s v="18PARA3403 and 18PARA3401"/>
    <s v="Gustav/Ike"/>
    <s v="Monthly Conference Call to dicuss projects:_x000a_DOTD:  Phase 1 67% Complete; project is moving smoothly as expected_x000a_CDBG:  Parish will rebid project due to a DOTD design change; 3 month delay; Construciton should last around 6 months; ERR is within design of project.  Design change open ditch vs close ditch"/>
    <s v="Damage related to disaster;#Eligible CDBG Activities;#Environmental - Environmental Reviews;#Financial Management;#Low-Moderate Income - National Objective"/>
    <x v="5"/>
    <x v="0"/>
    <x v="23"/>
    <d v="2017-06-06T10:32:36"/>
    <m/>
    <m/>
    <s v="Item"/>
    <b v="0"/>
    <s v="0"/>
    <s v="Kristen Hebert"/>
    <s v="Kristen Hebert"/>
    <x v="10"/>
    <n v="694"/>
    <s v="0"/>
    <d v="2017-06-06T10:32:36"/>
    <s v="Kristen Hebert"/>
    <m/>
    <s v="DRGR TA"/>
    <s v="Item"/>
    <s v="strategicplanning/Research/Lists/Technical Assistance version 2"/>
  </r>
  <r>
    <s v="Office of Coastal Protection"/>
    <x v="275"/>
    <x v="0"/>
    <s v="CPFI Program"/>
    <s v="Gustav/Ike"/>
    <s v="Conference Call to discuss active projecst, amendments, final draw request submittal on projects closing out, and IGA between CPRA and Terrebonne"/>
    <s v="Damage related to disaster;#Eligible CDBG Activities;#Environmental - Environmental Reviews;#Financial Management;#Urgent Need - National Objective"/>
    <x v="5"/>
    <x v="0"/>
    <x v="23"/>
    <d v="2017-06-06T10:39:53"/>
    <m/>
    <m/>
    <s v="Item"/>
    <b v="0"/>
    <s v="0"/>
    <s v="Kristen Hebert"/>
    <s v="Kristen Hebert"/>
    <x v="10"/>
    <n v="695"/>
    <s v="0"/>
    <d v="2017-06-06T10:39:53"/>
    <s v="Kristen Hebert"/>
    <m/>
    <s v="DRGR TA"/>
    <s v="Item"/>
    <s v="strategicplanning/Research/Lists/Technical Assistance version 2"/>
  </r>
  <r>
    <s v="East Carroll Parish"/>
    <x v="292"/>
    <x v="0"/>
    <s v="18PARA3403 and 18PARA3401"/>
    <s v="Gustav/Ike"/>
    <s v="Monthly Conference Call to discuss projects:_x000a_DOTD:  PH1 Box culverts are set and project is moving smoothly as expected.  PH2 Working on Design, checking on wetland delineations, ERR is clear for the project_x000a_CDBG:  Redesign phase will take 4-6 weeks and is within ERR clearance.  Redesign will still help mitigate flooding.  Construction will take 3-6 months."/>
    <s v="Damage related to disaster;#Eligible CDBG Activities;#Environmental - Environmental Reviews;#Financial Management;#Low-Moderate Income - National Objective"/>
    <x v="5"/>
    <x v="1"/>
    <x v="23"/>
    <d v="2017-06-07T10:43:10"/>
    <m/>
    <m/>
    <s v="Item"/>
    <b v="0"/>
    <s v="0"/>
    <s v="Kristen Hebert"/>
    <s v="Kristen Hebert"/>
    <x v="10"/>
    <n v="696"/>
    <s v="0"/>
    <d v="2017-06-07T10:45:26"/>
    <s v="Kristen Hebert"/>
    <m/>
    <s v="DRGR TA"/>
    <s v="Item"/>
    <s v="strategicplanning/Research/Lists/Technical Assistance version 2"/>
  </r>
  <r>
    <s v="East Carroll Parish"/>
    <x v="293"/>
    <x v="0"/>
    <s v="18PARA3403 and 18PARA3401"/>
    <s v="Gustav/Ike"/>
    <s v="Monthly Conference Call to discuss projects:_x000a_DOTD - Working on Wetland delinations; P/S almost complete_x000a_CDBG - Re advertisement with 2 alternate projects; Bid Date March 16"/>
    <s v="Damage related to disaster;#Eligible CDBG Activities;#Environmental - Environmental Reviews;#Fair Housing Equal Opportunity;#Financial Management;#Low-Moderate Income - National Objective"/>
    <x v="5"/>
    <x v="0"/>
    <x v="23"/>
    <d v="2017-06-08T09:50:05"/>
    <m/>
    <m/>
    <s v="Item"/>
    <b v="0"/>
    <s v="0"/>
    <s v="Kristen Hebert"/>
    <s v="Kristen Hebert"/>
    <x v="10"/>
    <n v="697"/>
    <s v="0"/>
    <d v="2017-06-08T09:50:05"/>
    <s v="Kristen Hebert"/>
    <m/>
    <s v="DRGR TA"/>
    <s v="Item"/>
    <s v="strategicplanning/Research/Lists/Technical Assistance version 2"/>
  </r>
  <r>
    <s v="NORA"/>
    <x v="294"/>
    <x v="0"/>
    <s v="ILOC-0019"/>
    <s v="Katrina/Rita Grant 1"/>
    <s v="Monthly evening Board meeting. Agenda attatched."/>
    <s v="Damage related to disaster;#Eligible CDBG Activities;#Financial Management;#Slum and Blight - National Objective;#Grants Management"/>
    <x v="5"/>
    <x v="1"/>
    <x v="27"/>
    <d v="2017-06-13T10:52:25"/>
    <m/>
    <m/>
    <s v="Item"/>
    <b v="0"/>
    <s v="0"/>
    <s v="Rosalind Peychaud"/>
    <s v="Rosalind Peychaud"/>
    <x v="3"/>
    <n v="698"/>
    <s v="0"/>
    <d v="2017-06-13T10:52:25"/>
    <s v="Rosalind Peychaud"/>
    <m/>
    <s v="Grants Management"/>
    <s v="Item"/>
    <s v="strategicplanning/Research/Lists/Technical Assistance version 2"/>
  </r>
  <r>
    <s v="Audubon Institute"/>
    <x v="279"/>
    <x v="0"/>
    <s v="ILOC-00028; ILOC-00029"/>
    <s v="Katrina/Rita Grant 1"/>
    <s v="Pre-Monitoring visit with project manager. Review of check-list._x000a_attendance sheet attatched"/>
    <s v="Damage related to disaster;#Eligible CDBG Activities;#Financial Management;#Labor - Davis/Bacon;#Grants Management"/>
    <x v="5"/>
    <x v="1"/>
    <x v="27"/>
    <d v="2017-06-13T11:38:07"/>
    <m/>
    <m/>
    <s v="Item"/>
    <b v="0"/>
    <s v="0"/>
    <s v="Rosalind Peychaud"/>
    <s v="Rosalind Peychaud"/>
    <x v="3"/>
    <n v="699"/>
    <s v="0"/>
    <d v="2017-06-13T11:38:07"/>
    <s v="Rosalind Peychaud"/>
    <m/>
    <s v="Grants Management"/>
    <s v="Item"/>
    <s v="strategicplanning/Research/Lists/Technical Assistance version 2"/>
  </r>
  <r>
    <s v="CNO "/>
    <x v="295"/>
    <x v="0"/>
    <s v="ILTR-ALL                      "/>
    <s v="Katrina/Rita Grant 1"/>
    <s v="Affordable housing and economic development projects for the CNO presented, reviewed and questions from the public discussed. Agenda attatched."/>
    <s v="Damage related to disaster;#Labor - Davis/Bacon;#Low-Moderate Income - National Objective;#Slum and Blight - National Objective"/>
    <x v="5"/>
    <x v="1"/>
    <x v="27"/>
    <d v="2017-06-13T15:25:15"/>
    <m/>
    <m/>
    <s v="Item"/>
    <b v="0"/>
    <s v="0"/>
    <s v="Rosalind Peychaud"/>
    <s v="Rosalind Peychaud"/>
    <x v="3"/>
    <n v="700"/>
    <s v="0"/>
    <d v="2017-06-13T15:25:15"/>
    <s v="Rosalind Peychaud"/>
    <m/>
    <s v="Grants Management"/>
    <s v="Item"/>
    <s v="strategicplanning/Research/Lists/Technical Assistance version 2"/>
  </r>
  <r>
    <s v="CNO_STATE JOINT STAFF MEETING "/>
    <x v="286"/>
    <x v="0"/>
    <s v="CNO_ALL"/>
    <s v="Katrina/Rita Grant 1;#Flood"/>
    <s v="Monthly meeting to discuss D-CDBG funded projects. Agenda attatchced."/>
    <s v="Damage related to disaster;#Eligible CDBG Activities;#Financial Management;#Grants Management"/>
    <x v="5"/>
    <x v="1"/>
    <x v="27"/>
    <d v="2017-06-13T15:42:49"/>
    <m/>
    <m/>
    <s v="Item"/>
    <b v="0"/>
    <s v="0"/>
    <s v="Rosalind Peychaud"/>
    <s v="Rosalind Peychaud"/>
    <x v="3"/>
    <n v="701"/>
    <s v="0"/>
    <d v="2017-06-13T15:42:49"/>
    <s v="Rosalind Peychaud"/>
    <m/>
    <s v="Grants Management"/>
    <s v="Item"/>
    <s v="strategicplanning/Research/Lists/Technical Assistance version 2"/>
  </r>
  <r>
    <s v="NORA"/>
    <x v="292"/>
    <x v="0"/>
    <s v="ILTR-ALL                      "/>
    <s v="Katrina/Rita Grant 1"/>
    <s v="NORA monthlt Real Estate &amp; Development Commttee meeting. Agenda attatched."/>
    <s v="Damage related to disaster;#Eligible CDBG Activities;#Low-Moderate Income - National Objective;#Slum and Blight - National Objective;#Grants Management"/>
    <x v="5"/>
    <x v="1"/>
    <x v="27"/>
    <d v="2017-06-13T17:15:48"/>
    <m/>
    <m/>
    <s v="Item"/>
    <b v="0"/>
    <s v="0"/>
    <s v="Rosalind Peychaud"/>
    <s v="Rosalind Peychaud"/>
    <x v="3"/>
    <n v="702"/>
    <s v="0"/>
    <d v="2017-06-13T17:15:48"/>
    <s v="Rosalind Peychaud"/>
    <m/>
    <s v="Grants Management"/>
    <s v="Item"/>
    <s v="strategicplanning/Research/Lists/Technical Assistance version 2"/>
  </r>
  <r>
    <s v="Facility Planning and Control"/>
    <x v="296"/>
    <x v="0"/>
    <s v="All ILOC and I2OC projects"/>
    <s v="Katrina/Rita Grant 1;#Katrina/Rita Grant 2"/>
    <s v="Provided Technical Assistance concerning contruction isssues needing to be resolved so the projects can move to close-out.  Also, discussed Davis Bacon issues and the deadline they have to submit the payrolls or the RFP will be help up."/>
    <s v="Damage related to disaster;#Labor - Davis/Bacon;#Low-Moderate Income - National Objective"/>
    <x v="5"/>
    <x v="1"/>
    <x v="17"/>
    <d v="2017-06-15T11:46:28"/>
    <m/>
    <m/>
    <s v="Item"/>
    <b v="0"/>
    <s v="0"/>
    <s v="Nechelle Polk"/>
    <s v="Nechelle Polk"/>
    <x v="1"/>
    <n v="703"/>
    <s v="0"/>
    <d v="2017-06-15T11:46:28"/>
    <s v="Nechelle Polk"/>
    <m/>
    <s v="Grants Management"/>
    <s v="Item"/>
    <s v="strategicplanning/Research/Lists/Technical Assistance version 2"/>
  </r>
  <r>
    <s v="Office of Coastal Protection"/>
    <x v="296"/>
    <x v="0"/>
    <s v="CPFI Program"/>
    <s v="Gustav/Ike"/>
    <s v="Conference call to discuss active project, amendments, closeout projects, and IGA between CPRA and Terrebonne"/>
    <s v="Damage related to disaster;#Eligible CDBG Activities;#Environmental - Environmental Reviews;#Financial Management;#Urgent Need - National Objective"/>
    <x v="5"/>
    <x v="0"/>
    <x v="23"/>
    <d v="2017-06-15T16:34:30"/>
    <m/>
    <m/>
    <s v="Item"/>
    <b v="0"/>
    <s v="0"/>
    <s v="Kristen Hebert"/>
    <s v="Kristen Hebert"/>
    <x v="10"/>
    <n v="704"/>
    <s v="0"/>
    <d v="2017-06-15T16:34:30"/>
    <s v="Kristen Hebert"/>
    <m/>
    <s v="DRGR TA"/>
    <s v="Item"/>
    <s v="strategicplanning/Research/Lists/Technical Assistance version 2"/>
  </r>
  <r>
    <s v="City of New Orleans"/>
    <x v="297"/>
    <x v="0"/>
    <s v="ILTR-00287A/ILTR-00287B (VA Home Restoration Program)"/>
    <s v="Katrina/Rita Grant 1"/>
    <s v="Technical Assistance Email - Event was One Email on 6/16/17: Provided Guidance to the Grantee on Eligible Expenses within the Project's Current and Potential Eligible Activity(ies), specifically how a certain Activity (Activities Carried out Through a Nonprofit Organization - HCDA Section 105(a)(15)) would not require the tracking/reporting of Program Income when their Nonprofit &quot;Developer&quot; sells the homes they have rehabbed and own. Guidance was also provided to the City on how to interpret these Eligible Activities regarding the current set up of this project (i.e., the Nonprofit, NDF, as a Developer/Contractor and not a Subrecipient) and what action switching Eligible Activities would entail on the City's end. Additional TA provided involved feedback to the City on their Program Income Plan (i.e., whether the Nonprofit could utilize Program Income funding on certain home rehab activities) as well as providing approval for the justification of the Developer to swap properties between the Home Rehab and Demo/Clearance Activities. A review of both the HCDA Sections 105(a)(15) and 105(a)(4) as well as 24 CFR Part 570.489(e)(2)(ii) was conducted in order to provide this guidance, which also included support from multiple OCD Staff (Tommy Latour, Kay Lesage, Adrienne Celestine, Candace Watkins, and Rosalind Peychaud). "/>
    <s v="Damage related to disaster;#Eligible CDBG Activities;#Financial Management;#Grants Management"/>
    <x v="5"/>
    <x v="0"/>
    <x v="7"/>
    <d v="2017-06-19T08:18:28"/>
    <m/>
    <m/>
    <s v="Item"/>
    <b v="0"/>
    <s v="0"/>
    <s v="Lee Jared"/>
    <s v="Jared Lee"/>
    <x v="7"/>
    <n v="705"/>
    <s v="0"/>
    <d v="2017-06-19T08:34:45"/>
    <s v="Lee OCD, Jared"/>
    <m/>
    <s v="Grants Management"/>
    <s v="Item"/>
    <s v="strategicplanning/Research/Lists/Technical Assistance version 2"/>
  </r>
  <r>
    <s v="City of New Orleans"/>
    <x v="298"/>
    <x v="0"/>
    <s v="ILTR-00008 (Hunter's Field and Amphitheater) and all other remaining active CNO ILTR projects"/>
    <s v="Katrina/Rita Grant 1"/>
    <s v="Technical Assistance Event and Subsequent Follow Up TA Email - Event was One Meeting on 5/24/2017 and Subsequent Email to Grantee Providing Additional Clarification/Guidance on 6/14/2017: Provided Guidance to the Grantee on Bid Solicitation Package Requirements to call bidders' attention to CDBG-DR federal requirements, i.e., Davis-Bacon Prevailing Wages, Section 3, Section 504, Equal Opportunity Employment, etc., as well as Federal Surety/Bonding Requirements, i.e., that the bonding company be an approved company from the Federal Treasury List (Circular 570) - the purpose of this Event and Email was to clarify a position on bid solicitation documentation with the City in regards to their Procurement Policy. This guidance ensures that the State is clear with the City on what is expected going forward and served as a recommendation to update their Procurement Policy. A review of 2 CFR200.321(a) and (b)(2), 24 CFR 85.36(e)(1) and (e)(2)(ii), and 24 CFR 84.84 (e)(iii)(B) as well as the OCD-DRU Grantee Admin Manual (Section 6, Parts 10.1.3, 16.3.1, and Exhibit 6-2) and the City's Procurement Policy was conducted in order to provide this guidance, which also included support from multiple OCD Staff (Kay Lesage, Rich Gray, and Rosalind Peychaud) and PAE Staff (Tom David)."/>
    <s v="Fair Housing Equal Opportunity;#Labor - Davis/Bacon;#Grants Management"/>
    <x v="9"/>
    <x v="1"/>
    <x v="7"/>
    <d v="2017-06-19T09:41:55"/>
    <m/>
    <m/>
    <s v="Item"/>
    <b v="0"/>
    <s v="0"/>
    <s v="Lee Jared"/>
    <s v="Jared Lee"/>
    <x v="7"/>
    <n v="706"/>
    <s v="0"/>
    <d v="2017-06-19T09:57:41"/>
    <s v="Lee OCD, Jared"/>
    <m/>
    <s v="Grants Management"/>
    <s v="Item"/>
    <s v="strategicplanning/Research/Lists/Technical Assistance version 2"/>
  </r>
  <r>
    <s v="Livingston Parish Council"/>
    <x v="299"/>
    <x v="0"/>
    <s v="32PARA2601 (Livingston Parish Communication Tower)"/>
    <s v="Gustav/Ike"/>
    <s v="Technical Assistance Email - Event was One Email on 6/19/17: Provided Guidance to the Grantee/Consultant on Eligible Expenses regarding Force Account Labor, Equipment Use, Materials Purchased, and Repairs to Parish-Owned Equipment, all in accordance with Davis-Bacon Labor Requirements - TA involved instruction to the Grantee on additional documentation needed to determine whether these potential project costs would be eligible for CDBG-DR reimbursement. Additional documentation requests included an updated rationale on why Force Account Labor was utilized for the Tower Access Road on the new site, providing FEMA's Rate Schedule to establish costs on Equipment Use, providing supporting procurement documentation for Materials Purchased, and providing additional rationale on whether the Parish-Owned Equipment was broken on this project's site. A review of Section 7, Part 7 of the OCD-DRU Grantee Admin Manual was conducted in order to provide this guidance, which also included support from other OCD Staff (Kay Lesage)."/>
    <s v="Financial Management;#Labor - Davis/Bacon;#Grants Management"/>
    <x v="2"/>
    <x v="0"/>
    <x v="7"/>
    <d v="2017-06-19T15:44:54"/>
    <m/>
    <m/>
    <s v="Item"/>
    <b v="0"/>
    <s v="0"/>
    <s v="Lee Jared"/>
    <s v="Jared Lee"/>
    <x v="7"/>
    <n v="707"/>
    <s v="0"/>
    <d v="2017-06-19T15:53:29"/>
    <s v="Lee OCD, Jared"/>
    <m/>
    <s v="Grants Management"/>
    <s v="Item"/>
    <s v="strategicplanning/Research/Lists/Technical Assistance version 2"/>
  </r>
  <r>
    <s v="St. Bernard Parsih Government"/>
    <x v="298"/>
    <x v="0"/>
    <s v="44FSCC3501; I44P-00001; IFIS-00019; IFIS-00020; ILT2-00278; ILT2-00279; ILTR-00059; ILTR-00099; ILTR-00173; ILTR-00286; I44P-00002; ILTR-00289"/>
    <s v="Katrina/Rita Grant 1;#Katrina/Rita Grant 2;#Gustav/Ike"/>
    <s v="Monthly Conference Call: In this call, technical assistance was provided to the Grantee in an effort to have them review their active projects and have them provide status updates.  Additionally, we discussed the Draw Requests sent back to Grantee, the required amendments to be submitted, and the next steps on the active projects."/>
    <s v="Eligible CDBG Activities;#Environmental - Environmental Reviews;#Financial Management;#Low-Moderate Income - National Objective;#Slum and Blight - National Objective;#Urgent Need - National Objective"/>
    <x v="1"/>
    <x v="0"/>
    <x v="30"/>
    <d v="2017-06-20T13:09:24"/>
    <m/>
    <m/>
    <s v="Item"/>
    <b v="0"/>
    <s v="0"/>
    <s v="Helena Janssen"/>
    <s v="Helena Janssen"/>
    <x v="23"/>
    <n v="708"/>
    <s v="0"/>
    <d v="2017-06-20T13:09:24"/>
    <s v="Helena Janssen"/>
    <m/>
    <s v="DRGR TA"/>
    <s v="Item"/>
    <s v="strategicplanning/Research/Lists/Technical Assistance version 2"/>
  </r>
  <r>
    <s v="St. Bernard Parish Government"/>
    <x v="300"/>
    <x v="0"/>
    <s v="ILT2-00279; ILTR-00289; ILTR-00286"/>
    <s v="Katrina/Rita Grant 1;#Katrina/Rita Grant 2"/>
    <s v="I spoke with Pamela Wegener, Grants Specialist III for St. Bernard Parish Government to discuss the additional information on three Draw Requests (#6, #12, and #19) which were reviewed by OCD-DRU and sent back to the parish requesting further clarification and reconciliation of certain amounts."/>
    <s v="Eligible CDBG Activities;#Financial Management"/>
    <x v="1"/>
    <x v="0"/>
    <x v="30"/>
    <d v="2017-06-20T13:22:05"/>
    <m/>
    <m/>
    <s v="Item"/>
    <b v="0"/>
    <s v="0"/>
    <s v="Helena Janssen"/>
    <s v="Helena Janssen"/>
    <x v="23"/>
    <n v="709"/>
    <s v="0"/>
    <d v="2017-06-20T13:22:05"/>
    <s v="Helena Janssen"/>
    <m/>
    <s v="DRGR TA"/>
    <s v="Item"/>
    <s v="strategicplanning/Research/Lists/Technical Assistance version 2"/>
  </r>
  <r>
    <s v="Pointe Coupee Parish Police Jury"/>
    <x v="301"/>
    <x v="0"/>
    <s v="39PARA3401 and 39PARA3203"/>
    <s v="Gustav/Ike"/>
    <s v="Pre-Monitoring Visit: Provided technical assistance to the Grantee on records management regarding what required documentation should be obtained and filed in their records as well as the level of documentation they should maintain, specifically Acquisition, Procurement, and Financial Management documentation, in an effort to comply with federal DR-CDBG rules and regulations."/>
    <s v="Financial Management;#Labor - Davis/Bacon;#Low-Moderate Income - National Objective;#Grants Management"/>
    <x v="2"/>
    <x v="1"/>
    <x v="17"/>
    <d v="2017-06-22T08:16:54"/>
    <m/>
    <m/>
    <s v="Item"/>
    <b v="0"/>
    <s v="0"/>
    <s v="Nechelle Polk"/>
    <s v="Nechelle Polk"/>
    <x v="1"/>
    <n v="710"/>
    <s v="0"/>
    <d v="2017-06-22T08:16:54"/>
    <s v="Nechelle Polk"/>
    <m/>
    <s v="Grants Management"/>
    <s v="Item"/>
    <s v="strategicplanning/Research/Lists/Technical Assistance version 2"/>
  </r>
  <r>
    <s v="NORA"/>
    <x v="302"/>
    <x v="0"/>
    <s v="ILOC-00191"/>
    <s v="Katrina/Rita Grant 1"/>
    <s v="Team discussion with grantees(NORA &amp; CNO) regarding possible appropriate national objective/s to identify in a current application submitted to OCD_DRU."/>
    <s v="Damage related to disaster;#Eligible CDBG Activities;#Low-Moderate Income - National Objective;#Slum and Blight - National Objective"/>
    <x v="5"/>
    <x v="0"/>
    <x v="27"/>
    <d v="2017-06-22T15:10:37"/>
    <m/>
    <m/>
    <s v="Item"/>
    <b v="0"/>
    <s v="0"/>
    <s v="Rosalind Peychaud"/>
    <s v="Rosalind Peychaud"/>
    <x v="3"/>
    <n v="711"/>
    <s v="0"/>
    <d v="2017-06-22T15:10:37"/>
    <s v="Rosalind Peychaud"/>
    <m/>
    <s v="DRGR TA"/>
    <s v="Item"/>
    <s v="strategicplanning/Research/Lists/Technical Assistance version 2"/>
  </r>
  <r>
    <s v="CNO_ALL"/>
    <x v="303"/>
    <x v="0"/>
    <s v="ILTR-ALL                      "/>
    <s v="Katrina/Rita Grant 1"/>
    <s v="OCD-DRU and CNO collaboration on the LCP Tracker for davis bacon, section 3 and payroll management.  "/>
    <s v="Financial Management;#Labor - Davis/Bacon"/>
    <x v="2"/>
    <x v="1"/>
    <x v="27"/>
    <d v="2017-06-23T15:47:06"/>
    <m/>
    <m/>
    <s v="Item"/>
    <b v="0"/>
    <s v="0"/>
    <s v="Rosalind Peychaud"/>
    <s v="Rosalind Peychaud"/>
    <x v="3"/>
    <n v="712"/>
    <s v="0"/>
    <d v="2017-06-23T15:47:06"/>
    <s v="Rosalind Peychaud"/>
    <m/>
    <s v="Grants Management"/>
    <s v="Item"/>
    <s v="strategicplanning/Research/Lists/Technical Assistance version 2"/>
  </r>
  <r>
    <s v="GNOHA"/>
    <x v="304"/>
    <x v="0"/>
    <s v="CNO-ALL"/>
    <s v="Katrina/Rita Grant 1"/>
    <s v="Round Table meeting with representatives from HANO, CNO, Detroit, HUD, GNOHA to discuss best practices in affordable housing for CNO and Louisiana thus for.  List to be attached."/>
    <s v="Damage related to disaster;#Financial Management;#Low-Moderate Income - National Objective;#Fair Housing Equal Opportunity;#Eligible CDBG Activities"/>
    <x v="5"/>
    <x v="1"/>
    <x v="27"/>
    <d v="2017-06-27T15:45:45"/>
    <m/>
    <m/>
    <s v="Item"/>
    <b v="0"/>
    <s v="0"/>
    <s v="Rosalind Peychaud"/>
    <s v="Rosalind Peychaud"/>
    <x v="3"/>
    <n v="713"/>
    <s v="0"/>
    <d v="2017-06-27T15:51:30"/>
    <s v="Rosalind Peychaud"/>
    <m/>
    <s v="Grants Management"/>
    <s v="Item"/>
    <s v="strategicplanning/Research/Lists/Technical Assistance version 2"/>
  </r>
  <r>
    <s v="CNO_ALL"/>
    <x v="305"/>
    <x v="0"/>
    <s v="ILTR-ALL                      "/>
    <s v="Katrina/Rita Grant 1;#Katrina/Rita Grant 2;#Flood"/>
    <s v="Collaboration on the 4-Party CEA extension signed and forwarded to CNO not to be renewed until 2022."/>
    <s v="Financial Management;#Grants Management"/>
    <x v="2"/>
    <x v="1"/>
    <x v="27"/>
    <d v="2017-06-27T15:48:16"/>
    <m/>
    <m/>
    <s v="Item"/>
    <b v="0"/>
    <s v="0"/>
    <s v="Rosalind Peychaud"/>
    <s v="Rosalind Peychaud"/>
    <x v="3"/>
    <n v="714"/>
    <s v="0"/>
    <d v="2017-06-27T15:48:16"/>
    <s v="Rosalind Peychaud"/>
    <m/>
    <s v="Grants Management"/>
    <s v="Item"/>
    <s v="strategicplanning/Research/Lists/Technical Assistance version 2"/>
  </r>
  <r>
    <s v="Vietnamese commercial Fishman Union"/>
    <x v="304"/>
    <x v="0"/>
    <s v="Find an item"/>
    <s v="Katrina/Rita Grant 1"/>
    <s v="Status check. Trying to secure financing to purchase product and hire employees;  Challenges theft of cooper and other material in building; tire dumping at location."/>
    <s v="Damage related to disaster;#Grants Management"/>
    <x v="5"/>
    <x v="0"/>
    <x v="27"/>
    <d v="2017-06-27T15:57:14"/>
    <m/>
    <m/>
    <s v="Item"/>
    <b v="0"/>
    <s v="0"/>
    <s v="Rosalind Peychaud"/>
    <s v="Rosalind Peychaud"/>
    <x v="3"/>
    <n v="715"/>
    <s v="0"/>
    <d v="2017-06-27T15:57:14"/>
    <s v="Rosalind Peychaud"/>
    <m/>
    <s v="Grants Management"/>
    <s v="Item"/>
    <s v="strategicplanning/Research/Lists/Technical Assistance version 2"/>
  </r>
  <r>
    <s v="CNO"/>
    <x v="306"/>
    <x v="0"/>
    <s v="ILTR-All"/>
    <s v="Katrina/Rita Grant 1"/>
    <s v="Monthly review of outstanding invoices with CNO Team."/>
    <s v="Financial Management;#Grants Management"/>
    <x v="2"/>
    <x v="0"/>
    <x v="27"/>
    <d v="2017-07-06T11:30:36"/>
    <m/>
    <m/>
    <s v="Item"/>
    <b v="0"/>
    <s v="0"/>
    <s v="Rosalind Peychaud"/>
    <s v="Rosalind Peychaud"/>
    <x v="3"/>
    <n v="716"/>
    <s v="0"/>
    <d v="2017-07-06T11:30:36"/>
    <s v="Rosalind Peychaud"/>
    <m/>
    <s v="Grants Management"/>
    <s v="Item"/>
    <s v="strategicplanning/Research/Lists/Technical Assistance version 2"/>
  </r>
  <r>
    <s v="Town of Clinton"/>
    <x v="307"/>
    <x v="0"/>
    <s v="19MIPL2301"/>
    <s v="Gustav/Ike"/>
    <s v="Darin Mann and I had a conference call with Nicci Gill (with Shread-Kuyrkendall &amp; associates, Inc.), Grant Administrator and engineer for the Town of Clinton.  We discussed the current status of the Sewer Rehabilitation Project and the next steps regarding the Phase Two of this project.  We discussed the Plans &amp; Specifications for Phase Two will be sent to PAE by Ms. Gill in approximately one week."/>
    <s v="Eligible CDBG Activities;#Low-Moderate Income - National Objective;#Grants Management"/>
    <x v="1"/>
    <x v="0"/>
    <x v="30"/>
    <d v="2017-07-07T09:26:20"/>
    <m/>
    <m/>
    <s v="Item"/>
    <b v="0"/>
    <s v="0"/>
    <s v="Helena Janssen"/>
    <s v="Helena Janssen"/>
    <x v="23"/>
    <n v="717"/>
    <s v="0"/>
    <d v="2017-07-07T10:05:22"/>
    <s v="Helena Janssen"/>
    <m/>
    <s v="DRGR TA"/>
    <s v="Item"/>
    <s v="strategicplanning/Research/Lists/Technical Assistance version 2"/>
  </r>
  <r>
    <s v="Tangipahoa Parish"/>
    <x v="308"/>
    <x v="0"/>
    <s v="53PARA2101; 53PAAD1001"/>
    <s v="Gustav/Ike;#Isaac"/>
    <s v="Following PRC approval of the parish’s tier one amendment to increase the Isaac portion for the budget for the Club Deluxe Road overlay and widening project by $103,428.00, I provided TA to the parish that they had the funds in DRGR and in GIOS for the Isaac portion of the Club Deluxe activity but they needed to submit an application and have it approved in GIOS in order to begin drawing down funds. The project is expected to go to bid in July."/>
    <s v="Damage related to disaster;#Urgent Need - National Objective"/>
    <x v="5"/>
    <x v="0"/>
    <x v="16"/>
    <d v="2017-07-17T11:04:04"/>
    <m/>
    <m/>
    <s v="Item"/>
    <b v="0"/>
    <s v="0"/>
    <s v="Darin Mann"/>
    <s v="Darin Mann"/>
    <x v="8"/>
    <n v="718"/>
    <s v="0"/>
    <d v="2017-07-17T11:04:04"/>
    <s v="Darin Mann"/>
    <m/>
    <s v="Grants Management"/>
    <s v="Item"/>
    <s v="strategicplanning/Research/Lists/Technical Assistance version 2"/>
  </r>
  <r>
    <s v="Vernon Parish"/>
    <x v="302"/>
    <x v="0"/>
    <s v="58BEDI7201"/>
    <s v="Gustav/Ike"/>
    <s v="Kristen Hebert and I conducted a pre-monitoring visit with Vernon Parish consultant Jacob Guillory.   The purpose of the visit was to review and assess the files for the (58BEDI7201) Fort Polk–Growth Management Infrastructure Improvements project.  We utilized the OCD-DRU Project Desk Review Checklist and provided feedback on the handful of files compliance needs to review prior to the July 18 monitoring visit.   This project combines $12,748,333.00 in CDBG funding along with $12,565,000.00 in state capital outlay funds. The combined budgets total $25,313,333.00. There are five phases associated with this projects as well as multiple acquisitions and contractors. "/>
    <s v="Damage related to disaster;#Urgent Need - National Objective"/>
    <x v="5"/>
    <x v="1"/>
    <x v="16"/>
    <d v="2017-07-17T11:10:04"/>
    <m/>
    <m/>
    <s v="Item"/>
    <b v="0"/>
    <s v="0"/>
    <s v="Darin Mann"/>
    <s v="Darin Mann"/>
    <x v="8"/>
    <n v="719"/>
    <s v="0"/>
    <d v="2017-07-17T11:10:04"/>
    <s v="Darin Mann"/>
    <m/>
    <s v="Grants Management"/>
    <s v="Item"/>
    <s v="strategicplanning/Research/Lists/Technical Assistance version 2"/>
  </r>
  <r>
    <s v="Terrebonne Parish"/>
    <x v="296"/>
    <x v="0"/>
    <s v="55RHPP1503; 55RHPP1502"/>
    <s v="Gustav/Ike"/>
    <s v="Provided TA to the parish on tier amendment 29 to move unutilized funds in the amount of $115,096.02 from the Multifamily Rental-Bayou Cane Apts and increase the Disaster Infill Housing project budget from $3,300,377.20 to $3,415,473.22. The budget increase will allow the parish to complete an additional unit in that program and submit the closeout package for Bayou Cane.  Provided an updated budget summary the revised budget numbers. "/>
    <s v="Damage related to disaster;#Low-Moderate Income - National Objective"/>
    <x v="5"/>
    <x v="1"/>
    <x v="16"/>
    <d v="2017-07-17T11:12:31"/>
    <m/>
    <m/>
    <s v="Item"/>
    <b v="0"/>
    <s v="0"/>
    <s v="Darin Mann"/>
    <s v="Darin Mann"/>
    <x v="8"/>
    <n v="720"/>
    <s v="0"/>
    <d v="2017-07-17T11:12:31"/>
    <s v="Darin Mann"/>
    <m/>
    <s v="Grants Management"/>
    <s v="Item"/>
    <s v="strategicplanning/Research/Lists/Technical Assistance version 2"/>
  </r>
  <r>
    <s v="Avoyelles Parish"/>
    <x v="296"/>
    <x v="0"/>
    <s v="05PARA3429; 05PARA3430; 05PARA3431; 05PARA3410; 05PARA3432"/>
    <s v="Gustav/Ike"/>
    <s v="Assisted parish with Tier I Amendment Proposal #6 to adjust line items within each project budget. Four of the primary projects are complete and these final adjustments allowed the processing of the final request for payments before closeout of these projects.  The last proposal amendment moved an alternate project to primary status, Bunkie Drainage Improvements.  Reminded parish to obtain a cost estimate before moving forward with an application."/>
    <s v="Damage related to disaster;#Low-Moderate Income - National Objective;#Urgent Need - National Objective"/>
    <x v="5"/>
    <x v="0"/>
    <x v="16"/>
    <d v="2017-07-17T11:13:38"/>
    <m/>
    <m/>
    <s v="Item"/>
    <b v="0"/>
    <s v="0"/>
    <s v="Darin Mann"/>
    <s v="Darin Mann"/>
    <x v="8"/>
    <n v="721"/>
    <s v="0"/>
    <d v="2017-07-17T11:13:38"/>
    <s v="Darin Mann"/>
    <m/>
    <s v="Grants Management"/>
    <s v="Item"/>
    <s v="strategicplanning/Research/Lists/Technical Assistance version 2"/>
  </r>
  <r>
    <s v="Tangipahoa Parish"/>
    <x v="309"/>
    <x v="0"/>
    <s v="53PARA1101"/>
    <s v="Gustav/Ike"/>
    <s v="David Marquette and I conducted a pre-monitoring visit with Tangipahoa Parish Finance Director Missy Cowart and parish consultant John Dardis. The purpose of the visit was to review and assess the files for the Minor Rehab Housing program. The program budget is $450,000.  Nearly 90 percent of the funds have been expended to assist 37 applicants with home repairs ranging from $2,255 to $15,000. Repairs are pending on four applicants.  David and I reviewed four of the 37 files and we found a minor deficiency with each file.  We provided TA on what the parish needed in order to update each file prior to our next visit. Some of the deficiencies include: 1) Missing flood insurance policy in Cooper file; 2) Incomplete checklists in the Williams files; 3) Two different ERR determinations in the Coleman file; and 4) Missing bank statements, income verification and income tax forms in the Jackson file. We also spot-checked a few other files and found incomplete monitoring checklists. Therefore, we determined the parish needed to review all 37 files to make sure all the documentation is present. Much of what we saw can be remedied quickly. We plan a return visit in early August prior to the monitoring visit during the third week of August. "/>
    <s v="Damage related to disaster;#Low-Moderate Income - National Objective"/>
    <x v="5"/>
    <x v="1"/>
    <x v="16"/>
    <d v="2017-07-17T11:16:06"/>
    <m/>
    <m/>
    <s v="Item"/>
    <b v="0"/>
    <s v="0"/>
    <s v="Darin Mann"/>
    <s v="Darin Mann"/>
    <x v="8"/>
    <n v="722"/>
    <s v="0"/>
    <d v="2017-07-17T11:16:06"/>
    <s v="Darin Mann"/>
    <m/>
    <s v="Grants Management"/>
    <s v="Item"/>
    <s v="strategicplanning/Research/Lists/Technical Assistance version 2"/>
  </r>
  <r>
    <s v="Zachary"/>
    <x v="310"/>
    <x v="0"/>
    <s v="68PARA2602; 68PARA3601"/>
    <s v="Gustav/Ike"/>
    <s v="Provided updates to Zachary CAO Chris Calbert of the status of his projects so he could submit CEA Closeout. There were no findings or concerns associated with February’s monitoring of the Zachary Youth Park project. On June 27, the final closeout approval letter was requested for ZYP project. Since the fire truck’s closeout was approved in October 2015, the city can begin the process of closing out the CEA with Zachary. I provided the closed out (13-4a) document and offered further TA with CMCS dates and instructions on filling out the document. "/>
    <s v="Damage related to disaster;#Urgent Need - National Objective"/>
    <x v="5"/>
    <x v="0"/>
    <x v="16"/>
    <d v="2017-07-17T11:47:07"/>
    <m/>
    <m/>
    <s v="Item"/>
    <b v="0"/>
    <s v="0"/>
    <s v="Darin Mann"/>
    <s v="Darin Mann"/>
    <x v="8"/>
    <n v="723"/>
    <s v="0"/>
    <d v="2017-07-17T11:47:07"/>
    <s v="Darin Mann"/>
    <m/>
    <s v="Grants Management"/>
    <s v="Item"/>
    <s v="strategicplanning/Research/Lists/Technical Assistance version 2"/>
  </r>
  <r>
    <s v="Denham Springs"/>
    <x v="294"/>
    <x v="0"/>
    <s v="Associated with August 2016 flood"/>
    <s v="Flood"/>
    <s v="Assist Mayor Landry’s staff, FEMA’s RSF-1 team and various working groups with preparations for Denham Springs June 15 community meeting. Review and discuss plan, layout of state and federal partner stations and information at each table; sign-up sheets for volunteers; resources list for community, etc. Discuss the meeting purpose and objectives and what residents will be learning about the long term planning process. The overall goal is to get public input on the future of Denham Springs in the areas of community planning, economic development, housing, health &amp; social services, infrastructure and natural and cultural importance."/>
    <s v="Damage related to disaster"/>
    <x v="5"/>
    <x v="0"/>
    <x v="16"/>
    <d v="2017-07-17T12:16:15"/>
    <m/>
    <m/>
    <s v="Item"/>
    <b v="0"/>
    <s v="0"/>
    <s v="Darin Mann"/>
    <s v="Darin Mann"/>
    <x v="8"/>
    <n v="724"/>
    <s v="0"/>
    <d v="2017-07-17T12:16:15"/>
    <s v="Darin Mann"/>
    <m/>
    <s v="Grants Management"/>
    <s v="Item"/>
    <s v="strategicplanning/Research/Lists/Technical Assistance version 2"/>
  </r>
  <r>
    <s v="Facility Planning and Control"/>
    <x v="311"/>
    <x v="0"/>
    <s v="All ILOC and I2OC projects"/>
    <s v="Katrina/Rita Grant 1;#Katrina/Rita Grant 2"/>
    <s v="Provided Technical Assistance in reference to Grants Management on the closeout process.  Also, discussed that since an ERR was never done on SUNO Washington Library the construction portion of the project is ineligible for CDBG funds.  They will move those funds to Stopher Gym and move local funds to SUNO to complete the project."/>
    <s v="Eligible CDBG Activities;#Financial Management"/>
    <x v="1"/>
    <x v="1"/>
    <x v="17"/>
    <d v="2017-07-20T11:32:39"/>
    <m/>
    <m/>
    <s v="Item"/>
    <b v="0"/>
    <s v="0"/>
    <s v="Nechelle Polk"/>
    <s v="Nechelle Polk"/>
    <x v="1"/>
    <n v="725"/>
    <s v="0"/>
    <d v="2017-07-20T11:32:39"/>
    <s v="Nechelle Polk"/>
    <m/>
    <s v="Grants Management"/>
    <s v="Item"/>
    <s v="strategicplanning/Research/Lists/Technical Assistance version 2"/>
  </r>
  <r>
    <s v="St. Tammany Parish Government"/>
    <x v="312"/>
    <x v="0"/>
    <s v="52PARA3601; I52P-00001; ILTR-00208; ILTR-00281; ILTR-00282"/>
    <s v="Katrina/Rita Grant 1;#Katrina/Rita Grant 2;#Gustav/Ike"/>
    <s v="Andrea Fleischbein and I conducted an on site visit to St. Tammany Parish Government and met with Katie Magee (Assistant Director of Grants), Christie Eastman (Grants Project Manager), Perry Felarise (Grants Project Manager - Transit) and Jeanne Betbeze (Director, Department of Grants).  We discussed the status of the Parish's active projects regardingthe  Katrina/Rita and the Gustav/Ike events.  We also discussed the necessary amendments to be drafted/submitted by the Parish, including a deadline to submit the next amendment specifically for the Fishing Pier project (52PARA3601)."/>
    <s v="Damage related to disaster;#Eligible CDBG Activities;#Low-Moderate Income - National Objective"/>
    <x v="5"/>
    <x v="1"/>
    <x v="30"/>
    <d v="2017-07-20T11:44:42"/>
    <m/>
    <m/>
    <s v="Item"/>
    <b v="0"/>
    <s v="0"/>
    <s v="Helena Janssen"/>
    <s v="Helena Janssen"/>
    <x v="23"/>
    <n v="726"/>
    <s v="0"/>
    <d v="2017-07-20T11:44:42"/>
    <s v="Helena Janssen"/>
    <m/>
    <s v="DRGR TA"/>
    <s v="Item"/>
    <s v="strategicplanning/Research/Lists/Technical Assistance version 2"/>
  </r>
  <r>
    <s v="Allen Parish Police Jury"/>
    <x v="313"/>
    <x v="0"/>
    <s v="02PARA2501; 02PARA2502"/>
    <s v="Gustav/Ike"/>
    <s v="Andrea Fleischbein and I conducted a Pre-monitor on-site visit to Allen Parish Police Jury.  We met with the consultant, Allison Laborde with Frye Magee, LLC, and with the parish representative, Colleen Sonnier.  The purpose of the visit was to review project specific document files regarding the Reeves Generator project (02PARA2501) and the Oakdale Comm and Emerg Power project (02PARA2502).  We utilized the Project Desk Review Checklists and provided feedback to Ms. Magee and Ms. Sonnier in preparation of the OCD-DRU Compliance Team's scheduled monitoring visit."/>
    <s v="Damage related to disaster;#Eligible CDBG Activities;#Fair Housing Equal Opportunity;#Financial Management;#Labor - Davis/Bacon;#Low-Moderate Income - National Objective;#Urgent Need - National Objective"/>
    <x v="5"/>
    <x v="1"/>
    <x v="30"/>
    <d v="2017-07-25T10:00:06"/>
    <m/>
    <m/>
    <s v="Item"/>
    <b v="0"/>
    <s v="0"/>
    <s v="Helena Janssen"/>
    <s v="Helena Janssen"/>
    <x v="23"/>
    <n v="727"/>
    <s v="0"/>
    <d v="2017-07-25T10:00:06"/>
    <s v="Helena Janssen"/>
    <m/>
    <s v="DRGR TA"/>
    <s v="Item"/>
    <s v="strategicplanning/Research/Lists/Technical Assistance version 2"/>
  </r>
  <r>
    <s v="St. Bernard Parish Government"/>
    <x v="314"/>
    <x v="0"/>
    <s v="ILT2-00279; ILTR-00173; IFIS-00020; IFIS-00019; ILT2-00278; ILTR-00059;ILTR-00099; ILTR-00289; I44P-00001; ILTR-00286; I44P-00002"/>
    <s v="Katrina/Rita Grant 1;#Katrina/Rita Grant 2;#Gustav/Ike"/>
    <s v="Monthly Conference Call with the following present: from SBPG -  Andrew Becker, Pam Wegener, Jason Stopa, Richard Poche, Pamela Williams; from Frye Magee, LLC - Thomas Magee and Douglas Landry; from OCD-DRU - Kay LeSage, Michael Chua, Helena Janssen and Darin Mann.  In this call, technical assistance was provided to the Grantee in an effort to have them review their active projects and have them provide status updates.  Additionally, we discussed the three (3) draw requests that were sent back to the parish, the required amendments to be submitted, and the next steps on the active project.  We also discussed their new application for a Program Income Project regarding Economic Development activities."/>
    <s v="Damage related to disaster;#Eligible CDBG Activities;#Financial Management;#Low-Moderate Income - National Objective;#Slum and Blight - National Objective;#Urgent Need - National Objective"/>
    <x v="5"/>
    <x v="1"/>
    <x v="30"/>
    <d v="2017-07-25T10:16:41"/>
    <m/>
    <m/>
    <s v="Item"/>
    <b v="0"/>
    <s v="0"/>
    <s v="Helena Janssen"/>
    <s v="Helena Janssen"/>
    <x v="23"/>
    <n v="728"/>
    <s v="0"/>
    <d v="2017-07-25T10:17:42"/>
    <s v="Helena Janssen"/>
    <m/>
    <s v="DRGR TA"/>
    <s v="Item"/>
    <s v="strategicplanning/Research/Lists/Technical Assistance version 2"/>
  </r>
  <r>
    <s v="CNO_ALL"/>
    <x v="307"/>
    <x v="0"/>
    <s v="CNO_ALL"/>
    <s v="Katrina/Rita Grant 1;#Katrina/Rita Grant 2"/>
    <s v="CNO Mayor Landrieu address 7 yeard of recovery and progress. See attatchment"/>
    <s v="Damage related to disaster"/>
    <x v="5"/>
    <x v="1"/>
    <x v="27"/>
    <d v="2017-07-31T16:51:16"/>
    <m/>
    <m/>
    <s v="Item"/>
    <b v="0"/>
    <s v="0"/>
    <s v="Rosalind Peychaud"/>
    <s v="Rosalind Peychaud"/>
    <x v="3"/>
    <n v="729"/>
    <s v="0"/>
    <d v="2017-07-31T16:51:16"/>
    <s v="Rosalind Peychaud"/>
    <m/>
    <s v="Grants Management"/>
    <s v="Item"/>
    <s v="strategicplanning/Research/Lists/Technical Assistance version 2"/>
  </r>
  <r>
    <s v="East Baton Rouge Parish"/>
    <x v="315"/>
    <x v="0"/>
    <s v="17PARA2101, 17PARA2102, 17PARA2105, 17PARA2106, 17PARA2107"/>
    <s v="Gustav/Ike"/>
    <s v="Pre-Monitoring Visit: Provided technical assistance to the grantee on records management regarding what required documentation should be obtained and filed in their records in an effort to comply with federal DR-CDBG rules and regulations. "/>
    <s v="Urgent Need - National Objective;#Grants Management"/>
    <x v="3"/>
    <x v="1"/>
    <x v="17"/>
    <d v="2017-08-02T07:47:40"/>
    <m/>
    <m/>
    <s v="Item"/>
    <b v="0"/>
    <s v="0"/>
    <s v="Nechelle Polk"/>
    <s v="Nechelle Polk"/>
    <x v="1"/>
    <n v="730"/>
    <s v="0"/>
    <d v="2017-08-02T07:47:40"/>
    <s v="Nechelle Polk"/>
    <m/>
    <s v="Grants Management"/>
    <s v="Item"/>
    <s v="strategicplanning/Research/Lists/Technical Assistance version 2"/>
  </r>
  <r>
    <s v="CNO_ALL"/>
    <x v="315"/>
    <x v="0"/>
    <s v="NORAILTR00267"/>
    <s v="Katrina/Rita Grant 1;#Flood"/>
    <s v="Internal staff discussion of past monitoring visits of NORA and CNO. Missing information needed;What has been received. Steps forward. "/>
    <s v="Damage related to disaster;#Grants Management"/>
    <x v="5"/>
    <x v="0"/>
    <x v="27"/>
    <d v="2017-08-02T14:07:28"/>
    <m/>
    <m/>
    <s v="Item"/>
    <b v="0"/>
    <s v="0"/>
    <s v="Rosalind Peychaud"/>
    <s v="Rosalind Peychaud"/>
    <x v="3"/>
    <n v="731"/>
    <s v="0"/>
    <d v="2017-08-02T14:07:28"/>
    <s v="Rosalind Peychaud"/>
    <m/>
    <s v="Grants Management"/>
    <s v="Item"/>
    <s v="strategicplanning/Research/Lists/Technical Assistance version 2"/>
  </r>
  <r>
    <s v="Office of Coastal Protection"/>
    <x v="311"/>
    <x v="0"/>
    <s v="CPFI Program"/>
    <s v="Gustav/Ike"/>
    <s v="Conference call to discuss active projects, amendments, closeout projects, and IGA between CPRA and Terrebonne"/>
    <s v="Damage related to disaster;#Eligible CDBG Activities;#Environmental - Environmental Reviews;#Financial Management;#Urgent Need - National Objective"/>
    <x v="5"/>
    <x v="0"/>
    <x v="23"/>
    <d v="2017-08-03T10:19:36"/>
    <m/>
    <m/>
    <s v="Item"/>
    <b v="0"/>
    <s v="0"/>
    <s v="Kristen Hebert"/>
    <s v="Kristen Hebert"/>
    <x v="10"/>
    <n v="732"/>
    <s v="0"/>
    <d v="2017-08-03T10:19:36"/>
    <s v="Kristen Hebert"/>
    <m/>
    <s v="DRGR TA"/>
    <s v="Item"/>
    <s v="strategicplanning/Research/Lists/Technical Assistance version 2"/>
  </r>
  <r>
    <s v="East Baton Rouge Parish"/>
    <x v="316"/>
    <x v="0"/>
    <s v="All PARA projects"/>
    <s v="Gustav/Ike"/>
    <s v="Provided Technical Assistance concerning budget issues and  steps needed to proceed with the PAE Task Order for grants management.  Discussed steps that need to be taken and documents required in order to approve the Council on Aging application.  Discussed Outreach was on the call."/>
    <s v="Eligible CDBG Activities;#Financial Management;#Grants Management"/>
    <x v="1"/>
    <x v="1"/>
    <x v="17"/>
    <d v="2017-08-03T17:08:52"/>
    <m/>
    <m/>
    <s v="Item"/>
    <b v="0"/>
    <s v="0"/>
    <s v="Nechelle Polk"/>
    <s v="Nechelle Polk"/>
    <x v="1"/>
    <n v="733"/>
    <s v="0"/>
    <d v="2017-08-03T17:08:52"/>
    <s v="Nechelle Polk"/>
    <m/>
    <s v="Grants Management"/>
    <s v="Item"/>
    <s v="strategicplanning/Research/Lists/Technical Assistance version 2"/>
  </r>
  <r>
    <s v="St. Bernard Parish Government"/>
    <x v="316"/>
    <x v="0"/>
    <s v="ILTR-00059"/>
    <s v="Katrina/Rita Grant 1"/>
    <s v="A telephone conference call was prearranged with the following individuals: Kay LeSage and Helena Janssen of OCD, Thomas David of PAE, Keith Lagrange - Director of Public Works; Andrew Becker, Doug Landry and Donald Bourgeois of SBPG.  The purpose of the call was to discuss the results of PAE's review of the bidding and contract documents for this project. OCD is discuss this matter further with OCD-Compliance and provide further feedback."/>
    <s v="Damage related to disaster;#Eligible CDBG Activities;#Slum and Blight - National Objective"/>
    <x v="5"/>
    <x v="0"/>
    <x v="30"/>
    <d v="2017-08-04T08:01:01"/>
    <m/>
    <m/>
    <s v="Item"/>
    <b v="0"/>
    <s v="0"/>
    <s v="Helena Janssen"/>
    <s v="Helena Janssen"/>
    <x v="23"/>
    <n v="734"/>
    <s v="0"/>
    <d v="2017-08-04T08:01:01"/>
    <s v="Helena Janssen"/>
    <m/>
    <s v="DRGR TA"/>
    <s v="Item"/>
    <s v="strategicplanning/Research/Lists/Technical Assistance version 2"/>
  </r>
  <r>
    <s v="Office of Risk Managment"/>
    <x v="316"/>
    <x v="0"/>
    <s v="FEMA PW Number: PA-06-LA-4277-PW-00719(0)"/>
    <s v="Flood"/>
    <s v="Onsite meeting with ORM and Department of Agriculture and Forestry for Questions &amp; Answers Session CDBG - Match Fund FEMA Disasters for 4263 (March Floods) and 4277 (August Floods).  The following individuals were present at the meeting: Lisa Samuels and Helena Janssen with OCD-DRU; Matt Sims, Michael Martin, JoAnn Hash and Jason Hawkins with DMS, Farrel Hebert with ORM and Deana Erdey with LDAF.  Discussions included FEMA Grant Program, Program Implementation: DCBG-DR requirements and Program Requirements regarding Compliance for Procurement, Section 3, Davis-Bacon &amp; Labor, 504 Compliance and Fair Housing Act."/>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1"/>
    <x v="30"/>
    <d v="2017-08-04T15:37:27"/>
    <m/>
    <m/>
    <s v="Item"/>
    <b v="0"/>
    <s v="0"/>
    <s v="Helena Janssen"/>
    <s v="Helena Janssen"/>
    <x v="23"/>
    <n v="735"/>
    <s v="0"/>
    <d v="2017-08-04T15:37:27"/>
    <s v="Helena Janssen"/>
    <m/>
    <s v="DRGR TA"/>
    <s v="Item"/>
    <s v="strategicplanning/Research/Lists/Technical Assistance version 2"/>
  </r>
  <r>
    <s v="Office of Risk Management"/>
    <x v="317"/>
    <x v="0"/>
    <s v="FEMA PW Number: PA-06-LA-4263-PW-00761(0)"/>
    <s v="Flood"/>
    <s v="Onsite meeting with ORM and LSU Agricultural Center for Questions &amp; Answers Session CDBG - Match Fund FEMA Disasters for 4263 (March Floods) and 4277 (August Floods).  The following individuals were present at the meeting: Lisa Samuels and Helena Janssen with OCD-DRU; Matt Sims, JoAnn Hash and Jason Hawkins with DMS, Farrel Hebert with ORM and Adam Bailey with LSU AG Center.  Discussions included FEMA Grant Program, Program Implementation: DCBG-DR requirements and Program Requirements regarding Compliance for Procurement, Section 3, Davis-Bacon &amp; Labor, 504 Compliance and Fair Housing Act."/>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1"/>
    <x v="30"/>
    <d v="2017-08-04T15:41:28"/>
    <m/>
    <m/>
    <s v="Item"/>
    <b v="0"/>
    <s v="0"/>
    <s v="Helena Janssen"/>
    <s v="Helena Janssen"/>
    <x v="23"/>
    <n v="736"/>
    <s v="0"/>
    <d v="2017-08-04T15:41:28"/>
    <s v="Helena Janssen"/>
    <m/>
    <s v="DRGR TA"/>
    <s v="Item"/>
    <s v="strategicplanning/Research/Lists/Technical Assistance version 2"/>
  </r>
  <r>
    <s v="Recovery School District"/>
    <x v="318"/>
    <x v="0"/>
    <s v="All IEDU projects"/>
    <s v="Katrina/Rita Grant 1"/>
    <s v="Provided technical assistance to the grantee on duplication of benefits with FEMA and discussed financial management of funds remaining in projects ready for closeout."/>
    <s v="Duplication of Benefits;#Grants Management"/>
    <x v="6"/>
    <x v="1"/>
    <x v="17"/>
    <d v="2017-08-08T13:31:48"/>
    <m/>
    <m/>
    <s v="Item"/>
    <b v="0"/>
    <s v="0"/>
    <s v="Nechelle Polk"/>
    <s v="Nechelle Polk"/>
    <x v="1"/>
    <n v="737"/>
    <s v="0"/>
    <d v="2017-08-08T13:31:48"/>
    <s v="Nechelle Polk"/>
    <m/>
    <s v="Grants Management"/>
    <s v="Item"/>
    <s v="strategicplanning/Research/Lists/Technical Assistance version 2"/>
  </r>
  <r>
    <s v="CNO_ALL"/>
    <x v="319"/>
    <x v="0"/>
    <s v="ILTR00008"/>
    <s v="Katrina/Rita Grant 1;#Flood"/>
    <s v="Vincent Smith, special projects manager reported that the work has been submitted for bid. Goal is to start work by November."/>
    <s v="Damage related to disaster;#Eligible CDBG Activities;#Grants Management"/>
    <x v="5"/>
    <x v="1"/>
    <x v="27"/>
    <d v="2017-08-17T12:25:26"/>
    <m/>
    <m/>
    <s v="Item"/>
    <b v="0"/>
    <s v="0"/>
    <s v="Rosalind Peychaud"/>
    <s v="Rosalind Peychaud"/>
    <x v="3"/>
    <n v="738"/>
    <s v="0"/>
    <d v="2017-08-17T12:25:26"/>
    <s v="Rosalind Peychaud"/>
    <m/>
    <s v="Grants Management"/>
    <s v="Item"/>
    <s v="strategicplanning/Research/Lists/Technical Assistance version 2"/>
  </r>
  <r>
    <s v="GNOHA"/>
    <x v="320"/>
    <x v="0"/>
    <s v="CNO ALL"/>
    <s v="Katrina/Rita Grant 1;#Flood"/>
    <s v="Agenda Attatched"/>
    <s v="Damage related to disaster"/>
    <x v="5"/>
    <x v="1"/>
    <x v="27"/>
    <d v="2017-08-17T15:02:14"/>
    <m/>
    <m/>
    <s v="Item"/>
    <b v="0"/>
    <s v="0"/>
    <s v="Rosalind Peychaud"/>
    <s v="Rosalind Peychaud"/>
    <x v="3"/>
    <n v="739"/>
    <s v="0"/>
    <d v="2017-08-17T15:02:14"/>
    <s v="Rosalind Peychaud"/>
    <m/>
    <s v="Grants Management"/>
    <s v="Item"/>
    <s v="strategicplanning/Research/Lists/Technical Assistance version 2"/>
  </r>
  <r>
    <s v="Facility Planning and Control"/>
    <x v="321"/>
    <x v="0"/>
    <s v="All ILOC and I2OC Projects"/>
    <s v="Katrina/Rita Grant 1;#Katrina/Rita Grant 2"/>
    <s v="Provided Technical Assistance on close-out packages, financial management, construction issues and expenditures."/>
    <s v="Financial Management;#Labor - Davis/Bacon;#Urgent Need - National Objective;#Grants Management"/>
    <x v="2"/>
    <x v="1"/>
    <x v="17"/>
    <d v="2017-08-24T11:07:35"/>
    <m/>
    <m/>
    <s v="Item"/>
    <b v="0"/>
    <s v="0"/>
    <s v="Nechelle Polk"/>
    <s v="Nechelle Polk"/>
    <x v="1"/>
    <n v="740"/>
    <s v="0"/>
    <d v="2017-08-24T11:07:35"/>
    <s v="Nechelle Polk"/>
    <m/>
    <s v="Grants Management"/>
    <s v="Item"/>
    <s v="strategicplanning/Research/Lists/Technical Assistance version 2"/>
  </r>
  <r>
    <s v="South Central Planning and Development Commission, North Delta Regional Planning &amp; Development District, NewCorp Inc, TruFund Financial Services, Regional Loan Corp"/>
    <x v="315"/>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Grants Management"/>
    <x v="6"/>
    <x v="0"/>
    <x v="22"/>
    <d v="2017-09-01T16:31:25"/>
    <m/>
    <m/>
    <s v="Item"/>
    <b v="0"/>
    <s v="0"/>
    <s v="Michael Chua"/>
    <s v="Michael Chua"/>
    <x v="9"/>
    <n v="741"/>
    <s v="0"/>
    <d v="2017-09-01T16:31:25"/>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22"/>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Grants Management"/>
    <x v="6"/>
    <x v="0"/>
    <x v="22"/>
    <d v="2017-09-01T16:32:28"/>
    <m/>
    <m/>
    <s v="Item"/>
    <b v="0"/>
    <s v="0"/>
    <s v="Michael Chua"/>
    <s v="Michael Chua"/>
    <x v="9"/>
    <n v="742"/>
    <s v="0"/>
    <d v="2017-09-01T16:32:28"/>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19"/>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Grants Management"/>
    <x v="6"/>
    <x v="0"/>
    <x v="22"/>
    <d v="2017-09-01T16:33:11"/>
    <m/>
    <m/>
    <s v="Item"/>
    <b v="0"/>
    <s v="0"/>
    <s v="Michael Chua"/>
    <s v="Michael Chua"/>
    <x v="9"/>
    <n v="743"/>
    <s v="0"/>
    <d v="2017-09-01T16:33:11"/>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23"/>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Grants Management"/>
    <x v="6"/>
    <x v="0"/>
    <x v="22"/>
    <d v="2017-09-01T16:33:53"/>
    <m/>
    <m/>
    <s v="Item"/>
    <b v="0"/>
    <s v="0"/>
    <s v="Michael Chua"/>
    <s v="Michael Chua"/>
    <x v="9"/>
    <n v="744"/>
    <s v="0"/>
    <d v="2017-09-01T16:33:53"/>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24"/>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Grants Management"/>
    <x v="6"/>
    <x v="0"/>
    <x v="22"/>
    <d v="2017-09-01T16:34:22"/>
    <m/>
    <m/>
    <s v="Item"/>
    <b v="0"/>
    <s v="0"/>
    <s v="Michael Chua"/>
    <s v="Michael Chua"/>
    <x v="9"/>
    <n v="745"/>
    <s v="0"/>
    <d v="2017-09-01T16:34:22"/>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06"/>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Grants Management"/>
    <x v="6"/>
    <x v="0"/>
    <x v="22"/>
    <d v="2017-09-01T16:42:20"/>
    <m/>
    <m/>
    <s v="Item"/>
    <b v="0"/>
    <s v="0"/>
    <s v="Michael Chua"/>
    <s v="Michael Chua"/>
    <x v="9"/>
    <n v="746"/>
    <s v="0"/>
    <d v="2017-09-01T16:42:20"/>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14"/>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Grants Management"/>
    <x v="6"/>
    <x v="0"/>
    <x v="22"/>
    <d v="2017-09-01T16:42:45"/>
    <m/>
    <m/>
    <s v="Item"/>
    <b v="0"/>
    <s v="0"/>
    <s v="Michael Chua"/>
    <s v="Michael Chua"/>
    <x v="9"/>
    <n v="747"/>
    <s v="0"/>
    <d v="2017-09-01T16:42:45"/>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25"/>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Grants Management"/>
    <x v="6"/>
    <x v="0"/>
    <x v="22"/>
    <d v="2017-09-01T16:43:13"/>
    <m/>
    <m/>
    <s v="Item"/>
    <b v="0"/>
    <s v="0"/>
    <s v="Michael Chua"/>
    <s v="Michael Chua"/>
    <x v="9"/>
    <n v="748"/>
    <s v="0"/>
    <d v="2017-09-01T16:43:13"/>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26"/>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Grants Management"/>
    <x v="6"/>
    <x v="0"/>
    <x v="22"/>
    <d v="2017-09-01T16:43:40"/>
    <m/>
    <m/>
    <s v="Item"/>
    <b v="0"/>
    <s v="0"/>
    <s v="Michael Chua"/>
    <s v="Michael Chua"/>
    <x v="9"/>
    <n v="749"/>
    <s v="0"/>
    <d v="2017-09-01T16:43:40"/>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15"/>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Grants Management"/>
    <x v="6"/>
    <x v="0"/>
    <x v="22"/>
    <d v="2017-09-01T16:45:03"/>
    <m/>
    <m/>
    <s v="Item"/>
    <b v="0"/>
    <s v="0"/>
    <s v="Michael Chua"/>
    <s v="Michael Chua"/>
    <x v="9"/>
    <n v="750"/>
    <s v="0"/>
    <d v="2017-09-01T16:45:03"/>
    <s v="Michael Chua"/>
    <m/>
    <s v="Grants Management"/>
    <s v="Item"/>
    <s v="strategicplanning/Research/Lists/Technical Assistance version 2"/>
  </r>
  <r>
    <s v="St. Bernard Parish Government"/>
    <x v="320"/>
    <x v="0"/>
    <s v="ILT2-00279; ILTR-00173; IFIS-00020; IFIS-00019; ILT2-00278; ILTR-00059; ILTR-00099; ILTR-00289; I44P-00001; ILTR-00286; I44P-00002"/>
    <s v="Katrina/Rita Grant 1;#Katrina/Rita Grant 2;#Gustav/Ike"/>
    <s v="Monthly Conference Call with the following present from SBPG: Andrew Becker, George Imbraguglio, Donnie Bourgeois, and Richard Poche; from Frye Magee, LLC: Thomas Magee and Douglas Landry; from Nunez: Ernest Frazier; from OCD-DRU: Kay LeSage, LaSonta Davenport, Helena Janssen, and Darin Mann."/>
    <s v="Damage related to disaster;#Eligible CDBG Activities;#Environmental - Environmental Reviews;#Financial Management;#Low-Moderate Income - National Objective;#Slum and Blight - National Objective;#Urgent Need - National Objective"/>
    <x v="5"/>
    <x v="0"/>
    <x v="30"/>
    <d v="2017-09-06T13:56:47"/>
    <m/>
    <m/>
    <s v="Item"/>
    <b v="0"/>
    <s v="0"/>
    <s v="Helena Janssen"/>
    <s v="Helena Janssen"/>
    <x v="23"/>
    <n v="751"/>
    <s v="0"/>
    <d v="2017-09-06T14:00:45"/>
    <s v="Helena Janssen"/>
    <m/>
    <s v="DRGR TA"/>
    <s v="Item"/>
    <s v="strategicplanning/Research/Lists/Technical Assistance version 2"/>
  </r>
  <r>
    <s v="Bayou Treme"/>
    <x v="327"/>
    <x v="0"/>
    <s v="Bayou Treme"/>
    <s v="Katrina/Rita Grant 2"/>
    <s v="Pre-monitoring TA meeting to discuss the project approval, loan terms, and other pertinent details prior to funding. "/>
    <s v="Labor - Davis/Bacon;#Grants Management"/>
    <x v="7"/>
    <x v="1"/>
    <x v="22"/>
    <d v="2017-09-08T13:19:11"/>
    <m/>
    <m/>
    <s v="Item"/>
    <b v="0"/>
    <s v="0"/>
    <s v="Michael Chua"/>
    <s v="Michael Chua"/>
    <x v="9"/>
    <n v="752"/>
    <s v="0"/>
    <d v="2017-09-08T13:19:11"/>
    <s v="Michael Chua"/>
    <m/>
    <s v="Grants Management"/>
    <s v="Item"/>
    <s v="strategicplanning/Research/Lists/Technical Assistance version 2"/>
  </r>
  <r>
    <s v="East Carroll Parish"/>
    <x v="328"/>
    <x v="0"/>
    <s v="18PARA3403 and 18PARA3401"/>
    <s v="Gustav/Ike"/>
    <s v="Monthly Conference Call to discuss projects:_x000a_CDBG - EJES will send revised cost estimates and plans by the end of the week; advertisement estimate by end of month_x000a_DOTD - PH1 Complete (amendment to be submitted by end of week to adjust project budgets); PH2 Waiting on National Wide Permit, no wetlands to worry about."/>
    <s v="Damage related to disaster;#Eligible CDBG Activities;#Environmental - Environmental Reviews;#Fair Housing Equal Opportunity;#Financial Management;#Low-Moderate Income - National Objective"/>
    <x v="5"/>
    <x v="0"/>
    <x v="23"/>
    <d v="2017-09-11T11:05:39"/>
    <m/>
    <m/>
    <s v="Item"/>
    <b v="0"/>
    <s v="0"/>
    <s v="Kristen Hebert"/>
    <s v="Kristen Hebert"/>
    <x v="10"/>
    <n v="753"/>
    <s v="0"/>
    <d v="2017-09-11T11:05:39"/>
    <s v="Kristen Hebert"/>
    <m/>
    <s v="DRGR TA"/>
    <s v="Item"/>
    <s v="strategicplanning/Research/Lists/Technical Assistance version 2"/>
  </r>
  <r>
    <s v="Vernon Parish"/>
    <x v="302"/>
    <x v="0"/>
    <s v="58BEDI7201 - Fort Polk"/>
    <s v="Gustav/Ike"/>
    <s v="Onsite pre-monitoring visit to review and assess project files"/>
    <s v="Damage related to disaster;#Eligible CDBG Activities;#Environmental - Environmental Reviews;#Fair Housing Equal Opportunity;#Financial Management;#Labor - Davis/Bacon;#Urgent Need - National Objective"/>
    <x v="5"/>
    <x v="1"/>
    <x v="23"/>
    <d v="2017-09-11T11:11:57"/>
    <m/>
    <m/>
    <s v="Item"/>
    <b v="0"/>
    <s v="0"/>
    <s v="Kristen Hebert"/>
    <s v="Kristen Hebert"/>
    <x v="10"/>
    <n v="754"/>
    <s v="0"/>
    <d v="2017-09-11T11:11:57"/>
    <s v="Kristen Hebert"/>
    <m/>
    <s v="DRGR TA"/>
    <s v="Item"/>
    <s v="strategicplanning/Research/Lists/Technical Assistance version 2"/>
  </r>
  <r>
    <s v="Vernon Parish"/>
    <x v="303"/>
    <x v="0"/>
    <s v="58BEDI7201 - Fort Polk"/>
    <s v="Gustav/Ike"/>
    <s v="Conference Call to discuss project status :_x000a_1. Project 1B PH3 (Abandonment of East Central Vernon Water _x000a_    Lines)_x000a_    - Council Meeting on July 17 to approve amendment to _x000a_       engineer agreement_x000a_2. Acquisition for Sub-Regional Parkway _x000a_   a. Boston Timber Opportunities Tract (Complete)_x000a_   b. Martin Timberlands Tract (Expect to close in the next couple _x000a_       of weeks)_x000a_   c. J.R. Smart Tract (Review Appraisal NTP will be issued July 10, _x000a_      2017_x000a_3.  COE Permitting for Sub-Regional Parkway_x000a_     - COE continues to report that the permit will be completed _x000a_        soon; once receive premit parish can start mitigation_x000a_4.  Geotechnical for Sub-Regional Parkway (Complete)_x000a_5.  Design for Sub-Regional Parkway PH1_x000a_     - OCD/PAE Plan &amp; Spec Review:  PAE will send out review _x000a_        comments Monday._x000a_     - FP&amp;C Plan &amp; Spec Review:  Parish received review letter _x000a_       from FP&amp;C on May 12, 2017.  PAE will provide letter of _x000a_       CDBG funds commitment to FP&amp;C today."/>
    <s v="Damage related to disaster;#Eligible CDBG Activities;#Environmental - Environmental Reviews;#Fair Housing Equal Opportunity;#Financial Management;#Labor - Davis/Bacon;#Urgent Need - National Objective"/>
    <x v="5"/>
    <x v="0"/>
    <x v="23"/>
    <d v="2017-09-11T11:24:51"/>
    <m/>
    <m/>
    <s v="Item"/>
    <b v="0"/>
    <s v="0"/>
    <s v="Kristen Hebert"/>
    <s v="Kristen Hebert"/>
    <x v="10"/>
    <n v="755"/>
    <s v="0"/>
    <d v="2017-09-11T11:24:51"/>
    <s v="Kristen Hebert"/>
    <m/>
    <s v="DRGR TA"/>
    <s v="Item"/>
    <s v="strategicplanning/Research/Lists/Technical Assistance version 2"/>
  </r>
  <r>
    <s v="Vernon Parish"/>
    <x v="329"/>
    <x v="0"/>
    <s v="58BEDI7201 - Fort Polk"/>
    <s v="Gustav/Ike"/>
    <s v="Conference Call to dicuss project status.  See attached agenda."/>
    <s v="Damage related to disaster;#Eligible CDBG Activities;#Environmental - Environmental Reviews;#Fair Housing Equal Opportunity;#Financial Management;#Labor - Davis/Bacon;#Urgent Need - National Objective"/>
    <x v="5"/>
    <x v="0"/>
    <x v="23"/>
    <d v="2017-09-11T11:31:59"/>
    <m/>
    <m/>
    <s v="Item"/>
    <b v="0"/>
    <s v="0"/>
    <s v="Kristen Hebert"/>
    <s v="Kristen Hebert"/>
    <x v="10"/>
    <n v="756"/>
    <s v="0"/>
    <d v="2017-09-11T11:31:59"/>
    <s v="Kristen Hebert"/>
    <m/>
    <s v="DRGR TA"/>
    <s v="Item"/>
    <s v="strategicplanning/Research/Lists/Technical Assistance version 2"/>
  </r>
  <r>
    <s v="Lafourche Parish"/>
    <x v="330"/>
    <x v="0"/>
    <s v="PARA Projects"/>
    <s v="Gustav/Ike"/>
    <s v="Conference Call with Parish, Picciola &amp; Associates, and HGA to discuss project status, expenditures, and acquisition phase.  See notes attached."/>
    <s v="Damage related to disaster;#Eligible CDBG Activities;#Environmental - Environmental Reviews;#Fair Housing Equal Opportunity;#Financial Management;#Labor - Davis/Bacon;#Low-Moderate Income - National Objective;#Urgent Need - National Objective"/>
    <x v="5"/>
    <x v="0"/>
    <x v="23"/>
    <d v="2017-09-11T11:40:10"/>
    <m/>
    <m/>
    <s v="Item"/>
    <b v="0"/>
    <s v="0"/>
    <s v="Kristen Hebert"/>
    <s v="Kristen Hebert"/>
    <x v="10"/>
    <n v="757"/>
    <s v="0"/>
    <d v="2019-05-14T11:31:38"/>
    <s v="Kristen Hebert"/>
    <m/>
    <s v="DRGR TA"/>
    <s v="Item"/>
    <s v="strategicplanning/Research/Lists/Technical Assistance version 2"/>
  </r>
  <r>
    <s v="Lafourche Parish"/>
    <x v="331"/>
    <x v="0"/>
    <s v="PARA Projects"/>
    <s v="Gustav/Ike"/>
    <s v="Conference Call with Parish, Picciola &amp; Associates, and HGA to discuss project status, expenditures, and acquisition phase.  See notes attached."/>
    <s v="Damage related to disaster;#Eligible CDBG Activities;#Environmental - Environmental Reviews;#Fair Housing Equal Opportunity;#Financial Management;#Labor - Davis/Bacon;#Low-Moderate Income - National Objective;#Urgent Need - National Objective"/>
    <x v="5"/>
    <x v="0"/>
    <x v="23"/>
    <d v="2017-09-11T11:45:13"/>
    <m/>
    <m/>
    <s v="Item"/>
    <b v="0"/>
    <s v="0"/>
    <s v="Kristen Hebert"/>
    <s v="Kristen Hebert"/>
    <x v="10"/>
    <n v="758"/>
    <s v="0"/>
    <d v="2019-05-14T11:31:29"/>
    <s v="Kristen Hebert"/>
    <m/>
    <s v="DRGR TA"/>
    <s v="Item"/>
    <s v="strategicplanning/Research/Lists/Technical Assistance version 2"/>
  </r>
  <r>
    <s v="Office of Coastal Protection"/>
    <x v="332"/>
    <x v="0"/>
    <s v="CPFI Program"/>
    <s v="Gustav/Ike"/>
    <s v="Conference call to discuss active projects, amendments, closeout projects, and IGA between CPRA and Terrebonne."/>
    <s v="Damage related to disaster;#Eligible CDBG Activities;#Environmental - Environmental Reviews;#Financial Management;#Urgent Need - National Objective"/>
    <x v="5"/>
    <x v="0"/>
    <x v="23"/>
    <d v="2017-09-11T11:53:07"/>
    <m/>
    <m/>
    <s v="Item"/>
    <b v="0"/>
    <s v="0"/>
    <s v="Kristen Hebert"/>
    <s v="Kristen Hebert"/>
    <x v="10"/>
    <n v="759"/>
    <s v="0"/>
    <d v="2017-09-11T11:53:07"/>
    <s v="Kristen Hebert"/>
    <m/>
    <s v="DRGR TA"/>
    <s v="Item"/>
    <s v="strategicplanning/Research/Lists/Technical Assistance version 2"/>
  </r>
  <r>
    <s v="Recovery School District "/>
    <x v="333"/>
    <x v="0"/>
    <s v="All active IEDU projects "/>
    <s v="Katrina/Rita Grant 1"/>
    <s v="Conducted monthly conference call with Julie Bordelon, Nathan Schwam, Adrienne Celestine, Kay LeSage, Carlos Dickerson (Dept. of Education), Chris Norton (Dept. of Education) and Sheila Romig (CSRS) from 2 - 2:45 pm. Discussed support documentation that is needed from the grantee in order to determine whether a duplication of benefits occured in the payout of CDBG funds, since FEMA funds were also used to pay for construction costs on some of the grantee's completed projects. _x000a__x000a_Decision was made that the grantee could proceed with submitting final requests for payment without the delineation of FEMA and CDBG funds on the contractors' pay applications, since that support documentation will need to be provided in the grantee's closeout reports. _x000a__x000a_Director Adrienne Celestine also conveyed to the grantee representatives that HUD will likely not grant an extension past 2020 to have all Katrina/Rita DR CDBG funds expended by. She noted that the grantee has millions of dollars that have yet to be obligated, let alone expended, as of today. "/>
    <s v="Duplication of Benefits"/>
    <x v="6"/>
    <x v="0"/>
    <x v="24"/>
    <d v="2017-09-11T15:11:16"/>
    <m/>
    <m/>
    <s v="Item"/>
    <b v="0"/>
    <s v="0"/>
    <s v="Jimmy Dunphy"/>
    <s v="Jimmy Dunphy"/>
    <x v="20"/>
    <n v="760"/>
    <s v="0"/>
    <d v="2017-09-11T15:22:53"/>
    <s v="Jimmy Dunphy"/>
    <m/>
    <s v="Grants Management"/>
    <s v="Item"/>
    <s v="strategicplanning/Research/Lists/Technical Assistance version 2"/>
  </r>
  <r>
    <s v="Ouachita Parish Police Jury"/>
    <x v="334"/>
    <x v="0"/>
    <s v="37PARA3402; 37PARA3403; 37PARA3404; and 37PARA3405"/>
    <s v="Gustav/Ike"/>
    <s v="Conference call was held with the following individuals: Bradley Cammack with OPPJ, Laura Williams with OPPJ, Gary Fontana with GNF Management, and present on behalf of OCD-DRU: Darin Mann, Kay LeSage, Sandra Gunner, Lisa Samuals and Helena Janssen.  The engineer, Robbie George, joined the call during the discussion for the Wellerman project (37PARA3405).  Discussions included the status of each project and the budget for the parish.  Specifically, discussions included the lack of response to Michael Chua's email sent to Gary Fontana on 12/15/2016 and to Bradley Cammack on 1/3/2017 regarding the outstanding issues of Acquisition (for the Temporary Construction Servitudes) and URA applicability and Cost Reasonableness.  We also had discussion regarding the outstanding requests for payments in the projects.  OCD-DRU provided a deadline of September 29, 2017 for the parish to respond to the outstanding issues listed in Mr. Chua's email and to submit the necessary draw requests."/>
    <s v="Damage related to disaster;#Eligible CDBG Activities;#Financial Management;#Low-Moderate Income - National Objective;#Urgent Need - National Objective"/>
    <x v="5"/>
    <x v="0"/>
    <x v="30"/>
    <d v="2017-09-13T13:06:06"/>
    <m/>
    <m/>
    <s v="Item"/>
    <b v="0"/>
    <s v="0"/>
    <s v="Helena Janssen"/>
    <s v="Helena Janssen"/>
    <x v="23"/>
    <n v="761"/>
    <s v="0"/>
    <d v="2017-09-13T13:09:44"/>
    <s v="Helena Janssen"/>
    <m/>
    <s v="DRGR TA"/>
    <s v="Item"/>
    <s v="strategicplanning/Research/Lists/Technical Assistance version 2"/>
  </r>
  <r>
    <s v="St. Bernard Parish Government"/>
    <x v="334"/>
    <x v="0"/>
    <s v="ILTR-00289; ILTR-00286; ILT2-00279; ILTR-00173; IFIS-00020; IFIS-00019; ILT2-00278; ILTR-00059; ILTR-00099; I44P-00001; I44P-00002"/>
    <s v="Katrina/Rita Grant 1;#Katrina/Rita Grant 2;#Gustav/Ike"/>
    <s v="Monthly Conference Call with the following present from SBPG: Andrew Becker, George Imbraguglio, Richard Poche, Pam Wegener, Jason Stopa and Melissa O'Neil (SBPG Grants Support); present from OCD-DRU: Adrienne Celestine, Kay LeSage, LaSonta Davenport, Helena Janssen, Darin Mann, Michael Chua, Tomorr LeBeouf; present from Frye Magee, LLC: Thomas Magee and Douglas Landry. In this call, technical assistance was provided to the Grantee in an effort to have them review their active projects and provide status updates, including next steps.  Additionally, we discussed outstanding draw requests and project amendments.  We also discussed the progress made on the new Program Income Project regarding the Economic Development activities."/>
    <s v="Damage related to disaster;#Eligible CDBG Activities;#Environmental - Environmental Reviews;#Financial Management;#Low-Moderate Income - National Objective;#Slum and Blight - National Objective;#Urgent Need - National Objective"/>
    <x v="5"/>
    <x v="1"/>
    <x v="30"/>
    <d v="2017-09-13T16:06:19"/>
    <m/>
    <m/>
    <s v="Item"/>
    <b v="0"/>
    <s v="0"/>
    <s v="Helena Janssen"/>
    <s v="Helena Janssen"/>
    <x v="23"/>
    <n v="762"/>
    <s v="0"/>
    <d v="2017-09-13T16:06:19"/>
    <s v="Helena Janssen"/>
    <m/>
    <s v="DRGR TA"/>
    <s v="Item"/>
    <s v="strategicplanning/Research/Lists/Technical Assistance version 2"/>
  </r>
  <r>
    <s v="East Baton Rouge Parish"/>
    <x v="335"/>
    <x v="0"/>
    <s v="PARA bridge projects "/>
    <s v="Gustav/Ike"/>
    <s v="A monthly conference call was held today with Andrea Fleischbein, Mark Stephens and Shalanda Nalencz. The Parish was informed that in order to process the final draw request for the 17PARA2102 project, the Parish will need to submit a Request for Project Amendment (2) that adds local funds to the project budget. The last draw request, which was submitted yesterday, includes project expenses the Parish intends to pay for using its own money. However, the current project budget does not include any funds other than the DR CDBG grant amount that was awarded (and subsequently amended) to the Parish.  _x000a__x000a_ "/>
    <s v="Grants Management"/>
    <x v="4"/>
    <x v="0"/>
    <x v="24"/>
    <d v="2017-09-14T10:17:19"/>
    <m/>
    <m/>
    <s v="Item"/>
    <b v="0"/>
    <s v="0"/>
    <s v="Jimmy Dunphy"/>
    <s v="Jimmy Dunphy"/>
    <x v="20"/>
    <n v="763"/>
    <s v="0"/>
    <d v="2017-09-14T10:18:32"/>
    <s v="Jimmy Dunphy"/>
    <m/>
    <s v="Grants Management"/>
    <s v="Item"/>
    <s v="strategicplanning/Research/Lists/Technical Assistance version 2"/>
  </r>
  <r>
    <s v="LHC"/>
    <x v="334"/>
    <x v="0"/>
    <s v="LHC ALL"/>
    <s v="Katrina/Rita Grant 1;#Flood"/>
    <s v="Attended the LHC regular Board meeting. Agenda attatched."/>
    <s v="Damage related to disaster;#Eligible CDBG Activities;#Grants Management"/>
    <x v="5"/>
    <x v="1"/>
    <x v="27"/>
    <d v="2017-09-19T15:32:30"/>
    <m/>
    <m/>
    <s v="Item"/>
    <b v="0"/>
    <s v="0"/>
    <s v="Rosalind Peychaud"/>
    <s v="Rosalind Peychaud"/>
    <x v="3"/>
    <n v="764"/>
    <s v="0"/>
    <d v="2017-09-19T15:32:30"/>
    <s v="Rosalind Peychaud"/>
    <m/>
    <s v="Grants Management"/>
    <s v="Item"/>
    <s v="strategicplanning/Research/Lists/Technical Assistance version 2"/>
  </r>
  <r>
    <s v="LHC"/>
    <x v="334"/>
    <x v="0"/>
    <s v="7198869"/>
    <s v="Katrina/Rita Grant 1"/>
    <s v="MONTHLY BOARD MEETING . AGENDA ATTATCHED"/>
    <s v="Damage related to disaster"/>
    <x v="5"/>
    <x v="1"/>
    <x v="27"/>
    <d v="2017-09-19T15:51:09"/>
    <m/>
    <m/>
    <s v="Item"/>
    <b v="0"/>
    <s v="0"/>
    <s v="Rosalind Peychaud"/>
    <s v="Rosalind Peychaud"/>
    <x v="3"/>
    <n v="765"/>
    <s v="0"/>
    <d v="2017-09-19T15:51:09"/>
    <s v="Rosalind Peychaud"/>
    <m/>
    <s v="Grants Management"/>
    <s v="Item"/>
    <s v="strategicplanning/Research/Lists/Technical Assistance version 2"/>
  </r>
  <r>
    <s v="NORA"/>
    <x v="320"/>
    <x v="0"/>
    <s v="ILOC-00028; ILOC-00029"/>
    <s v="Katrina/Rita Grant 1;#Flood"/>
    <s v="Monthly Meeting. Agenda attatched"/>
    <s v="Damage related to disaster"/>
    <x v="5"/>
    <x v="1"/>
    <x v="27"/>
    <d v="2017-09-20T12:31:21"/>
    <m/>
    <m/>
    <s v="Item"/>
    <b v="0"/>
    <s v="0"/>
    <s v="Rosalind Peychaud"/>
    <s v="Rosalind Peychaud"/>
    <x v="3"/>
    <n v="766"/>
    <s v="0"/>
    <d v="2017-09-20T12:31:21"/>
    <s v="Rosalind Peychaud"/>
    <m/>
    <s v="Grants Management"/>
    <s v="Item"/>
    <s v="strategicplanning/Research/Lists/Technical Assistance version 2"/>
  </r>
  <r>
    <s v="NORA"/>
    <x v="336"/>
    <x v="0"/>
    <s v="ILTR-ALL                      "/>
    <s v="Katrina/Rita Grant 1;#Flood"/>
    <s v="MONTHLY MEETING . AGENDA ATTATCHED"/>
    <s v="Damage related to disaster;#Financial Management;#Grants Management"/>
    <x v="5"/>
    <x v="1"/>
    <x v="27"/>
    <d v="2017-09-20T12:35:13"/>
    <m/>
    <m/>
    <s v="Item"/>
    <b v="0"/>
    <s v="0"/>
    <s v="Rosalind Peychaud"/>
    <s v="Rosalind Peychaud"/>
    <x v="3"/>
    <n v="767"/>
    <s v="0"/>
    <d v="2017-09-20T12:35:13"/>
    <s v="Rosalind Peychaud"/>
    <m/>
    <s v="Grants Management"/>
    <s v="Item"/>
    <s v="strategicplanning/Research/Lists/Technical Assistance version 2"/>
  </r>
  <r>
    <s v="CNO  Central City Circle"/>
    <x v="337"/>
    <x v="0"/>
    <s v="7198869"/>
    <s v="Katrina/Rita Grant 1"/>
    <s v="Monthly Meeting. Agenda Attatched."/>
    <s v="Damage related to disaster"/>
    <x v="5"/>
    <x v="1"/>
    <x v="27"/>
    <d v="2017-09-20T12:46:25"/>
    <m/>
    <m/>
    <s v="Item"/>
    <b v="0"/>
    <s v="0"/>
    <s v="Rosalind Peychaud"/>
    <s v="Rosalind Peychaud"/>
    <x v="3"/>
    <n v="768"/>
    <s v="0"/>
    <d v="2017-09-20T12:46:25"/>
    <s v="Rosalind Peychaud"/>
    <m/>
    <s v="Grants Management"/>
    <s v="Item"/>
    <s v="strategicplanning/Research/Lists/Technical Assistance version 2"/>
  </r>
  <r>
    <s v="GNOHA"/>
    <x v="338"/>
    <x v="0"/>
    <s v="CNO_ALL"/>
    <s v="Katrina/Rita Grant 1"/>
    <s v="Housing Plan Attatched."/>
    <s v="Damage related to disaster"/>
    <x v="5"/>
    <x v="1"/>
    <x v="27"/>
    <d v="2017-09-20T12:51:21"/>
    <m/>
    <m/>
    <s v="Item"/>
    <b v="0"/>
    <s v="0"/>
    <s v="Rosalind Peychaud"/>
    <s v="Rosalind Peychaud"/>
    <x v="3"/>
    <n v="769"/>
    <s v="0"/>
    <d v="2017-09-20T12:51:21"/>
    <s v="Rosalind Peychaud"/>
    <m/>
    <s v="Grants Management"/>
    <s v="Item"/>
    <s v="strategicplanning/Research/Lists/Technical Assistance version 2"/>
  </r>
  <r>
    <s v="GNOHA"/>
    <x v="339"/>
    <x v="0"/>
    <s v="CNO_ALL"/>
    <s v="Katrina/Rita Grant 1"/>
    <s v="MONTHLY MEETING. Agenda Attatched. "/>
    <s v="Damage related to disaster"/>
    <x v="5"/>
    <x v="1"/>
    <x v="27"/>
    <d v="2017-09-20T13:02:10"/>
    <m/>
    <m/>
    <s v="Item"/>
    <b v="0"/>
    <s v="0"/>
    <s v="Rosalind Peychaud"/>
    <s v="Rosalind Peychaud"/>
    <x v="3"/>
    <n v="770"/>
    <s v="0"/>
    <d v="2017-09-20T13:02:10"/>
    <s v="Rosalind Peychaud"/>
    <m/>
    <s v="Grants Management"/>
    <s v="Item"/>
    <s v="strategicplanning/Research/Lists/Technical Assistance version 2"/>
  </r>
  <r>
    <s v="NORA"/>
    <x v="340"/>
    <x v="0"/>
    <s v="ILOC0019"/>
    <s v="Katrina/Rita Grant 1"/>
    <s v="Facilitating and coordinating the tracking of the 4-Party CEA"/>
    <s v="Damage related to disaster;#Grants Management"/>
    <x v="5"/>
    <x v="1"/>
    <x v="27"/>
    <d v="2017-09-20T13:05:19"/>
    <m/>
    <m/>
    <s v="Item"/>
    <b v="0"/>
    <s v="0"/>
    <s v="Rosalind Peychaud"/>
    <s v="Rosalind Peychaud"/>
    <x v="3"/>
    <n v="771"/>
    <s v="0"/>
    <d v="2017-09-20T13:05:19"/>
    <s v="Rosalind Peychaud"/>
    <m/>
    <s v="Grants Management"/>
    <s v="Item"/>
    <s v="strategicplanning/Research/Lists/Technical Assistance version 2"/>
  </r>
  <r>
    <s v="GNOHA"/>
    <x v="341"/>
    <x v="0"/>
    <s v="ILTR ALL"/>
    <s v="Katrina/Rita Grant 1"/>
    <s v="Saturday Housing First Rally at the Propeller."/>
    <s v="Damage related to disaster;#Fair Housing Equal Opportunity;#Grants Management"/>
    <x v="5"/>
    <x v="1"/>
    <x v="27"/>
    <d v="2017-09-20T13:07:29"/>
    <m/>
    <m/>
    <s v="Item"/>
    <b v="0"/>
    <s v="0"/>
    <s v="Rosalind Peychaud"/>
    <s v="Rosalind Peychaud"/>
    <x v="3"/>
    <n v="772"/>
    <s v="0"/>
    <d v="2017-09-20T13:07:29"/>
    <s v="Rosalind Peychaud"/>
    <m/>
    <s v="Grants Management"/>
    <s v="Item"/>
    <s v="strategicplanning/Research/Lists/Technical Assistance version 2"/>
  </r>
  <r>
    <s v="CNO HANO"/>
    <x v="342"/>
    <x v="0"/>
    <s v="CNO ALL"/>
    <s v="Katrina/Rita Grant 1"/>
    <s v="Agenda Attatched"/>
    <s v="Damage related to disaster;#Grants Management"/>
    <x v="5"/>
    <x v="1"/>
    <x v="27"/>
    <d v="2017-09-20T13:28:09"/>
    <m/>
    <m/>
    <s v="Item"/>
    <b v="0"/>
    <s v="0"/>
    <s v="Rosalind Peychaud"/>
    <s v="Rosalind Peychaud"/>
    <x v="3"/>
    <n v="773"/>
    <s v="0"/>
    <d v="2017-09-20T13:28:09"/>
    <s v="Rosalind Peychaud"/>
    <m/>
    <s v="Grants Management"/>
    <s v="Item"/>
    <s v="strategicplanning/Research/Lists/Technical Assistance version 2"/>
  </r>
  <r>
    <s v="Facility Planning and Control"/>
    <x v="343"/>
    <x v="0"/>
    <s v="All ILOC projects"/>
    <s v="Katrina/Rita Grant 1;#Katrina/Rita Grant 2"/>
    <s v="A monthly conference call was held with Kay LeSage, Lisa Smeltzer, Mark Bradley, Jean Kelly, Hettie Hobdy, Allison Laborde, Michelle Smith and Jessica Guillory to get updates on the statuses of the grantee's active projects and to discuss the monitoring visit that will be conducted in November 2017._x000a__x000a_The grantee was informed that if it intends to install a generator, or purchase personal property, as part of the ILOC-00020 project, as it indicated it may do, a request for project amendment will need to be submitted and approved prior to a Sealed Bid procurement being conducted, or prior to purchase of the equipment.   _x000a_"/>
    <s v="Grants Management"/>
    <x v="4"/>
    <x v="0"/>
    <x v="24"/>
    <d v="2017-09-21T10:54:42"/>
    <m/>
    <m/>
    <s v="Item"/>
    <b v="0"/>
    <s v="0"/>
    <s v="Jimmy Dunphy"/>
    <s v="Jimmy Dunphy"/>
    <x v="20"/>
    <n v="774"/>
    <s v="0"/>
    <d v="2017-09-21T11:01:08"/>
    <s v="Jimmy Dunphy"/>
    <m/>
    <s v="Grants Management"/>
    <s v="Item"/>
    <s v="strategicplanning/Research/Lists/Technical Assistance version 2"/>
  </r>
  <r>
    <s v="NORA"/>
    <x v="343"/>
    <x v="0"/>
    <s v="136S00001"/>
    <s v="Katrina/Rita Grant 1"/>
    <s v="Joint meeting with LLT, NORA and LHC to discuss the transfer/ renovation  of five properties. Major questions who will /can pay for the repairs.  Robbie Bizot will explore optons with HUD. Candance will explore DOB possibilities."/>
    <s v="Damage related to disaster;#Duplication of Benefits;#Eligible CDBG Activities;#Low-Moderate Income - National Objective"/>
    <x v="5"/>
    <x v="1"/>
    <x v="27"/>
    <d v="2017-09-21T12:06:45"/>
    <m/>
    <m/>
    <s v="Item"/>
    <b v="0"/>
    <s v="0"/>
    <s v="Rosalind Peychaud"/>
    <s v="Rosalind Peychaud"/>
    <x v="3"/>
    <n v="775"/>
    <s v="0"/>
    <d v="2017-09-21T12:06:45"/>
    <s v="Rosalind Peychaud"/>
    <m/>
    <s v="Grants Management"/>
    <s v="Item"/>
    <s v="strategicplanning/Research/Lists/Technical Assistance version 2"/>
  </r>
  <r>
    <s v="St. Tammany Parish Government"/>
    <x v="344"/>
    <x v="0"/>
    <s v="PW Numbers 437, 439, 440, 650, 61, 746 and 583"/>
    <s v="Flood"/>
    <s v="Conference call was held with the following individuals: Bridget Saladino and Angela Bitner with STPG; Andrea Fleischbein (Outreach) and Helena Janssen (Analyst) with OCD-DRU. We discussed the status of the PWs listed on their Participation Form for the FEMA PA Match Program, including the construction status and the CDBG requirements regarding Section 3, Davis Bacon, Labor Compliance, and Fair Housing requirements.  STPG advised they were ready to go to bid on the PWs (437, 439 and 440) regarding construction work on the bridges. We discussed CDBG requirements concerning adverstisements and bid process. Bridget Saladino confirmed she attended the BR Training Course for the FEMA PA Match Program.  "/>
    <s v="Damage related to disaster;#Duplication of Benefits;#Eligible CDBG Activities;#Fair Housing Equal Opportunity;#Labor - Davis/Bacon"/>
    <x v="5"/>
    <x v="0"/>
    <x v="30"/>
    <d v="2017-09-26T07:40:04"/>
    <m/>
    <m/>
    <s v="Item"/>
    <b v="0"/>
    <s v="0"/>
    <s v="Helena Janssen"/>
    <s v="Helena Janssen"/>
    <x v="23"/>
    <n v="776"/>
    <s v="0"/>
    <d v="2017-09-26T07:40:04"/>
    <s v="Helena Janssen"/>
    <m/>
    <s v="DRGR TA"/>
    <s v="Item"/>
    <s v="strategicplanning/Research/Lists/Technical Assistance version 2"/>
  </r>
  <r>
    <s v="CNO ALL"/>
    <x v="345"/>
    <x v="0"/>
    <s v="B-06-DG-22-0001"/>
    <s v="Katrina/Rita Grant 1"/>
    <s v="Collaborated with CNO and State Fiscal Analyst to access the history of the CNO and FP&amp;C agreement to pay interest to CNO on $1,000,000 committed to VAMC. "/>
    <s v="Damage related to disaster;#Grants Management"/>
    <x v="5"/>
    <x v="0"/>
    <x v="27"/>
    <d v="2017-09-28T14:47:18"/>
    <m/>
    <m/>
    <s v="Item"/>
    <b v="0"/>
    <s v="0"/>
    <s v="Rosalind Peychaud"/>
    <s v="Rosalind Peychaud"/>
    <x v="3"/>
    <n v="777"/>
    <s v="0"/>
    <d v="2017-09-28T14:47:18"/>
    <s v="Rosalind Peychaud"/>
    <m/>
    <s v="Grants Management"/>
    <s v="Item"/>
    <s v="strategicplanning/Research/Lists/Technical Assistance version 2"/>
  </r>
  <r>
    <s v="CNOALL"/>
    <x v="345"/>
    <x v="0"/>
    <s v="ILTR-00190"/>
    <s v="Katrina/Rita Grant 1"/>
    <s v="Met with Ashely Gardre, to discuss this project status, fund balance and the fact that there haven't been any draws since 3/16/17. Seemed unaware. I will provide her the application for review and follow-up."/>
    <s v="Damage related to disaster"/>
    <x v="5"/>
    <x v="1"/>
    <x v="27"/>
    <d v="2017-09-28T15:17:40"/>
    <m/>
    <m/>
    <s v="Item"/>
    <b v="0"/>
    <s v="0"/>
    <s v="Rosalind Peychaud"/>
    <s v="Rosalind Peychaud"/>
    <x v="3"/>
    <n v="778"/>
    <s v="0"/>
    <d v="2017-09-28T15:17:40"/>
    <s v="Rosalind Peychaud"/>
    <m/>
    <s v="Grants Management"/>
    <s v="Item"/>
    <s v="strategicplanning/Research/Lists/Technical Assistance version 2"/>
  </r>
  <r>
    <s v="CNO TASKFORCE MEETING"/>
    <x v="345"/>
    <x v="0"/>
    <s v="ILTR-ALL                      "/>
    <s v="Katrina/Rita Grant 1"/>
    <s v="BI WEEKLY MEETING WITHCNO/OCD and STATE OCD to REVIEW INVOICE and PROJECT STATUS."/>
    <s v="Damage related to disaster"/>
    <x v="5"/>
    <x v="0"/>
    <x v="27"/>
    <d v="2017-09-28T15:34:23"/>
    <m/>
    <m/>
    <s v="Item"/>
    <b v="0"/>
    <s v="0"/>
    <s v="Rosalind Peychaud"/>
    <s v="Rosalind Peychaud"/>
    <x v="3"/>
    <n v="779"/>
    <s v="0"/>
    <d v="2017-09-28T15:34:23"/>
    <s v="Rosalind Peychaud"/>
    <m/>
    <s v="Grants Management"/>
    <s v="Item"/>
    <s v="strategicplanning/Research/Lists/Technical Assistance version 2"/>
  </r>
  <r>
    <s v="South Central Planning and Development Commission, North Delta Regional Planning &amp; Development District, NewCorp Inc, TruFund Financial Services, Regional Loan Corp "/>
    <x v="328"/>
    <x v="0"/>
    <s v="Restore LA Small Business Program "/>
    <s v="Flood"/>
    <s v="This is a conference call with all of the Restore LA Small Business Program subrecipients to discuss program status, ongoing issues, resolutions, and to answer any questions, etc."/>
    <s v="Duplication of Benefits;#Eligible CDBG Activities;#Financial Management;#Grants Management"/>
    <x v="6"/>
    <x v="0"/>
    <x v="22"/>
    <d v="2017-09-29T10:02:49"/>
    <m/>
    <m/>
    <s v="Item"/>
    <b v="0"/>
    <s v="0"/>
    <s v="Michael Chua"/>
    <s v="Michael Chua"/>
    <x v="9"/>
    <n v="780"/>
    <s v="0"/>
    <d v="2017-09-29T10:02:49"/>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46"/>
    <x v="0"/>
    <s v="Restore LA Small Business Program "/>
    <s v="Flood"/>
    <s v="This is a conference call with all of the Restore LA Small Business Program subrecipients to discuss program status, ongoing issues, resolutions, and to answer any questions, etc."/>
    <s v="Duplication of Benefits;#Eligible CDBG Activities;#Financial Management;#Grants Management"/>
    <x v="6"/>
    <x v="0"/>
    <x v="22"/>
    <d v="2017-09-29T10:04:39"/>
    <m/>
    <m/>
    <s v="Item"/>
    <b v="0"/>
    <s v="0"/>
    <s v="Michael Chua"/>
    <s v="Michael Chua"/>
    <x v="9"/>
    <n v="783"/>
    <s v="0"/>
    <d v="2017-09-29T10:04:39"/>
    <s v="Michael Chua"/>
    <m/>
    <s v="Grants Management"/>
    <s v="Item"/>
    <s v="strategicplanning/Research/Lists/Technical Assistance version 2"/>
  </r>
  <r>
    <s v="Regional Loan Corp"/>
    <x v="347"/>
    <x v="0"/>
    <s v="Restore LA Small Business"/>
    <s v="Flood"/>
    <s v="Onsite visit to do preliminary file monitoring and to answer any project-specific questions."/>
    <s v="Financial Management;#Grants Management"/>
    <x v="2"/>
    <x v="1"/>
    <x v="22"/>
    <d v="2017-09-29T10:05:54"/>
    <m/>
    <m/>
    <s v="Item"/>
    <b v="0"/>
    <s v="0"/>
    <s v="Michael Chua"/>
    <s v="Michael Chua"/>
    <x v="9"/>
    <n v="784"/>
    <s v="0"/>
    <d v="2017-09-29T10:05:54"/>
    <s v="Michael Chua"/>
    <m/>
    <s v="Grants Management"/>
    <s v="Item"/>
    <s v="strategicplanning/Research/Lists/Technical Assistance version 2"/>
  </r>
  <r>
    <s v="NewCorp Inc"/>
    <x v="348"/>
    <x v="0"/>
    <s v="Restore LA Small Business"/>
    <s v="Flood"/>
    <s v="Onsite visit to do preliminary file monitoring and to answer any project-specific questions."/>
    <s v="Financial Management;#Grants Management"/>
    <x v="2"/>
    <x v="1"/>
    <x v="22"/>
    <d v="2017-09-29T10:06:47"/>
    <m/>
    <m/>
    <s v="Item"/>
    <b v="0"/>
    <s v="0"/>
    <s v="Michael Chua"/>
    <s v="Michael Chua"/>
    <x v="9"/>
    <n v="785"/>
    <s v="0"/>
    <d v="2017-09-29T10:06:47"/>
    <s v="Michael Chua"/>
    <m/>
    <s v="Grants Management"/>
    <s v="Item"/>
    <s v="strategicplanning/Research/Lists/Technical Assistance version 2"/>
  </r>
  <r>
    <s v="Recovery School District"/>
    <x v="349"/>
    <x v="0"/>
    <s v="All IEDU projects "/>
    <s v="Katrina/Rita Grant 1"/>
    <s v="A monthly conference call was held with Nathan Schwam, Julie Bordelon, Shelia Romig and Kay LeSage Oct. 2, 2017 to discuss the status of the grantee's active and completed but not yet closed out projects. _x000a__x000a_The grantee was informed that the pre-monitoring visit Outreach Specialist Darin Mann and Infrastructure Analyst Jimmy Dunphy conducted last week went well and was advised to add to its files the records that were missing from the files for the IEDU00112, IEDU00114 and IEDU00115 projects during the pre-monitoring visit. _x000a__x000a_"/>
    <s v="Grants Management"/>
    <x v="4"/>
    <x v="0"/>
    <x v="24"/>
    <d v="2017-10-03T13:52:07"/>
    <m/>
    <m/>
    <s v="Item"/>
    <b v="0"/>
    <s v="0"/>
    <s v="Jimmy Dunphy"/>
    <s v="Jimmy Dunphy"/>
    <x v="20"/>
    <n v="786"/>
    <s v="0"/>
    <d v="2017-10-03T13:52:07"/>
    <s v="Jimmy Dunphy"/>
    <m/>
    <s v="Grants Management"/>
    <s v="Item"/>
    <s v="strategicplanning/Research/Lists/Technical Assistance version 2"/>
  </r>
  <r>
    <s v="CNO ALL"/>
    <x v="349"/>
    <x v="0"/>
    <s v="ILTR-ALL                      "/>
    <s v="Katrina/Rita Grant 1"/>
    <s v="COMMUNITY DEVELOPMENT &amp; NORA Budget presentations to the New Orleans City Council.  Recognition given to OCD for assistance and gidance to both CNO Departments."/>
    <s v="Damage related to disaster;#Grants Management"/>
    <x v="5"/>
    <x v="1"/>
    <x v="27"/>
    <d v="2017-10-03T16:39:32"/>
    <m/>
    <m/>
    <s v="Item"/>
    <b v="0"/>
    <s v="0"/>
    <s v="Rosalind Peychaud"/>
    <s v="Rosalind Peychaud"/>
    <x v="3"/>
    <n v="787"/>
    <s v="0"/>
    <d v="2017-10-03T16:39:32"/>
    <s v="Rosalind Peychaud"/>
    <m/>
    <s v="Grants Management"/>
    <s v="Item"/>
    <s v="strategicplanning/Research/Lists/Technical Assistance version 2"/>
  </r>
  <r>
    <s v="CNO ALL"/>
    <x v="350"/>
    <x v="0"/>
    <s v="CNO ALL"/>
    <s v="Katrina/Rita Grant 1"/>
    <s v="Hoffman Early Learing Center collaborative ribbon cutting. School in LMI neighborhood where funds used to build affordable housing and renovate a park."/>
    <s v="Low-Moderate Income - National Objective;#Slum and Blight - National Objective"/>
    <x v="0"/>
    <x v="1"/>
    <x v="27"/>
    <d v="2017-10-04T14:02:55"/>
    <m/>
    <m/>
    <s v="Item"/>
    <b v="0"/>
    <s v="0"/>
    <s v="Rosalind Peychaud"/>
    <s v="Rosalind Peychaud"/>
    <x v="3"/>
    <n v="788"/>
    <s v="0"/>
    <d v="2017-10-04T14:02:55"/>
    <s v="Rosalind Peychaud"/>
    <m/>
    <s v="Grants Management"/>
    <s v="Item"/>
    <s v="strategicplanning/Research/Lists/Technical Assistance version 2"/>
  </r>
  <r>
    <s v="NORA"/>
    <x v="350"/>
    <x v="0"/>
    <s v="ILTR-ALL                      "/>
    <s v="Katrina/Rita Grant 1"/>
    <s v="AGENDA ATTATCHED . Resolution for Bohn Ford amemded and approved for final consideration by full NORA Board at October meeting. Funds from OCD approved by ED."/>
    <s v="Damage related to disaster;#Low-Moderate Income - National Objective;#Slum and Blight - National Objective;#Grants Management"/>
    <x v="5"/>
    <x v="1"/>
    <x v="27"/>
    <d v="2017-10-04T14:09:00"/>
    <m/>
    <m/>
    <s v="Item"/>
    <b v="0"/>
    <s v="0"/>
    <s v="Rosalind Peychaud"/>
    <s v="Rosalind Peychaud"/>
    <x v="3"/>
    <n v="789"/>
    <s v="0"/>
    <d v="2017-10-04T14:09:00"/>
    <s v="Rosalind Peychaud"/>
    <m/>
    <s v="Grants Management"/>
    <s v="Item"/>
    <s v="strategicplanning/Research/Lists/Technical Assistance version 2"/>
  </r>
  <r>
    <s v="Ouachita Parish Police Jury"/>
    <x v="350"/>
    <x v="0"/>
    <s v="37PARA3401; 37PARA3402; 37PARA3403; 37PARA3404; 37PARA3405"/>
    <s v="Gustav/Ike"/>
    <s v="Held the monthly conference call with the following individuals: Bradley Cammack with OPPJ, Gary Fontana with GNF Management; and present on behalf of OCD-DRU was Darin Mann, Kay LeSage, Adrienne Celestine, Sandra Gunner, Helena Janssen and Patricia Weisner.  Discussions included the status of each project.  We provided further feedback on the parish's acquisition responses for the J-1D (37PARA3403) and T-1A (37PARA3402) canal projects.  Patricia also provided feedback from the February 24 monitoring visit on the H-1 (37PARA3401) canal project and the additional concern with the acquisition for this project as it involved an act of donation. We also discussed the outstanding draw requests for the City of Monroe Pumping Station project (37PARA3404) and City of West Monroe Wellerman project (37PARA3405). _x000a_"/>
    <s v="Damage related to disaster;#Eligible CDBG Activities;#Financial Management;#Low-Moderate Income - National Objective;#Urgent Need - National Objective"/>
    <x v="5"/>
    <x v="0"/>
    <x v="30"/>
    <d v="2017-10-06T11:45:34"/>
    <m/>
    <m/>
    <s v="Item"/>
    <b v="0"/>
    <s v="0"/>
    <s v="Helena Janssen"/>
    <s v="Helena Janssen"/>
    <x v="23"/>
    <n v="790"/>
    <s v="0"/>
    <d v="2017-10-06T11:45:34"/>
    <s v="Helena Janssen"/>
    <m/>
    <s v="DRGR TA"/>
    <s v="Item"/>
    <s v="strategicplanning/Research/Lists/Technical Assistance version 2"/>
  </r>
  <r>
    <s v="Vernon Parish"/>
    <x v="348"/>
    <x v="0"/>
    <s v="58BEDI7201- Fort Polk"/>
    <s v="Gustav/Ike"/>
    <s v="Conference Call to discuss project status. See attached agenda."/>
    <s v="Damage related to disaster;#Eligible CDBG Activities;#Environmental - Environmental Reviews;#Fair Housing Equal Opportunity;#Financial Management;#Labor - Davis/Bacon;#Urgent Need - National Objective"/>
    <x v="5"/>
    <x v="0"/>
    <x v="23"/>
    <d v="2017-10-10T09:48:57"/>
    <m/>
    <m/>
    <s v="Item"/>
    <b v="0"/>
    <s v="0"/>
    <s v="Kristen Hebert"/>
    <s v="Kristen Hebert"/>
    <x v="10"/>
    <n v="791"/>
    <s v="0"/>
    <d v="2017-10-10T09:48:57"/>
    <s v="Kristen Hebert"/>
    <m/>
    <s v="DRGR TA"/>
    <s v="Item"/>
    <s v="strategicplanning/Research/Lists/Technical Assistance version 2"/>
  </r>
  <r>
    <s v="Office of Coastal Protection"/>
    <x v="343"/>
    <x v="0"/>
    <s v="CPFI Program"/>
    <s v="Gustav/Ike"/>
    <s v="Conference call to discuss active projcts, amendments, closeout projects, and IGA between CPRA and Terrebonne._x000a__x000a_Terrebonne Parish Levee – CPRA has received 3 invoices in an estimate amount of $3.1M from Terrebonne that will be ready to process once the application has been approved.  In order for the application to be approve, our office has to approve the Terrebonne Parish amendment on the Parish side.  The agreement between Terrebonne Parish and the Levee District has been signed.  However, we are still waiting on a letter for the commitment of funds and a summary of cost for the entire project.  The Parish said they will submit those items within the next week.  _x000a__x000a_Cut-off Pointe Aux Chein Levee – Bid Opening extended by two weeks to give bidders additional time to review changes made resulting from questions that arose in the pre-bid meeting.  Also the construction schedule has been extended to 480 days to allow time for weather changes and such.  Request for payment in the amount of $105K prepared for signature.  _x000a__x000a_Lafitte Area Levee Repairs – CBI finished their review of the bid documents.  Waiting on a landrights access waiver to the SEMCO site where the rock is stored.  Project should be ready to advertise in October.  PAE reviewing pay request in the amount of $50K for the Lafitte Admin._x000a__x000a_Closeout – PAE is reviewing all files to be ready incase there is a monitoring review on the remaining projects that have not been monitored.  Once this is complete PAE will request the final payments for the task orders on the St. Mary and Rosethorne projects. _x000a_"/>
    <s v="Damage related to disaster;#Eligible CDBG Activities;#Environmental - Environmental Reviews;#Financial Management;#Urgent Need - National Objective"/>
    <x v="5"/>
    <x v="0"/>
    <x v="23"/>
    <d v="2017-10-10T15:03:26"/>
    <m/>
    <m/>
    <s v="Item"/>
    <b v="0"/>
    <s v="0"/>
    <s v="Kristen Hebert"/>
    <s v="Kristen Hebert"/>
    <x v="10"/>
    <n v="792"/>
    <s v="0"/>
    <d v="2017-10-10T15:03:26"/>
    <s v="Kristen Hebert"/>
    <m/>
    <s v="DRGR TA"/>
    <s v="Item"/>
    <s v="strategicplanning/Research/Lists/Technical Assistance version 2"/>
  </r>
  <r>
    <s v="Lafourche Parish"/>
    <x v="346"/>
    <x v="0"/>
    <s v="PARA Projects"/>
    <s v="Gustav/Ike"/>
    <s v="Conference Call with Parish, Picciola &amp; Associates, and HGA to discuss projectstatus, expenditures, and acquisition phase. See notes attached."/>
    <s v="Damage related to disaster;#Eligible CDBG Activities;#Environmental - Environmental Reviews;#Fair Housing Equal Opportunity;#Financial Management;#Labor - Davis/Bacon;#Low-Moderate Income - National Objective;#Urgent Need - National Objective"/>
    <x v="5"/>
    <x v="0"/>
    <x v="23"/>
    <d v="2017-10-10T16:29:42"/>
    <m/>
    <m/>
    <s v="Item"/>
    <b v="0"/>
    <s v="0"/>
    <s v="Kristen Hebert"/>
    <s v="Kristen Hebert"/>
    <x v="10"/>
    <n v="793"/>
    <s v="0"/>
    <d v="2017-10-10T16:30:28"/>
    <s v="Kristen Hebert"/>
    <m/>
    <s v="DRGR TA"/>
    <s v="Item"/>
    <s v="strategicplanning/Research/Lists/Technical Assistance version 2"/>
  </r>
  <r>
    <s v="Vietnamese Commercial Fisherman Union"/>
    <x v="351"/>
    <x v="0"/>
    <s v="IFIS00025"/>
    <s v="Katrina/Rita Grant 1"/>
    <s v="Review Project Status. Receive an update and assess what, if anything else OCD could do to move the project to closure.  Pending BP settlement is primary reason for the delay."/>
    <s v="Eligible CDBG Activities;#Grants Management"/>
    <x v="1"/>
    <x v="1"/>
    <x v="27"/>
    <d v="2017-10-11T13:53:12"/>
    <m/>
    <m/>
    <s v="Item"/>
    <b v="0"/>
    <s v="0"/>
    <s v="Rosalind Peychaud"/>
    <s v="Rosalind Peychaud"/>
    <x v="3"/>
    <n v="794"/>
    <s v="0"/>
    <d v="2017-10-11T13:53:12"/>
    <s v="Rosalind Peychaud"/>
    <m/>
    <s v="Grants Management"/>
    <s v="Item"/>
    <s v="strategicplanning/Research/Lists/Technical Assistance version 2"/>
  </r>
  <r>
    <s v="NORA ILTR ALL"/>
    <x v="350"/>
    <x v="0"/>
    <s v="ILTR00000267"/>
    <s v="Katrina/Rita Grant 1"/>
    <s v="Finance Committee meeting . Commercial Gap Financing Project . Agenda attatched"/>
    <s v="Damage related to disaster;#Grants Management"/>
    <x v="5"/>
    <x v="1"/>
    <x v="27"/>
    <d v="2017-10-11T14:40:45"/>
    <m/>
    <m/>
    <s v="Item"/>
    <b v="0"/>
    <s v="0"/>
    <s v="Rosalind Peychaud"/>
    <s v="Rosalind Peychaud"/>
    <x v="3"/>
    <n v="795"/>
    <s v="0"/>
    <d v="2017-10-11T14:40:45"/>
    <s v="Rosalind Peychaud"/>
    <m/>
    <s v="Grants Management"/>
    <s v="Item"/>
    <s v="strategicplanning/Research/Lists/Technical Assistance version 2"/>
  </r>
  <r>
    <s v="CNO ALL"/>
    <x v="349"/>
    <x v="0"/>
    <s v="CNO_ALL"/>
    <s v="Katrina/Rita Grant 1"/>
    <s v="CNO special budget meeting.  Attatchments"/>
    <s v="Damage related to disaster;#Eligible CDBG Activities"/>
    <x v="5"/>
    <x v="1"/>
    <x v="27"/>
    <d v="2017-10-11T14:42:24"/>
    <m/>
    <m/>
    <s v="Item"/>
    <b v="0"/>
    <s v="0"/>
    <s v="Rosalind Peychaud"/>
    <s v="Rosalind Peychaud"/>
    <x v="3"/>
    <n v="796"/>
    <s v="0"/>
    <d v="2017-10-11T14:42:24"/>
    <s v="Rosalind Peychaud"/>
    <m/>
    <s v="Grants Management"/>
    <s v="Item"/>
    <s v="strategicplanning/Research/Lists/Technical Assistance version 2"/>
  </r>
  <r>
    <s v="Vietnamese-American Commercial Fishermen's Union"/>
    <x v="351"/>
    <x v="0"/>
    <s v="IFIS-00025 (The HUB Orleans)"/>
    <s v="Katrina/Rita Grant 1"/>
    <s v="Project Status Meeting with Q&amp;A Session (Visit): Provided Technical Assistance to the Grantee on completing next steps necessary to complete the project within a 6-12 month window (identifying remaining funding source and tapping into that funding source by the end of 2018, providing creative ways to expend remaining CDBG-DR funding on projects costs, confirming remaining Audit and Record Keeping CDBG-DR requirements, discussing a swtich from a Public Facilities Eligible Activity to a 105(a)(15) - Activities Carried Out through a NonProfit Development Organization Eligible Activity to not track Program Income, and providing resources to the Grantee for reaching out to a Consulting Firm to assist the Grantee with marketing his product) as well as provided guidance to the Grantee on overall Grants Management, i.e., packaging primary and supplemental documentation regarding project costs and budget, in order to submit an Amendment. Additional guidance was provided to the Grantee to ensure they have a full accounting of their expenditures in relation to their revenue (CDBG-DR deposits) and that they conduct these internal financial controls more often for documentation/placement into the file in an effort to comply with federal CDBG-DR rules and regulations (OMB Circulars as well as 2 CFR 200). Outreach (Rosalind Peychaud) attended as well."/>
    <s v="Duplication of Benefits;#Eligible CDBG Activities;#Financial Management;#Grants Management"/>
    <x v="6"/>
    <x v="1"/>
    <x v="7"/>
    <d v="2017-10-11T15:10:51"/>
    <m/>
    <m/>
    <s v="Item"/>
    <b v="0"/>
    <s v="0"/>
    <s v="Lee Jared"/>
    <s v="Jared Lee"/>
    <x v="7"/>
    <n v="797"/>
    <s v="0"/>
    <d v="2017-10-11T15:17:25"/>
    <s v="Lee OCD, Jared"/>
    <m/>
    <s v="Grants Management"/>
    <s v="Item"/>
    <s v="strategicplanning/Research/Lists/Technical Assistance version 2"/>
  </r>
  <r>
    <s v="OPSB"/>
    <x v="352"/>
    <x v="0"/>
    <s v="B-06-DG-22-0001"/>
    <s v="Katrina/Rita Grant 1"/>
    <s v="Ribbon Cutting for an early learning center in Central City. Attatchment"/>
    <s v="Damage related to disaster;#Low-Moderate Income - National Objective;#Slum and Blight - National Objective;#Grants Management"/>
    <x v="5"/>
    <x v="1"/>
    <x v="27"/>
    <d v="2017-10-11T15:57:08"/>
    <m/>
    <m/>
    <s v="Item"/>
    <b v="0"/>
    <s v="0"/>
    <s v="Rosalind Peychaud"/>
    <s v="Rosalind Peychaud"/>
    <x v="3"/>
    <n v="798"/>
    <s v="0"/>
    <d v="2017-10-11T15:57:08"/>
    <s v="Rosalind Peychaud"/>
    <m/>
    <s v="Grants Management"/>
    <s v="Item"/>
    <s v="strategicplanning/Research/Lists/Technical Assistance version 2"/>
  </r>
  <r>
    <s v="NORA ILTR ALL"/>
    <x v="350"/>
    <x v="0"/>
    <s v="ILTR000267"/>
    <s v="Katrina/Rita Grant 1"/>
    <s v="AGENDA ATTATCHED. BOHN FORD THE PROJECT"/>
    <s v="Damage related to disaster;#Eligible CDBG Activities;#Grants Management"/>
    <x v="5"/>
    <x v="1"/>
    <x v="27"/>
    <d v="2017-10-11T16:16:19"/>
    <m/>
    <m/>
    <s v="Item"/>
    <b v="0"/>
    <s v="0"/>
    <s v="Rosalind Peychaud"/>
    <s v="Rosalind Peychaud"/>
    <x v="3"/>
    <n v="799"/>
    <s v="0"/>
    <d v="2017-10-11T16:16:19"/>
    <s v="Rosalind Peychaud"/>
    <m/>
    <s v="Grants Management"/>
    <s v="Item"/>
    <s v="strategicplanning/Research/Lists/Technical Assistance version 2"/>
  </r>
  <r>
    <s v="DILLARD UNIVERSITY COMMUNITY HOUSING FAIR"/>
    <x v="353"/>
    <x v="0"/>
    <s v="ILTR-ALL                      "/>
    <s v="Katrina/Rita Grant 1"/>
    <s v="Flyer attatched"/>
    <s v="Damage related to disaster;#Fair Housing Equal Opportunity;#Low-Moderate Income - National Objective"/>
    <x v="5"/>
    <x v="1"/>
    <x v="27"/>
    <d v="2017-10-11T16:21:15"/>
    <m/>
    <m/>
    <s v="Item"/>
    <b v="0"/>
    <s v="0"/>
    <s v="Rosalind Peychaud"/>
    <s v="Rosalind Peychaud"/>
    <x v="3"/>
    <n v="800"/>
    <s v="0"/>
    <d v="2017-10-11T16:21:15"/>
    <s v="Rosalind Peychaud"/>
    <m/>
    <s v="Grants Management"/>
    <s v="Item"/>
    <s v="strategicplanning/Research/Lists/Technical Assistance version 2"/>
  </r>
  <r>
    <s v="Office of Coastal Protection"/>
    <x v="354"/>
    <x v="0"/>
    <s v="CPFI Program"/>
    <s v="Gustav/Ike"/>
    <s v="Monthly Conference call to discuss active projects, amendments, and closeout projects"/>
    <s v="Damage related to disaster;#Duplication of Benefits;#Eligible CDBG Activities;#Environmental - Environmental Reviews;#Fair Housing Equal Opportunity;#Financial Management;#Labor - Davis/Bacon;#Urgent Need - National Objective"/>
    <x v="5"/>
    <x v="0"/>
    <x v="23"/>
    <d v="2017-10-16T10:16:06"/>
    <m/>
    <m/>
    <s v="Item"/>
    <b v="0"/>
    <s v="0"/>
    <s v="Kristen Hebert"/>
    <s v="Kristen Hebert"/>
    <x v="10"/>
    <n v="801"/>
    <s v="0"/>
    <d v="2017-10-16T10:16:50"/>
    <s v="Kristen Hebert"/>
    <m/>
    <s v="DRGR TA"/>
    <s v="Item"/>
    <s v="strategicplanning/Research/Lists/Technical Assistance version 2"/>
  </r>
  <r>
    <s v="CNO "/>
    <x v="354"/>
    <x v="0"/>
    <s v="ILTR00190"/>
    <s v="Katrina/Rita Grant 1"/>
    <s v="Facilitaton of guidance on whether and amendment is neccessary to transfer project dollars to a compaion project."/>
    <s v="Damage related to disaster;#Grants Management"/>
    <x v="5"/>
    <x v="0"/>
    <x v="27"/>
    <d v="2017-10-17T14:29:35"/>
    <m/>
    <m/>
    <s v="Item"/>
    <b v="0"/>
    <s v="0"/>
    <s v="Rosalind Peychaud"/>
    <s v="Rosalind Peychaud"/>
    <x v="3"/>
    <n v="802"/>
    <s v="0"/>
    <d v="2017-10-17T14:29:35"/>
    <s v="Rosalind Peychaud"/>
    <m/>
    <s v="Grants Management"/>
    <s v="Item"/>
    <s v="strategicplanning/Research/Lists/Technical Assistance version 2"/>
  </r>
  <r>
    <s v="CNO"/>
    <x v="355"/>
    <x v="0"/>
    <s v="ILTR-00190"/>
    <s v="Katrina/Rita Grant 1"/>
    <s v="Followup with project analyist on facilitaton provided to move funds and close out ILTR-00190."/>
    <s v="Damage related to disaster;#Grants Management"/>
    <x v="5"/>
    <x v="0"/>
    <x v="27"/>
    <d v="2017-10-17T14:31:37"/>
    <m/>
    <m/>
    <s v="Item"/>
    <b v="0"/>
    <s v="0"/>
    <s v="Rosalind Peychaud"/>
    <s v="Rosalind Peychaud"/>
    <x v="3"/>
    <n v="803"/>
    <s v="0"/>
    <d v="2017-10-17T14:31:37"/>
    <s v="Rosalind Peychaud"/>
    <m/>
    <s v="Grants Management"/>
    <s v="Item"/>
    <s v="strategicplanning/Research/Lists/Technical Assistance version 2"/>
  </r>
  <r>
    <s v="Facility Planning and Control"/>
    <x v="356"/>
    <x v="0"/>
    <s v="All active ILOC projects "/>
    <s v="Katrina/Rita Grant 1;#Katrina/Rita Grant 2"/>
    <s v="A monthly conference call was held with Lisa Smeltzer, Mark Bradley, Jean Kelly, Sara McCann, Kay LeSage, Darin Mann and Chenoa Richmond Oct. 19, 2017 to discuss the status of the grantee's active projects and details of the pre-monitoring visit that was conducted yesterday. The grantee was advised to add to its project files the weekly payrolls for the prime contractor and all subcontractors that are executing the ILOC00020 project prior to the monitoring visit that will be conducted next month._x000a__x000a_The grantee was also emailed a list of other documents that were not in the project files for the three projects that will be monitored next month but need to be added prior to the November monitoring visit.  "/>
    <s v="Grants Management"/>
    <x v="4"/>
    <x v="0"/>
    <x v="24"/>
    <d v="2017-10-19T10:57:12"/>
    <m/>
    <m/>
    <s v="Item"/>
    <b v="0"/>
    <s v="0"/>
    <s v="Jimmy Dunphy"/>
    <s v="Jimmy Dunphy"/>
    <x v="20"/>
    <n v="804"/>
    <s v="0"/>
    <d v="2017-10-19T12:52:31"/>
    <s v="Jimmy Dunphy"/>
    <m/>
    <s v="Grants Management"/>
    <s v="Item"/>
    <s v="strategicplanning/Research/Lists/Technical Assistance version 2"/>
  </r>
  <r>
    <s v="East Baton Rouge Parish"/>
    <x v="356"/>
    <x v="0"/>
    <s v="All PARA projects "/>
    <s v="Gustav/Ike"/>
    <s v="A monthly conference call was held with Rowdy Gaudet, Mark Stephens, Anita Lockett, Shalanda Nalencz, Kay LeSage, Andrea Fleishcbein and Jimmy Dunphy to discuss the statuses of the Parish's active bridge replacement projects. _x000a__x000a_Ms. Nalencz was advised to submit to the Program Analyst for review the documentation she has related to acquisition activities, before submitting any requests for payments that include acquisition costs for the project. "/>
    <s v="Grants Management"/>
    <x v="4"/>
    <x v="1"/>
    <x v="24"/>
    <d v="2017-10-19T15:21:04"/>
    <m/>
    <m/>
    <s v="Item"/>
    <b v="0"/>
    <s v="0"/>
    <s v="Jimmy Dunphy"/>
    <s v="Jimmy Dunphy"/>
    <x v="20"/>
    <n v="805"/>
    <s v="0"/>
    <d v="2017-10-19T15:21:04"/>
    <s v="Jimmy Dunphy"/>
    <m/>
    <s v="Grants Management"/>
    <s v="Item"/>
    <s v="strategicplanning/Research/Lists/Technical Assistance version 2"/>
  </r>
  <r>
    <s v="TREME COMMUNITY ED PROGRAM (HARMONY HOUSE)"/>
    <x v="357"/>
    <x v="0"/>
    <s v="H365-0003"/>
    <s v="Katrina/Rita Grant 1"/>
    <s v="An seperate enclosed workspace was provided for OCD personnel to conduct the formal monitoring of Treme Community Education Program Inc. (Harmony House).  A review of the monitoring notification letter that was emailed including the list of documents. Entrance interview was conducted. A division of task allocated for major aspects of the project (i.e., project monitoring, procurement &amp; contracts, financial management, environmental records, etc.)OCD-DRU staff will require an "/>
    <s v="Damage related to disaster;#Grants Management"/>
    <x v="5"/>
    <x v="1"/>
    <x v="27"/>
    <d v="2017-10-31T13:48:25"/>
    <m/>
    <m/>
    <s v="Item"/>
    <b v="0"/>
    <s v="0"/>
    <s v="Rosalind Peychaud"/>
    <s v="Rosalind Peychaud"/>
    <x v="3"/>
    <n v="806"/>
    <s v="0"/>
    <d v="2017-10-31T13:48:25"/>
    <s v="Rosalind Peychaud"/>
    <m/>
    <s v="Grants Management"/>
    <s v="Item"/>
    <s v="strategicplanning/Research/Lists/Technical Assistance version 2"/>
  </r>
  <r>
    <s v="CNO Central Circle"/>
    <x v="358"/>
    <x v="0"/>
    <s v="ILTR All"/>
    <s v="Katrina/Rita Grant 1"/>
    <s v="Agenda attatched."/>
    <s v="Damage related to disaster;#Grants Management"/>
    <x v="5"/>
    <x v="1"/>
    <x v="27"/>
    <d v="2017-10-31T13:57:52"/>
    <m/>
    <m/>
    <s v="Item"/>
    <b v="0"/>
    <s v="0"/>
    <s v="Rosalind Peychaud"/>
    <s v="Rosalind Peychaud"/>
    <x v="3"/>
    <n v="807"/>
    <s v="0"/>
    <d v="2017-10-31T13:57:52"/>
    <s v="Rosalind Peychaud"/>
    <m/>
    <s v="Grants Management"/>
    <s v="Item"/>
    <s v="strategicplanning/Research/Lists/Technical Assistance version 2"/>
  </r>
  <r>
    <s v="St. Bernard Parish Government"/>
    <x v="351"/>
    <x v="0"/>
    <s v="ILTR-00289; ILTR-00286; ILT2-00279; ILTR-00173; IFIS-00020; 44PCPL1017; IFIS-00019; ILT2-00278; ILTR-00059; ILTR-00099; I44P-00001; I44P-00002"/>
    <s v="Katrina/Rita Grant 1;#Katrina/Rita Grant 2;#Gustav/Ike"/>
    <s v="Monthly Conference Call with the following present from SBPG: Andrew Becker, George Imbraguglio, Richard Poche, Pam Wegener, Melissia O'Neil; present from OCD-DRU: Kay LeSage, LaSonta Davenport, Tomorr LeBeouf, Helena Janssen, Darin Mann, Patricia Weisner and Geoffrey Vaughns; present from Frye Magee, LLC was Thomas Magee.  During the call, technical assistance was provided to the Grantee in a continued effort to have them review their active projects and completed projects with outstanding issues.  The Grantee provided status updates on the projects.  We also discussed next steps for each project.  Additionally, we discussed outstanding Request for Payments and project amendments.  We also discussed the current status of progress made on the new Economic Development Program Income Project and the status of the revised Application."/>
    <s v="Damage related to disaster;#Eligible CDBG Activities;#Environmental - Environmental Reviews;#Fair Housing Equal Opportunity;#Financial Management;#Low-Moderate Income - National Objective;#Slum and Blight - National Objective;#Urgent Need - National Objective;#Grants Management"/>
    <x v="5"/>
    <x v="0"/>
    <x v="30"/>
    <d v="2017-11-01T07:57:30"/>
    <m/>
    <m/>
    <s v="Item"/>
    <b v="0"/>
    <s v="0"/>
    <s v="Helena Janssen"/>
    <s v="Helena Janssen"/>
    <x v="23"/>
    <n v="808"/>
    <s v="0"/>
    <d v="2017-11-01T08:01:06"/>
    <s v="Helena Janssen"/>
    <m/>
    <s v="DRGR TA"/>
    <s v="Item"/>
    <s v="strategicplanning/Research/Lists/Technical Assistance version 2"/>
  </r>
  <r>
    <s v="BOHN FORD "/>
    <x v="359"/>
    <x v="0"/>
    <s v="EPRO1062."/>
    <s v="Katrina/Rita Grant 1"/>
    <s v="Community event announcing the aprroval received and partnership for the renovation of the Bohn Ford building .  Permenant tenant Oddessy Drug Rehab Program and available space for other interested retail te"/>
    <s v="Damage related to disaster;#Grants Management"/>
    <x v="5"/>
    <x v="1"/>
    <x v="27"/>
    <d v="2017-11-01T16:14:12"/>
    <m/>
    <m/>
    <s v="Item"/>
    <b v="0"/>
    <s v="0"/>
    <s v="Rosalind Peychaud"/>
    <s v="Rosalind Peychaud"/>
    <x v="3"/>
    <n v="809"/>
    <s v="0"/>
    <d v="2017-11-02T09:58:56"/>
    <s v="Rosalind Peychaud"/>
    <m/>
    <s v="Grants Management"/>
    <s v="Item"/>
    <s v="strategicplanning/Research/Lists/Technical Assistance version 2"/>
  </r>
  <r>
    <s v="Ouachita Parish Police Jury"/>
    <x v="360"/>
    <x v="0"/>
    <s v="37PARA3401; 37PARA3402; 37PARA3403; 37PARA3404; 37PARA3405"/>
    <s v="Gustav/Ike"/>
    <s v="Held the monthly conference call with the following individuals: Bradley Cammack and Laura Williams with OPPJ, Gary Fontana with GNF Management, Robert George (Engineer with S.E. Huey Co.) and Adrienne Celestine, Kay LeSage, Helena Janssen and Darin Mann on behalf of OCD-DRU. Discussions included the status of each project, including the status of the parish submitting additional acquisition documentation.  Discussions also included the status of the parish submitting the next draw requests."/>
    <s v="Damage related to disaster;#Eligible CDBG Activities;#Financial Management;#Low-Moderate Income - National Objective;#Urgent Need - National Objective"/>
    <x v="5"/>
    <x v="0"/>
    <x v="30"/>
    <d v="2017-11-03T14:18:51"/>
    <m/>
    <m/>
    <s v="Item"/>
    <b v="0"/>
    <s v="0"/>
    <s v="Helena Janssen"/>
    <s v="Helena Janssen"/>
    <x v="23"/>
    <n v="810"/>
    <s v="0"/>
    <d v="2017-11-03T14:18:51"/>
    <s v="Helena Janssen"/>
    <m/>
    <s v="DRGR TA"/>
    <s v="Item"/>
    <s v="strategicplanning/Research/Lists/Technical Assistance version 2"/>
  </r>
  <r>
    <s v="Recovery School District"/>
    <x v="361"/>
    <x v="0"/>
    <s v="All IEDU projects "/>
    <s v="Katrina/Rita Grant 1"/>
    <s v="A monthly conference call was held with Nathan Schwam, Julie Bordelon and Kay LeSage to review the status of the grantee's active projects, as well as the need for a face-to-face meeting next month to review the grantee's outstanding projects relative to expenditure deadlines that will need to be issued shortly. _x000a__x000a_The grantee was informed that HUD's technical assistance visit to the DRU offices in Baton Rouge this week is focusing on closeout of its K/R grant with the DRU. Thus, there is a need for final decisions to be made on a number of the grantee's outstanding projects, including whether funds and time are available to complete them. In response to a question asked during the call, the grantee was also informed that its projects will be the most substantial barrier to closeout of the state's Primary and Secondary Education (IEDU) program. _x000a__x000a_The possibility of the grantee using the Construction Manager at Risk (CMAR) procurement method to procure construction services for one of its projects was also discussed briefly. The grantee was informed that the DRU will need to research more thoroughly the possibility of the grantee using that method before granting its approval. "/>
    <s v="Grants Management"/>
    <x v="4"/>
    <x v="0"/>
    <x v="24"/>
    <d v="2017-11-06T15:41:11"/>
    <m/>
    <m/>
    <s v="Item"/>
    <b v="0"/>
    <s v="0"/>
    <s v="Jimmy Dunphy"/>
    <s v="Jimmy Dunphy"/>
    <x v="20"/>
    <n v="811"/>
    <s v="0"/>
    <d v="2017-11-06T15:49:47"/>
    <s v="Jimmy Dunphy"/>
    <m/>
    <s v="Grants Management"/>
    <s v="Item"/>
    <s v="strategicplanning/Research/Lists/Technical Assistance version 2"/>
  </r>
  <r>
    <s v="GOHSEP"/>
    <x v="362"/>
    <x v="0"/>
    <s v="I2OC-00033"/>
    <s v="Katrina/Rita Grant 2"/>
    <s v="A conference call was held today with Kay LeSage and GOHSEP officials Tenesha Wilson and Cherie Walber to discuss closeout of the grantee's I2OC-00033 project. In order to approve a final project amendment to de-obligate the approximate $1.8 million in unutilized CDBG funds and to reconcile the final budget to actual expenditures, the grantee was informed that it has to provide support documentation that proves FEMA funds paid for over $10 million in project costs, so that the DRU can verify that no duplication of benefits occurred on the project. _x000a__x000a_The grantee was informed that the DRU would accept reports the grantee can provide that show the project costs paid from FEMA funds based on the individual project. The individual projects are identified by the parish that contains the re-constructed homes. CDBG funds ultimately paid for a portion of re-constructed homes in nine parishes in the state, meaning that the grantee should provide at least nine reports to show the total amount of project costs paid from FEMA funds. "/>
    <s v="Grants Management"/>
    <x v="4"/>
    <x v="0"/>
    <x v="24"/>
    <d v="2017-11-08T15:15:20"/>
    <m/>
    <m/>
    <s v="Item"/>
    <b v="0"/>
    <s v="0"/>
    <s v="Jimmy Dunphy"/>
    <s v="Jimmy Dunphy"/>
    <x v="20"/>
    <n v="812"/>
    <s v="0"/>
    <d v="2019-02-19T11:41:16"/>
    <s v="Jimmy Dunphy"/>
    <m/>
    <s v="Grants Management"/>
    <s v="Item"/>
    <s v="strategicplanning/Research/Lists/Technical Assistance version 2"/>
  </r>
  <r>
    <s v="Office of Coastal Protection"/>
    <x v="363"/>
    <x v="0"/>
    <s v="CPFI Program"/>
    <s v="Gustav/Ike"/>
    <s v="Monthly Conference Call to discuss active projects, amendmetns, and closeout projects.  See summary attached."/>
    <s v="Damage related to disaster;#Duplication of Benefits;#Eligible CDBG Activities;#Environmental - Environmental Reviews;#Fair Housing Equal Opportunity;#Financial Management;#Labor - Davis/Bacon;#Urgent Need - National Objective"/>
    <x v="5"/>
    <x v="0"/>
    <x v="23"/>
    <d v="2017-11-09T10:23:10"/>
    <m/>
    <m/>
    <s v="Item"/>
    <b v="0"/>
    <s v="0"/>
    <s v="Kristen Hebert"/>
    <s v="Kristen Hebert"/>
    <x v="10"/>
    <n v="813"/>
    <s v="0"/>
    <d v="2017-11-09T10:23:10"/>
    <s v="Kristen Hebert"/>
    <m/>
    <s v="DRGR TA"/>
    <s v="Item"/>
    <s v="strategicplanning/Research/Lists/Technical Assistance version 2"/>
  </r>
  <r>
    <s v="Cameron Parish"/>
    <x v="364"/>
    <x v="0"/>
    <s v="All active Parish projects "/>
    <s v="Katrina/Rita Grant 2;#Gustav/Ike"/>
    <s v="A conference call was held with Parish Administrator Ryan Bourriaque, Katie Armentor, Richard Minvielle, Kay LeSage and Andrea Fleischbein to discuss the status of the Parish's active DR CDBG projects. _x000a__x000a_The Parish informed the DRU that its Cameron Square Waterfront Development project, which has four separate CDBG funding sources, should be complete within the next year and that the Parish intends to have all remaining project funds expended by FY2019. _x000a__x000a_Mr. Minvielle mentioned that the Parish has been waiting a considerable amount of time for the DRU's response to the Parish's response to the Monitoring Report it received in July 2016. The Compliance section conducted a monitoring review in August 2015 to review three of the Parish's DR CDBG projects and subsequently sent a Monitoring Report to the Parish detailing a number of findings and concerns it identified during the review. The Parish then responded to the Monitoring Report in September 2016. _x000a_ _x000a_The Parish was informed that the DRU would check with the Compliance section to obtain a status update regarding the response to the Parish's Monitoring Report response. "/>
    <s v="Grants Management"/>
    <x v="4"/>
    <x v="0"/>
    <x v="24"/>
    <d v="2017-11-15T09:46:24"/>
    <m/>
    <m/>
    <s v="Item"/>
    <b v="0"/>
    <s v="0"/>
    <s v="Jimmy Dunphy"/>
    <s v="Jimmy Dunphy"/>
    <x v="20"/>
    <n v="814"/>
    <s v="0"/>
    <d v="2018-05-31T08:49:10"/>
    <s v="Jimmy Dunphy"/>
    <m/>
    <s v="Grants Management"/>
    <s v="Item"/>
    <s v="strategicplanning/Research/Lists/Technical Assistance version 2"/>
  </r>
  <r>
    <s v="St Bernard Parish Government"/>
    <x v="362"/>
    <x v="0"/>
    <s v="44CPL1017; ILTR-00289; ILTR-00286; ILT2-00279; ILTR-00173; IFIS-00020; IFIS-00019; ILT2-00278; ILTR-00059; ILTR-00099; I44P-00001; I44P-00002"/>
    <s v="Katrina/Rita Grant 1;#Katrina/Rita Grant 2;#Gustav/Ike"/>
    <s v="Monthly Conference Call with the following present from SBPG: Andrew Becker, Richard Poche, Pamela Williams, Rhonda Perkins; present from OCD-DRU: Michael Chua, Tomorr LeBeouf, Helena Janssen and Darin Mann; present from the consultant Frye Magee LLC was Thomas Magee. During the call, technical assistance was provided to the Grantee in a continued effort to have them review their active projects and address outstanding issues from the last monthly call.  The Grantee provided status updates on the projects.  We also discussed next steps for each project.  Additionally, we discussed the status of outstanding Requests for Payments and amendments, and discussed upcoming RFP / Amendments that will need to be prepared / submitted."/>
    <s v="Damage related to disaster;#Eligible CDBG Activities;#Environmental - Environmental Reviews;#Fair Housing Equal Opportunity;#Financial Management;#Low-Moderate Income - National Objective;#Slum and Blight - National Objective;#Urgent Need - National Objective"/>
    <x v="5"/>
    <x v="0"/>
    <x v="30"/>
    <d v="2017-11-17T06:50:21"/>
    <m/>
    <m/>
    <s v="Item"/>
    <b v="0"/>
    <s v="0"/>
    <s v="Helena Janssen"/>
    <s v="Helena Janssen"/>
    <x v="23"/>
    <n v="815"/>
    <s v="0"/>
    <d v="2017-11-17T06:50:21"/>
    <s v="Helena Janssen"/>
    <m/>
    <s v="DRGR TA"/>
    <s v="Item"/>
    <s v="strategicplanning/Research/Lists/Technical Assistance version 2"/>
  </r>
  <r>
    <s v="City of West Monroe"/>
    <x v="364"/>
    <x v="0"/>
    <s v="37MIPL3401"/>
    <s v="Gustav/Ike"/>
    <s v="This on-site meeting at DOTD was initiated by the DOA/OCD-DRU and the City of West Monroe to discuss issues related to the Community Center Drainage project.  Present at the meeting for OCD-DRU was Kay LeSage, Helena Janssen and Darin Mann.  Present for the City was Robert George and Robert Waxman. Several DOTD representatives were present along with the meeting organizer, Steve Meek, who is the TAP Project Manager.  The attendees discussed next steps, including the CDBG and DOTD requirements regarding the bid documents for the project.  "/>
    <s v="Damage related to disaster;#Eligible CDBG Activities;#Environmental - Environmental Reviews;#Fair Housing Equal Opportunity;#Financial Management;#Labor - Davis/Bacon;#Low-Moderate Income - National Objective"/>
    <x v="5"/>
    <x v="1"/>
    <x v="30"/>
    <d v="2017-11-17T07:01:04"/>
    <m/>
    <m/>
    <s v="Item"/>
    <b v="0"/>
    <s v="0"/>
    <s v="Helena Janssen"/>
    <s v="Helena Janssen"/>
    <x v="23"/>
    <n v="816"/>
    <s v="0"/>
    <d v="2017-11-17T07:01:04"/>
    <s v="Helena Janssen"/>
    <m/>
    <s v="DRGR TA"/>
    <s v="Item"/>
    <s v="strategicplanning/Research/Lists/Technical Assistance version 2"/>
  </r>
  <r>
    <s v="CNO "/>
    <x v="359"/>
    <x v="0"/>
    <s v="E36S0001"/>
    <s v="Katrina/Rita Grant 1"/>
    <s v="Tracking the status of request to reallocate/combine the balance of funds in the Cooridor Projects. "/>
    <s v="Eligible CDBG Activities;#Grants Management"/>
    <x v="1"/>
    <x v="0"/>
    <x v="27"/>
    <d v="2017-11-17T13:18:30"/>
    <m/>
    <m/>
    <s v="Item"/>
    <b v="0"/>
    <s v="0"/>
    <s v="Rosalind Peychaud"/>
    <s v="Rosalind Peychaud"/>
    <x v="3"/>
    <n v="817"/>
    <s v="0"/>
    <d v="2017-11-17T13:18:30"/>
    <s v="Rosalind Peychaud"/>
    <m/>
    <s v="Grants Management"/>
    <s v="Item"/>
    <s v="strategicplanning/Research/Lists/Technical Assistance version 2"/>
  </r>
  <r>
    <s v="VACFU"/>
    <x v="365"/>
    <x v="0"/>
    <s v="IFIS00025"/>
    <s v="Katrina/Rita Grant 1"/>
    <s v="Followup on outstanding issues regarding usin fund balance to acquire a freezer for the project . BP funds wil also be used once settlement is complete.  Project cant become operational until funds received to supplement operations."/>
    <s v="Damage related to disaster;#Eligible CDBG Activities;#Grants Management"/>
    <x v="5"/>
    <x v="0"/>
    <x v="27"/>
    <d v="2017-11-17T13:22:49"/>
    <m/>
    <m/>
    <s v="Item"/>
    <b v="0"/>
    <s v="0"/>
    <s v="Rosalind Peychaud"/>
    <s v="Rosalind Peychaud"/>
    <x v="3"/>
    <n v="818"/>
    <s v="0"/>
    <d v="2017-11-17T13:22:49"/>
    <s v="Rosalind Peychaud"/>
    <m/>
    <s v="Grants Management"/>
    <s v="Item"/>
    <s v="strategicplanning/Research/Lists/Technical Assistance version 2"/>
  </r>
  <r>
    <s v="CNO Central City Circle"/>
    <x v="358"/>
    <x v="0"/>
    <s v="ILTR-ALL                      "/>
    <s v="Katrina/Rita Grant 1"/>
    <s v="Insurance committee discussion and planning for followup to the Orleans Parish Assessor."/>
    <s v="Grants Management"/>
    <x v="4"/>
    <x v="1"/>
    <x v="27"/>
    <d v="2017-11-17T13:56:50"/>
    <m/>
    <m/>
    <s v="Item"/>
    <b v="0"/>
    <s v="0"/>
    <s v="Rosalind Peychaud"/>
    <s v="Rosalind Peychaud"/>
    <x v="3"/>
    <n v="819"/>
    <s v="0"/>
    <d v="2018-12-27T13:58:33"/>
    <s v="Amanda Clark"/>
    <m/>
    <s v="Grants Management"/>
    <s v="Item"/>
    <s v="strategicplanning/Research/Lists/Technical Assistance version 2"/>
  </r>
  <r>
    <s v="CNO_ALL"/>
    <x v="366"/>
    <x v="0"/>
    <s v="ILTR-ALL                      "/>
    <s v="Katrina/Rita Grant 1"/>
    <s v="Monitoriong CNO regular Council meeting"/>
    <s v="Grants Management"/>
    <x v="4"/>
    <x v="1"/>
    <x v="27"/>
    <d v="2017-11-17T14:02:03"/>
    <m/>
    <m/>
    <s v="Item"/>
    <b v="0"/>
    <s v="0"/>
    <s v="Rosalind Peychaud"/>
    <s v="Rosalind Peychaud"/>
    <x v="3"/>
    <n v="820"/>
    <s v="0"/>
    <d v="2017-11-17T14:02:03"/>
    <s v="Rosalind Peychaud"/>
    <m/>
    <s v="Grants Management"/>
    <s v="Item"/>
    <s v="strategicplanning/Research/Lists/Technical Assistance version 2"/>
  </r>
  <r>
    <s v="Sewerage Water Board"/>
    <x v="356"/>
    <x v="0"/>
    <s v="Harmony House"/>
    <s v="Katrina/Rita Grant 1"/>
    <s v="Monitoring visit with OCD Compliance  Team."/>
    <s v="Grants Management"/>
    <x v="4"/>
    <x v="1"/>
    <x v="27"/>
    <d v="2017-11-17T14:26:29"/>
    <m/>
    <m/>
    <s v="Item"/>
    <b v="0"/>
    <s v="0"/>
    <s v="Rosalind Peychaud"/>
    <s v="Rosalind Peychaud"/>
    <x v="3"/>
    <n v="821"/>
    <s v="0"/>
    <d v="2017-11-17T14:26:29"/>
    <s v="Rosalind Peychaud"/>
    <m/>
    <s v="Grants Management"/>
    <s v="Item"/>
    <s v="strategicplanning/Research/Lists/Technical Assistance version 2"/>
  </r>
  <r>
    <s v="Sewerage Water Board"/>
    <x v="367"/>
    <x v="0"/>
    <s v="CEA # 678555"/>
    <s v="Katrina/Rita Grant 1"/>
    <s v="Followup on the CEA termination letter."/>
    <s v="Grants Management"/>
    <x v="4"/>
    <x v="1"/>
    <x v="27"/>
    <d v="2017-11-17T14:58:43"/>
    <m/>
    <m/>
    <s v="Item"/>
    <b v="0"/>
    <s v="0"/>
    <s v="Rosalind Peychaud"/>
    <s v="Rosalind Peychaud"/>
    <x v="3"/>
    <n v="822"/>
    <s v="0"/>
    <d v="2017-11-17T14:58:43"/>
    <s v="Rosalind Peychaud"/>
    <m/>
    <s v="Grants Management"/>
    <s v="Item"/>
    <s v="strategicplanning/Research/Lists/Technical Assistance version 2"/>
  </r>
  <r>
    <s v="Facility Planning and Control"/>
    <x v="368"/>
    <x v="0"/>
    <s v="All active ILOC and I2OC projects "/>
    <s v="Katrina/Rita Grant 1;#Katrina/Rita Grant 2"/>
    <s v="A monthly conference call was held today with Lisa Smeltzer, Mark Bradley, Jean Kelly, Sara McCann, Allison Laborde and Kay LeSage to discuss the status of FP&amp;C's active projects. The grantee informed that on its Delgado Community College and Maintenance &amp; Warehouse Building (ILOC-00020) project, it would like to utilize services from vendors included in the approved list of state contractors, so that it would not have to conduct a separate procurement(s) that complies with CDBG requirements. _x000a__x000a_The grantee was informed that that is acceptable, but was advised to send to the DRU for review information regarding the contractor(s) it would like to utlize on the project, as well as the types of services the contractors would be performing._x000a__x000a_The grantee was also informed that all funds have been expended on its Southern University of New Orleans-Health and Physical Education Building (I2OC-00021) project and that if it determines that a project amendment does not need to be exeucted, it can proceed with completing and submitting the Closeout Report for the project to the DRU. _x000a_"/>
    <s v="Grants Management"/>
    <x v="4"/>
    <x v="0"/>
    <x v="24"/>
    <d v="2017-11-30T11:30:20"/>
    <m/>
    <m/>
    <s v="Item"/>
    <b v="0"/>
    <s v="0"/>
    <s v="Jimmy Dunphy"/>
    <s v="Jimmy Dunphy"/>
    <x v="20"/>
    <n v="823"/>
    <s v="0"/>
    <d v="2017-11-30T11:35:24"/>
    <s v="Jimmy Dunphy"/>
    <m/>
    <s v="Grants Management"/>
    <s v="Item"/>
    <s v="strategicplanning/Research/Lists/Technical Assistance version 2"/>
  </r>
  <r>
    <s v="Recovery School District"/>
    <x v="369"/>
    <x v="0"/>
    <s v="All active IEDU projects "/>
    <s v="Katrina/Rita Grant 1"/>
    <s v="A monthly conference call was held today with Kay LeSage, Nathan Schwam and Julie Bordelon to discuss the status of the grantee's completed but not closed out projects, and to discuss the upcoming in-person meeting that will be held in the DRU's New Orleans offices Wednesday, December 20. The grantee informed that it would be submitting a final RFP for its completed MLK Jr. Elementary School (IEDU00013) project shortly. _x000a__x000a_The grantee was informed that the December 20 meeting will require it to make decisions regarding projects it will obligate its remaining grant funds to, including deciding whether some potential projects are ultimately feasible to complete in the time allotted.   _x000a__x000a_The grantee was also informed that the DRU would be reviewing the grantee's request to utilize the Construction Management at Risk (CMAR) procurement method to procure construction services on one of its CDBG projects, but that the DRU first had to consult with an Office of State Procurement official on the topic.   "/>
    <s v="Grants Management"/>
    <x v="4"/>
    <x v="0"/>
    <x v="24"/>
    <d v="2017-12-04T14:47:08"/>
    <m/>
    <m/>
    <s v="Item"/>
    <b v="0"/>
    <s v="0"/>
    <s v="Jimmy Dunphy"/>
    <s v="Jimmy Dunphy"/>
    <x v="20"/>
    <n v="824"/>
    <s v="0"/>
    <d v="2017-12-04T14:59:07"/>
    <s v="Jimmy Dunphy"/>
    <m/>
    <s v="Grants Management"/>
    <s v="Item"/>
    <s v="strategicplanning/Research/Lists/Technical Assistance version 2"/>
  </r>
  <r>
    <s v="NORA "/>
    <x v="370"/>
    <x v="0"/>
    <s v="NORA ILTR ALL"/>
    <s v="Katrina/Rita Grant 1;#Katrina/Rita Grant 2"/>
    <s v="Attendance &amp; monoritng of NORA' Real Estate Committee meeting. Agenda attached."/>
    <s v="Damage related to disaster"/>
    <x v="5"/>
    <x v="1"/>
    <x v="27"/>
    <d v="2017-12-05T14:13:30"/>
    <m/>
    <m/>
    <s v="Item"/>
    <b v="0"/>
    <s v="0"/>
    <s v="Rosalind Peychaud"/>
    <s v="Rosalind Peychaud"/>
    <x v="3"/>
    <n v="825"/>
    <s v="0"/>
    <d v="2018-04-06T10:56:48"/>
    <s v="Rosalind Peychaud"/>
    <m/>
    <s v="Grants Management"/>
    <s v="Item"/>
    <s v="strategicplanning/Research/Lists/Technical Assistance version 2"/>
  </r>
  <r>
    <s v="St John the Baptist Parish"/>
    <x v="371"/>
    <x v="0"/>
    <s v="48USJB1109"/>
    <s v="Isaac"/>
    <s v="Reviewed files on site and provided TA on income verification, re-verification and duplication of benefits calculation for the net award."/>
    <s v="Damage related to disaster;#Eligible CDBG Activities;#Low-Moderate Income - National Objective"/>
    <x v="5"/>
    <x v="1"/>
    <x v="15"/>
    <d v="2017-12-11T10:33:00"/>
    <m/>
    <m/>
    <s v="Item"/>
    <b v="0"/>
    <s v="0"/>
    <s v="Plain Willie"/>
    <s v="Willie Plain"/>
    <x v="15"/>
    <n v="826"/>
    <s v="0"/>
    <d v="2017-12-11T10:33:00"/>
    <s v="Plain OCD, Willie"/>
    <m/>
    <s v="Grants Management"/>
    <s v="Item"/>
    <s v="strategicplanning/Research/Lists/Technical Assistance version 2"/>
  </r>
  <r>
    <s v="NORA"/>
    <x v="372"/>
    <x v="0"/>
    <s v="NORA ILTR ALL"/>
    <s v="Katrina/Rita Grant 1"/>
    <s v="December Board meeting. Agenda attatched."/>
    <s v="Damage related to disaster;#Eligible CDBG Activities;#Financial Management;#Low-Moderate Income - National Objective;#Slum and Blight - National Objective;#Urgent Need - National Objective;#Grants Management"/>
    <x v="5"/>
    <x v="1"/>
    <x v="27"/>
    <d v="2017-12-12T10:35:41"/>
    <m/>
    <m/>
    <s v="Item"/>
    <b v="0"/>
    <s v="0"/>
    <s v="Rosalind Peychaud"/>
    <s v="Rosalind Peychaud"/>
    <x v="3"/>
    <n v="827"/>
    <s v="0"/>
    <d v="2017-12-12T10:35:41"/>
    <s v="Rosalind Peychaud"/>
    <m/>
    <s v="Grants Management"/>
    <s v="Item"/>
    <s v="strategicplanning/Research/Lists/Technical Assistance version 2"/>
  </r>
  <r>
    <s v="St. Bernard Parish Government"/>
    <x v="373"/>
    <x v="0"/>
    <s v="44PCPL1017; ILTR-00289; ILTR-00286; ILT2-00278; ILT2-00279; ILTR-00173; IFIS-00020; IFIS-00019; ILTR-00059; ILTR-00099; I44P-00001; and I44P-00002."/>
    <s v="Katrina/Rita Grant 1;#Katrina/Rita Grant 2;#Gustav/Ike"/>
    <s v="Monthly Conference Call with the following present from SBPG: Andrew Becker, Richard Poche, Rhonda Perkins, Melissia O’Neil and Pam Wegener; present from OCD-DRU: Kay LeSage, Michael Chua, and Helena Janssen; present from the consultant Frye Magee LLC was Thomas Magee and Allison Laborde. During the call, technical assistance was provided to the Grantee in a continued effort to have them review their active projects and address outstanding issues from the last monthly call.  The Grantee provided status updates on the projects.  We also discussed next steps for each project, including the status of the new application for the Program Income Economic Development Project.  Additionally, we discussed the status of outstanding Requests for Payments and amendments, and discussed upcoming RFPs / Amendments that will need to be prepared / submitted."/>
    <s v="Damage related to disaster;#Eligible CDBG Activities;#Environmental - Environmental Reviews;#Fair Housing Equal Opportunity;#Financial Management;#Low-Moderate Income - National Objective;#Slum and Blight - National Objective;#Urgent Need - National Objective;#Grants Management"/>
    <x v="5"/>
    <x v="0"/>
    <x v="30"/>
    <d v="2017-12-14T13:30:41"/>
    <m/>
    <m/>
    <s v="Item"/>
    <b v="0"/>
    <s v="0"/>
    <s v="Helena Janssen"/>
    <s v="Helena Janssen"/>
    <x v="23"/>
    <n v="828"/>
    <s v="0"/>
    <d v="2017-12-14T13:30:41"/>
    <s v="Helena Janssen"/>
    <m/>
    <s v="DRGR TA"/>
    <s v="Item"/>
    <s v="strategicplanning/Research/Lists/Technical Assistance version 2"/>
  </r>
  <r>
    <s v="St Bernard Parish Government"/>
    <x v="374"/>
    <x v="0"/>
    <s v="I44P-00001"/>
    <s v="Katrina/Rita Grant 2"/>
    <s v="Conference call with Deoborah Fagan, the Grants Coordinator Consultant at SBPG.  Present for OCD-DRU: Kay LeSage and Helena Janssen.  We discussed current position of the Bluebird Park Redevelopment project and the next steps to move the project in order to make progress.  We discussed the parish revisiting the project's Cost Estimate Budget and providing OCD-DRU with a Time Line and planning for potential phase work."/>
    <s v="Damage related to disaster;#Eligible CDBG Activities;#Environmental - Environmental Reviews;#Slum and Blight - National Objective"/>
    <x v="5"/>
    <x v="0"/>
    <x v="30"/>
    <d v="2017-12-14T13:43:31"/>
    <m/>
    <m/>
    <s v="Item"/>
    <b v="0"/>
    <s v="0"/>
    <s v="Helena Janssen"/>
    <s v="Helena Janssen"/>
    <x v="23"/>
    <n v="829"/>
    <s v="0"/>
    <d v="2017-12-14T13:43:31"/>
    <s v="Helena Janssen"/>
    <m/>
    <s v="DRGR TA"/>
    <s v="Item"/>
    <s v="strategicplanning/Research/Lists/Technical Assistance version 2"/>
  </r>
  <r>
    <s v="GNOHA"/>
    <x v="375"/>
    <x v="0"/>
    <s v="GNOHA_ALL"/>
    <s v="Katrina/Rita Grant 1"/>
    <s v="Monthly meeting. Agenda attatched."/>
    <s v="Damage related to disaster;#Grants Management"/>
    <x v="5"/>
    <x v="1"/>
    <x v="27"/>
    <d v="2017-12-18T15:39:59"/>
    <m/>
    <m/>
    <s v="Item"/>
    <b v="0"/>
    <s v="0"/>
    <s v="Rosalind Peychaud"/>
    <s v="Rosalind Peychaud"/>
    <x v="3"/>
    <n v="830"/>
    <s v="0"/>
    <d v="2017-12-18T15:39:59"/>
    <s v="Rosalind Peychaud"/>
    <m/>
    <s v="Grants Management"/>
    <s v="Item"/>
    <s v="strategicplanning/Research/Lists/Technical Assistance version 2"/>
  </r>
  <r>
    <s v="East Baton Rouge Parish "/>
    <x v="376"/>
    <x v="0"/>
    <s v="All PARA projects "/>
    <s v="Gustav/Ike"/>
    <s v="A meeting was held with Parish officials Rowdy Gaudet, Mark Stephens, Anita Lockett and Al Gensler on 12/19/17 to discuss outstanding issues related to the Parish's Gustav/Ike projects. DRU officials Kay LeSage, LaSonta Davenport, and Jimmy Dunphy and Pan American Engineers employees Julie Bordelon and Michelle Smith were also present at the meeting. _x000a__x000a_The Parish was informed that a number of files for a few of its housing projects are missing, including one project that is tentatively scheduled to be monitored by the DRU Compliance section in February 2018 (17PCCE1031). _x000a__x000a_The Parish was also informed that a deadline would soon be issued for repayment of the grant funds that have been deemed ineligible on the EBRPSS Career High School aspect of the Smiley Heights (17PARA3601) project. Additionally, the Parish will have to provide evidence of funds committed to the EBRPSS (housing) aspect of the 17PARA3601 project that has not started construction yet within the next few months. Five quarterly reports that demonstrate that the BRCC aspect of the 17PARA3601 project meets the LMI Limited Clientele National Objective should be provided by 1/31/18 so that the DRU can determine whether the project is meeting the National Objective to date._x000a__x000a_For the Parish's pending application for its 1701 Main St. (17PARA3202) project, the items the DRU still needs in order to determine whether the application can be approved were discussed, including the Act of Sale documents for the Parish's purchase of the building and the adjacent lots. The Parish was also informed that its CEA with the Council on Aging (that includes the contract beginning and end dates) would also have to be provided so that the DRU can ensure that the Parish meets all LMI Limited Clientele National Objective criteria for the project. In order to meet this National Objective, the Parish was informed that the Council on Aging must occupy the building for the duration of the lease -- or until the DRU's G/I grant with HUD is closed out. _x000a__x000a_In terms of the Parish's bridge repair projects, Parish officials were given a spreadsheet that identifies the amounts on the individual bridge projects that have been environmentally cleared for construction, and that identifies whether additional environmental clearance is needed. The Parish was advised to submit in an email, rather than a letter, a request for an extension to the deadline for submission of the final plans and specifications for the individual bridge projects that are currently past due and need a deadline extension. The Parish should also provide new timelines of projected milestones for those individual bridge projects, since the projects will ultimately be completed later than what the Parish originally anticipated.   "/>
    <s v="Grants Management"/>
    <x v="4"/>
    <x v="1"/>
    <x v="24"/>
    <d v="2017-12-20T07:59:44"/>
    <m/>
    <m/>
    <s v="Item"/>
    <b v="0"/>
    <s v="0"/>
    <s v="Jimmy Dunphy"/>
    <s v="Jimmy Dunphy"/>
    <x v="20"/>
    <n v="831"/>
    <s v="0"/>
    <d v="2017-12-21T08:21:41"/>
    <s v="Jimmy Dunphy"/>
    <m/>
    <s v="Grants Management"/>
    <s v="Item"/>
    <s v="strategicplanning/Research/Lists/Technical Assistance version 2"/>
  </r>
  <r>
    <s v="Recovery School District"/>
    <x v="377"/>
    <x v="0"/>
    <s v="All IEDU projects "/>
    <s v="Katrina/Rita Grant 1"/>
    <s v="A meeting was held at the DRU offices in New Orleans on 12/20/17, with Recovery School District officials Lona Hankins and Nathan Schwam present. Grant administrator Julie Bordelon, as well as DRU representatives Adrienne Celestine, Kay LeSage, Darin Mann and Jimmy Dunphy were also present. _x000a__x000a_The meeting was held to discuss the grantee's remaining CDBG projects, including how to move the projects forward in the closeout process, with the goal of expending 100 percent of the grantee's award amount by June 2020, with all projects closed out by the end of 2020. _x000a__x000a_The grantee was informed that although its contract with the OCD does not expire until 2020, the expenditure deadline could be shortened to early 2020, or possibly 2019. Therefore, there was a need to make decisions regarding which potential projects will ultimately be executed and funded with D CDBG funds. _x000a__x000a_Ms. Lona Hankins mentioned that the grantee was leaning toward utilizing the balance of its unallocated dollarrs, as well as the remaining funds of all completed projects and the full award amounts for its two projects that have not yet started to fund a large project that could potentially be completed before the end of 2020. Completing a single large project, rather than multiple smaller ones, has the advantage of being able to focus all of the grantee's attention on completing one project. Therefore, a tentative decision was made to cancel the grantee's two projects that have previously been approved -- McDonogh #32 Elementary (IEDU-00113) and James Johnson Elementary (IEDU-00116) -- and instead put those grant amounts toward the grantee's new project. _x000a__x000a_The grantee was informed that it could potentially utilize the Construction Management at Risk (CMAR) procurement method to procure construction services on this project. However, it was requested that the grantee submit to the DRU the RFP package it will put together prior to publicizing the advertisement requesting construction management services. _x000a__x000a_The grantee was also informed that both steps of the procurement process -- procurement of the CMAR contractor and then procurement of the CMAR contractor's subcontractors -- must comply not only with state requirements but also federal requirements, since the project will be partially paid for with CDBG funds. _x000a__x000a_A decision was also made during the meeting that the grantee could proceed to submit project amendments to move remaining funds from completed projects to the Unallocated Dollars budget, despite the FEMA reconciliation process not having been completed yet for the individual projects that require amendments. _x000a__x000a_The decision was made to have the grantee submit requests for project amendments for all 20 of its projects that are in the Complete - NOT Ready to Close stage in the DRU's closeout tracker. The projects that still have funds remaining will be made the highest priority projects to have amendment requests submitted so that those funds can eventually be moved to the grantee's final project, for which an application could possibly be submitted by February 2018.  "/>
    <s v="Grants Management"/>
    <x v="4"/>
    <x v="1"/>
    <x v="24"/>
    <d v="2017-12-20T15:25:48"/>
    <m/>
    <m/>
    <s v="Item"/>
    <b v="0"/>
    <s v="0"/>
    <s v="Jimmy Dunphy"/>
    <s v="Jimmy Dunphy"/>
    <x v="20"/>
    <n v="832"/>
    <s v="0"/>
    <d v="2017-12-20T15:58:24"/>
    <s v="Jimmy Dunphy"/>
    <m/>
    <s v="Grants Management"/>
    <s v="Item"/>
    <s v="strategicplanning/Research/Lists/Technical Assistance version 2"/>
  </r>
  <r>
    <s v="GNOHA"/>
    <x v="378"/>
    <x v="0"/>
    <s v="CNO_ALL"/>
    <s v="Katrina/Rita Grant 1"/>
    <s v="First Board meeting of 2018_x000a_Agenda attatched"/>
    <s v="Damage related to disaster;#Grants Management"/>
    <x v="5"/>
    <x v="1"/>
    <x v="27"/>
    <d v="2018-01-08T15:36:48"/>
    <m/>
    <m/>
    <s v="Item"/>
    <b v="0"/>
    <s v="0"/>
    <s v="Rosalind Peychaud"/>
    <s v="Rosalind Peychaud"/>
    <x v="3"/>
    <n v="833"/>
    <s v="0"/>
    <d v="2018-01-08T15:36:48"/>
    <s v="Rosalind Peychaud"/>
    <m/>
    <s v="Grants Management"/>
    <s v="Item"/>
    <s v="strategicplanning/Research/Lists/Technical Assistance version 2"/>
  </r>
  <r>
    <s v="South Central Planning and Development Commission, North Delta Regional Planning &amp; Development District, NewCorp Inc, TruFund Financial Services, Regional Loan Corp"/>
    <x v="334"/>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40:35"/>
    <m/>
    <m/>
    <s v="Item"/>
    <b v="0"/>
    <s v="0"/>
    <s v="Michael Chua"/>
    <s v="Michael Chua"/>
    <x v="9"/>
    <n v="835"/>
    <s v="0"/>
    <d v="2018-01-12T09:40:35"/>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79"/>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41:36"/>
    <m/>
    <m/>
    <s v="Item"/>
    <b v="0"/>
    <s v="0"/>
    <s v="Michael Chua"/>
    <s v="Michael Chua"/>
    <x v="9"/>
    <n v="836"/>
    <s v="0"/>
    <d v="2018-01-12T09:41:36"/>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46"/>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42:27"/>
    <m/>
    <m/>
    <s v="Item"/>
    <b v="0"/>
    <s v="0"/>
    <s v="Michael Chua"/>
    <s v="Michael Chua"/>
    <x v="9"/>
    <n v="837"/>
    <s v="0"/>
    <d v="2018-01-12T09:42:27"/>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50"/>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43:13"/>
    <m/>
    <m/>
    <s v="Item"/>
    <b v="0"/>
    <s v="0"/>
    <s v="Michael Chua"/>
    <s v="Michael Chua"/>
    <x v="9"/>
    <n v="838"/>
    <s v="0"/>
    <d v="2018-01-12T09:43:13"/>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51"/>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43:50"/>
    <m/>
    <m/>
    <s v="Item"/>
    <b v="0"/>
    <s v="0"/>
    <s v="Michael Chua"/>
    <s v="Michael Chua"/>
    <x v="9"/>
    <n v="839"/>
    <s v="0"/>
    <d v="2018-01-12T09:43:50"/>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80"/>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45:29"/>
    <m/>
    <m/>
    <s v="Item"/>
    <b v="0"/>
    <s v="0"/>
    <s v="Michael Chua"/>
    <s v="Michael Chua"/>
    <x v="9"/>
    <n v="840"/>
    <s v="0"/>
    <d v="2018-01-12T09:45:29"/>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58"/>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Grants Management"/>
    <x v="6"/>
    <x v="0"/>
    <x v="22"/>
    <d v="2018-01-12T09:46:01"/>
    <m/>
    <m/>
    <s v="Item"/>
    <b v="0"/>
    <s v="0"/>
    <s v="Michael Chua"/>
    <s v="Michael Chua"/>
    <x v="9"/>
    <n v="841"/>
    <s v="0"/>
    <d v="2018-01-12T09:46:01"/>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59"/>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Grants Management"/>
    <x v="6"/>
    <x v="0"/>
    <x v="22"/>
    <d v="2018-01-12T09:46:37"/>
    <m/>
    <m/>
    <s v="Item"/>
    <b v="0"/>
    <s v="0"/>
    <s v="Michael Chua"/>
    <s v="Michael Chua"/>
    <x v="9"/>
    <n v="842"/>
    <s v="0"/>
    <d v="2018-01-12T09:46:37"/>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62"/>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47:12"/>
    <m/>
    <m/>
    <s v="Item"/>
    <b v="0"/>
    <s v="0"/>
    <s v="Michael Chua"/>
    <s v="Michael Chua"/>
    <x v="9"/>
    <n v="843"/>
    <s v="0"/>
    <d v="2018-01-12T09:47:12"/>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64"/>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47:43"/>
    <m/>
    <m/>
    <s v="Item"/>
    <b v="0"/>
    <s v="0"/>
    <s v="Michael Chua"/>
    <s v="Michael Chua"/>
    <x v="9"/>
    <n v="844"/>
    <s v="0"/>
    <d v="2018-01-12T09:47:43"/>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81"/>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48:13"/>
    <m/>
    <m/>
    <s v="Item"/>
    <b v="0"/>
    <s v="0"/>
    <s v="Michael Chua"/>
    <s v="Michael Chua"/>
    <x v="9"/>
    <n v="845"/>
    <s v="0"/>
    <d v="2018-01-12T09:48:13"/>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74"/>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48:47"/>
    <m/>
    <m/>
    <s v="Item"/>
    <b v="0"/>
    <s v="0"/>
    <s v="Michael Chua"/>
    <s v="Michael Chua"/>
    <x v="9"/>
    <n v="846"/>
    <s v="0"/>
    <d v="2018-01-12T09:48:47"/>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71"/>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50:39"/>
    <m/>
    <m/>
    <s v="Item"/>
    <b v="0"/>
    <s v="0"/>
    <s v="Michael Chua"/>
    <s v="Michael Chua"/>
    <x v="9"/>
    <n v="847"/>
    <s v="0"/>
    <d v="2018-01-12T09:50:39"/>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73"/>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51:43"/>
    <m/>
    <m/>
    <s v="Item"/>
    <b v="0"/>
    <s v="0"/>
    <s v="Michael Chua"/>
    <s v="Michael Chua"/>
    <x v="9"/>
    <n v="848"/>
    <s v="0"/>
    <d v="2018-01-12T09:51:43"/>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77"/>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59:19"/>
    <m/>
    <m/>
    <s v="Item"/>
    <b v="0"/>
    <s v="0"/>
    <s v="Michael Chua"/>
    <s v="Michael Chua"/>
    <x v="9"/>
    <n v="849"/>
    <s v="0"/>
    <d v="2018-01-12T09:59:19"/>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82"/>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09:59:53"/>
    <m/>
    <m/>
    <s v="Item"/>
    <b v="0"/>
    <s v="0"/>
    <s v="Michael Chua"/>
    <s v="Michael Chua"/>
    <x v="9"/>
    <n v="850"/>
    <s v="0"/>
    <d v="2018-01-12T09:59:53"/>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x v="383"/>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Grants Management"/>
    <x v="6"/>
    <x v="0"/>
    <x v="22"/>
    <d v="2018-01-12T10:00:28"/>
    <m/>
    <m/>
    <s v="Item"/>
    <b v="0"/>
    <s v="0"/>
    <s v="Michael Chua"/>
    <s v="Michael Chua"/>
    <x v="9"/>
    <n v="851"/>
    <s v="0"/>
    <d v="2018-01-12T10:00:28"/>
    <s v="Michael Chua"/>
    <m/>
    <s v="Grants Management"/>
    <s v="Item"/>
    <s v="strategicplanning/Research/Lists/Technical Assistance version 2"/>
  </r>
  <r>
    <s v="Town of Jean Lafitte"/>
    <x v="384"/>
    <x v="0"/>
    <s v="IFIS-00021 &amp; 26FSCC3502 (Fisheries Market)"/>
    <s v="Katrina/Rita Grant 1;#Gustav/Ike"/>
    <s v="On-Site Visit: Provided technical assistance to the Grantee on overall Grants Management, i.e., advising the Grantee on completing and submitting Project Closeouts as well as how to track any net revenue for the potential of reporting Program Income and informing the Grantee on completing proper Financial Management controls for budget reconciliation and possible submission of Project Amendments to revise project budgets, all in an effort to comply with federal CDBG-DR rules and regulations."/>
    <s v="Eligible CDBG Activities;#Financial Management;#Grants Management"/>
    <x v="1"/>
    <x v="1"/>
    <x v="7"/>
    <d v="2018-01-12T17:50:09"/>
    <m/>
    <m/>
    <s v="Item"/>
    <b v="0"/>
    <s v="0"/>
    <s v="Lee Jared"/>
    <s v="Jared Lee"/>
    <x v="7"/>
    <n v="852"/>
    <s v="0"/>
    <d v="2018-01-12T18:00:36"/>
    <s v="Lee OCD, Jared"/>
    <m/>
    <s v="Grants Management"/>
    <s v="Item"/>
    <s v="strategicplanning/Research/Lists/Technical Assistance version 2"/>
  </r>
  <r>
    <s v="Facility Planning and Control"/>
    <x v="385"/>
    <x v="0"/>
    <s v="All ILOC and I2OC projects "/>
    <s v="Katrina/Rita Grant 1;#Katrina/Rita Grant 2"/>
    <s v="A conference call was held 1/24/18, with Lisa Smeltzer, Mark Bradley, Chenoa Richmond, Thomas Magee and Jessica Guillory to discuss the status of the grantee's active projects, as well as the status of one project that is in &quot;Complete - Ready to Close&quot; status -- Southern University of New Orleans-Health and Physical Education Bldg. (I2OC-00021).  _x000a__x000a_During the call, the grantee was advised to send to grant administrator Frye/Magee a Request for Project Amendment for the Delgado Community College Maintenance and Warehouse Bldg. (ILOC-0020 project) to include the items (e.g., security cameras, doors, a generator) the grantee would like to add to the scope of the project to utilize the remaining funds. _x000a__x000a_Regarding the ILOC-00020 project, the grantee was informed that it could strike out the items from the general contractor's pay application(s) that a subcontractor not currently in compliance with DBRA requirements invoiced, so that the other subcontractors that performed work during the time period could be paid for the services they performed.  _x000a__x000a_In terms of the Nunez Community College Fine Arts Bldg. (I2OC-00022) project, the grantee was informed that it should execute a subrecipient agreement with Nunez Community College, since the college -- rather than the grantee -- will be carrying out final construction activities to complete the project, and that the agreement should be back-dated prior to when costs were first incurred by any subrecipient contractor. The grantee was informed that a subrecipient agreement between the college and it was necessary, since the contractor that will ultimately be paid from CDBG funds will not be contracted with the grantee. _x000a__x000a_In terms of the I2OC-00021 project, the grantee confirmed that the project is 100 percent complete (local funds paid for a portion of project costs) and indicated that its goal was to have the Project Completion Report submitted to the DRU by next week (1/29/18).  _x000a_"/>
    <s v="Grants Management"/>
    <x v="4"/>
    <x v="0"/>
    <x v="24"/>
    <d v="2018-01-25T11:09:46"/>
    <m/>
    <m/>
    <s v="Item"/>
    <b v="0"/>
    <s v="0"/>
    <s v="Jimmy Dunphy"/>
    <s v="Jimmy Dunphy"/>
    <x v="20"/>
    <n v="853"/>
    <s v="0"/>
    <d v="2018-01-25T11:14:47"/>
    <s v="Jimmy Dunphy"/>
    <m/>
    <s v="Grants Management"/>
    <s v="Item"/>
    <s v="strategicplanning/Research/Lists/Technical Assistance version 2"/>
  </r>
  <r>
    <s v="Ouachita Parish Police Jury"/>
    <x v="386"/>
    <x v="0"/>
    <s v="37PARA3401; 37PARA3403; 37PARA3403; 37PARA3404; and 37PARA3405"/>
    <s v="Gustav/Ike"/>
    <s v="OCD-DRU performed on-site visit to Ouachita Parish Police Jury.  OCD-DRU Attendees included: Kay LeSage, Darin Mann and Helena Janssen. OPPJ Attendees included: Brad Cammack, Treasurer; Laura Williams, Admin. Assistant; Robbie George, City Engineer West Monroe; Kevin Crosby, Parish Engineer for OPPJ; Gary Fontana, Consultant; Jay Mitchell, Assistant District Attorney; and Bill Roark, Real Estate Broker.  Discussions included status of outstanding items regarding acquisitions in T-1A and J-1D Canal Projects and C/West Monroe Wellerman Project. Additionally, the current status of the Canal Project and the C/Monroe Pumping Station Project was discussed. Next steps were determined on the stated projects."/>
    <s v="Damage related to disaster;#Eligible CDBG Activities;#Financial Management;#Low-Moderate Income - National Objective;#Urgent Need - National Objective;#Grants Management"/>
    <x v="5"/>
    <x v="1"/>
    <x v="30"/>
    <d v="2018-01-31T08:30:30"/>
    <m/>
    <m/>
    <s v="Item"/>
    <b v="0"/>
    <s v="0"/>
    <s v="Helena Janssen"/>
    <s v="Helena Janssen"/>
    <x v="23"/>
    <n v="854"/>
    <s v="0"/>
    <d v="2018-01-31T08:30:30"/>
    <s v="Helena Janssen"/>
    <m/>
    <s v="DRGR TA"/>
    <s v="Item"/>
    <s v="strategicplanning/Research/Lists/Technical Assistance version 2"/>
  </r>
  <r>
    <s v="CITY OF NEW ORLEANS"/>
    <x v="387"/>
    <x v="0"/>
    <s v="CNO ALL"/>
    <s v="Katrina/Rita Grant 1;#Katrina/Rita Grant 2"/>
    <s v="Reviewing HUD monitoring findings to insure preparation for upcomig HUD visit ."/>
    <s v="Damage related to disaster;#Eligible CDBG Activities"/>
    <x v="5"/>
    <x v="1"/>
    <x v="27"/>
    <d v="2018-02-02T15:30:58"/>
    <m/>
    <m/>
    <s v="Item"/>
    <b v="0"/>
    <s v="0"/>
    <s v="Rosalind Peychaud"/>
    <s v="Rosalind Peychaud"/>
    <x v="3"/>
    <n v="855"/>
    <s v="0"/>
    <d v="2018-02-02T15:30:58"/>
    <s v="Rosalind Peychaud"/>
    <m/>
    <s v="Grants Management"/>
    <s v="Item"/>
    <s v="strategicplanning/Research/Lists/Technical Assistance version 2"/>
  </r>
  <r>
    <s v="Recovery School District"/>
    <x v="388"/>
    <x v="0"/>
    <s v="All IEDU projects "/>
    <s v="Katrina/Rita Grant 1"/>
    <s v="A monthly conference call was held today with Adrienne Celestine, Kay LeSage, Jimmy Dunphy, Nathan Schwam and Julie Bordelon to discuss the status of the grantee's active projects, a project that is in completed but not ready to close status (IEDU-00065), and the status of a new project for which the grantee is currently developing an application._x000a__x000a_The grantee was informed that to remedy a duplication of benefits that the RSD identified on the IEDU-00065 project, it could submit a final credit draw for IEDU-00065 in conjunction with a request for payment for one of its active projects -- which would be short paid by the same amount of the credit draw. After the grantee obtains proof of the commitment of other funds, and after the final draw is paid, the final project amendment can be submitted to reconcile the budget to actual expenditures. _x000a__x000a_For its pending project, the grantee inquired whether it could use the state's contract wtih ENVIRONS to pay for the cost of the Environmental Review Record that needs to be completed. The Program Analyst will seek Environmental Officer Ann Herring's guidance regarding whether the contract can be amended to include that cost, or whether it would be more efficient for the grantee to conduct a Small Purchase procurement and obtain quotes for the project delivery cost another contractor could perform more quickly._x000a__x000a_The grantee was also informed that its Walter Cohen Senior High School project (IEDU-00002) would soon move to Complete - Ready to Close status -- after the final project amendment is approved -- since GOHSEP has now approved 100 percent of RSD's request for reimbursement.     "/>
    <s v="Grants Management"/>
    <x v="4"/>
    <x v="0"/>
    <x v="24"/>
    <d v="2018-02-05T14:58:49"/>
    <m/>
    <m/>
    <s v="Item"/>
    <b v="0"/>
    <s v="0"/>
    <s v="Jimmy Dunphy"/>
    <s v="Jimmy Dunphy"/>
    <x v="20"/>
    <n v="856"/>
    <s v="0"/>
    <d v="2018-02-05T15:13:50"/>
    <s v="Jimmy Dunphy"/>
    <m/>
    <s v="Grants Management"/>
    <s v="Item"/>
    <s v="strategicplanning/Research/Lists/Technical Assistance version 2"/>
  </r>
  <r>
    <s v="Louisiana State Board of Regents - WISE"/>
    <x v="389"/>
    <x v="0"/>
    <s v="65WISE9201"/>
    <s v="Gustav/Ike"/>
    <s v="Conference call to discuss project status and provide TA on project expenditures report and amended application for the project is due for review.  Monitoring process for the universities should begin early next year. _x000a_Attendees: LaSonta(OCD), Adrienne(OCD), Chris Mestayer(Board of Regents) and myself."/>
    <s v="Low-Moderate Income - National Objective"/>
    <x v="0"/>
    <x v="0"/>
    <x v="31"/>
    <d v="2018-02-14T09:40:25"/>
    <m/>
    <m/>
    <s v="Item"/>
    <b v="0"/>
    <s v="0"/>
    <s v="Chenoa Richmond"/>
    <s v="Chenoa Richmond"/>
    <x v="22"/>
    <n v="857"/>
    <s v="0"/>
    <d v="2018-04-06T09:52:56"/>
    <s v="Chenoa Richmond"/>
    <m/>
    <s v="Grants Management"/>
    <s v="Item"/>
    <s v="strategicplanning/Research/Lists/Technical Assistance version 2"/>
  </r>
  <r>
    <s v="East Baton Rouge Parish "/>
    <x v="390"/>
    <x v="0"/>
    <s v="All PARA projects "/>
    <s v="Gustav/Ike"/>
    <s v="A monthly conference call was held today with Parish engineer Mark Stephens, Andrea Fleischbein and Jimmy Dunphy to review the status of the Parish's active bridge replacement projects and to discuss the upcoming monitoring visit that is tentatively scheduled for May 2018. Mr. Stephens was informed that the DRU's Compliance section is now scheduled to conduct a monitoring review of the Parish's 17PARA2105 bridge replacement project in May, and that the project files should include all weekly payroll reports that have been produced in the months since the first pre-monitoring review of the project was performed in July 2017. Mr. Stephens was also informed that the Outreach Specialist and Program Analyst would be conducting a pre-monitoring review of the 17PARA2105 project in April at the engineer's office, and that the Parish's 17PAAD1001, 17PCCE1031 and 17PARA3201 projects are also scheduled to be monitored in May. _x000a__x000a_In response to a question pertaining to the closeout report for the Parish's 17PARA2102 project, Mr. Stephens indicated that he sent the revised report to the mayor's office for signature 2/5/18, and that he will have to follow-up on the status of his request for signature, since he has not yet heard back from the mayor's office regarding the status of his request. "/>
    <s v="Grants Management"/>
    <x v="4"/>
    <x v="0"/>
    <x v="24"/>
    <d v="2018-02-15T14:48:24"/>
    <m/>
    <m/>
    <s v="Item"/>
    <b v="0"/>
    <s v="0"/>
    <s v="Jimmy Dunphy"/>
    <s v="Jimmy Dunphy"/>
    <x v="20"/>
    <n v="858"/>
    <s v="0"/>
    <d v="2018-02-15T14:57:26"/>
    <s v="Jimmy Dunphy"/>
    <m/>
    <s v="Grants Management"/>
    <s v="Item"/>
    <s v="strategicplanning/Research/Lists/Technical Assistance version 2"/>
  </r>
  <r>
    <s v="Tangipahoa Parish Government"/>
    <x v="391"/>
    <x v="0"/>
    <s v="53VPRP2101"/>
    <s v="Isaac"/>
    <s v="OCD-DRU had a meeing with the Parish and GOHSEP-FEMA to discuss the current position of the project and the next steps.  OCD-DRU and the Parish requested a timeline from GOHSEP-FEMA due to the Isaac expenditure deadline. Additionally, we discussed the FEMA's environmental review and the possibility of adopting the other agency's review per process/requirements of this issue. We also discussed Plans &amp; Specs to be reviewed by PAE asap. Present at the meeting was: Kay LeSage (phone conferenced) Fay Part and Helena Janssen on behalf of OCD-DRU, John Dardis and Missy Cowart on behalf of the Parish, David Boyd the BKI Engineer on the project, and GOHSEP-FEMA representatives Kristal Craig, Horace Mourino, Peggy Johnson, Byron Brooks, Shontae Davis, Myra Leonard (phone conferenced)."/>
    <s v="Damage related to disaster;#Environmental - Environmental Reviews;#Low-Moderate Income - National Objective"/>
    <x v="5"/>
    <x v="1"/>
    <x v="30"/>
    <d v="2018-02-16T12:55:02"/>
    <m/>
    <m/>
    <s v="Item"/>
    <b v="0"/>
    <s v="0"/>
    <s v="Helena Janssen"/>
    <s v="Helena Janssen"/>
    <x v="23"/>
    <n v="859"/>
    <s v="0"/>
    <d v="2018-02-16T12:55:02"/>
    <s v="Helena Janssen"/>
    <m/>
    <s v="DRGR TA"/>
    <s v="Item"/>
    <s v="strategicplanning/Research/Lists/Technical Assistance version 2"/>
  </r>
  <r>
    <s v="NORA "/>
    <x v="392"/>
    <x v="0"/>
    <s v="NORA ILTR ALL"/>
    <s v="Katrina/Rita Grant 1;#Katrina/Rita Grant 2"/>
    <s v="FEBRUARY board of directors meeting. Agenda attatched."/>
    <s v="Damage related to disaster;#Eligible CDBG Activities;#Financial Management;#Grants Management"/>
    <x v="5"/>
    <x v="1"/>
    <x v="27"/>
    <d v="2018-02-20T14:24:59"/>
    <m/>
    <m/>
    <s v="Item"/>
    <b v="0"/>
    <s v="0"/>
    <s v="Rosalind Peychaud"/>
    <s v="Rosalind Peychaud"/>
    <x v="3"/>
    <n v="860"/>
    <s v="0"/>
    <d v="2018-02-20T14:24:59"/>
    <s v="Rosalind Peychaud"/>
    <m/>
    <s v="Grants Management"/>
    <s v="Item"/>
    <s v="strategicplanning/Research/Lists/Technical Assistance version 2"/>
  </r>
  <r>
    <s v="CNO "/>
    <x v="392"/>
    <x v="0"/>
    <s v="CNO_ALL"/>
    <s v="Katrina/Rita Grant 1;#Katrina/Rita Grant 2;#Katrina/Rita Grant 3"/>
    <s v="Ground Breaking. See Attatched"/>
    <s v="Damage related to disaster;#Slum and Blight - National Objective"/>
    <x v="5"/>
    <x v="1"/>
    <x v="27"/>
    <d v="2018-02-20T16:49:35"/>
    <m/>
    <m/>
    <s v="Item"/>
    <b v="0"/>
    <s v="0"/>
    <s v="Rosalind Peychaud"/>
    <s v="Rosalind Peychaud"/>
    <x v="3"/>
    <n v="861"/>
    <s v="0"/>
    <d v="2018-02-20T16:49:35"/>
    <s v="Rosalind Peychaud"/>
    <m/>
    <s v="Grants Management"/>
    <s v="Item"/>
    <s v="strategicplanning/Research/Lists/Technical Assistance version 2"/>
  </r>
  <r>
    <s v="Facility Planning and Control"/>
    <x v="393"/>
    <x v="0"/>
    <s v="All active ILOC and I2OC projects "/>
    <s v="Katrina/Rita Grant 1;#Katrina/Rita Grant 2"/>
    <s v="A monthly conference call was held today with Lisa Smeltzer, Jean Kelly, Jessica Guillory, Chenoa Richmond, and Jimmy Dunphy to discuss the status of the grantee's active projects. _x000a__x000a_So that all future payment requests the grantee submits can be processed immediately, the grantee was asked to submit to the DRU the subrecipient agreement it is in the process of executing with Nunez Community College for the Nunez Community College Fine Arts Bldg. (ILOC-00022) project. Senior Manager Lisa Smeltzer indicated that prior to executing the agreement, the grantee would submit the draft of the agreement to the Program Analyst to review, and that after it is executed, the grantee will send it to the DRU._x000a__x000a_For the SUNO Washington Library Renovation (ILOC-00056) project, the grantee was informed that after the final payment request is submitted and paid, a project amendment will need to be approved to move the unutilized CDBG funds to another CDBG project(s), so that the ILOC-00056 project can be closed out. _x000a__x000a_Lisa Smeltzer indicated that the grantee would be submitting a Request for Project Amendment for the Delgado Community College and Maintenance Bldg. (ILOC-00020) project to the DRU to scope in the additional construction items that grant administrator Frye/Magee reviewed and approved. "/>
    <s v="Grants Management"/>
    <x v="4"/>
    <x v="1"/>
    <x v="24"/>
    <d v="2018-02-22T10:33:50"/>
    <m/>
    <m/>
    <s v="Item"/>
    <b v="0"/>
    <s v="0"/>
    <s v="Jimmy Dunphy"/>
    <s v="Jimmy Dunphy"/>
    <x v="20"/>
    <n v="862"/>
    <s v="0"/>
    <d v="2018-02-22T10:44:55"/>
    <s v="Jimmy Dunphy"/>
    <m/>
    <s v="Grants Management"/>
    <s v="Item"/>
    <s v="strategicplanning/Research/Lists/Technical Assistance version 2"/>
  </r>
  <r>
    <s v="East Baton Rouge Parish"/>
    <x v="394"/>
    <x v="0"/>
    <s v="17PARA3601"/>
    <s v="Gustav/Ike"/>
    <s v="A meeting was held today with Parish Administrator Rowdy Gaudet, East Baton Rouge Parish Redevelopment Authority CEO Chris Tyson, Redevelopment Authority official Tara Titone, Kay LeSage, LaSonta Davenport, Andrea Fleischbein, and Jimmy Dunphy to discuss the status of the Parish's progress on the DRU-issued deadlines for the Smiley Heights Rental Rehab (17PARA3601) project. _x000a__x000a_In terms of the $104,158.08 in funds that have already been determined ineligible (due to non-compliance on the Career High School asepct), Mr. Gaudet suggested foregoing (i.e., reducing the CEA by that amount) $104,158.08 of the Parish's G/I Recovery Proposal award, rather than the Parish writing a check to return the inelibigle funds. The Parish was informed that the DRU would look into the possibility of reducing the CEA budget to remedy the issue regarding the return of funds the Parish owes for the Career High School part of the 17PARA3601 project, but that the Parish would still likely have to find a way to return the funds, since CDBG funds still paid for ineligible costs incurred on this project. _x000a__x000a_The Parish was also informed during the meeting that it is also currently out of compliance on the BRCC Automotive Training Center aspect of the project, since the quarterly reports the Redevelopment Authority submitted to the DRU in January 2018 indicate that the project is not meeting the LMI Limited Clientele National Objective. It was communicated to the Parish that if it can show that the BRCC Automotive Training Center meets the LMI Limited Clientele National Objective for one quarter, that aspect of the project can comply with CDBG requirements. _x000a__x000a_For Phase II of the project, the Parish discussed funding sources it is looking at to help pay for the housing aspect of the project, but could not show proof of a commitment of funds. The Parish was therefore given two months from today (2/26/18) to show a commitment of funds to fill the budget shortfall, which is currently approximately $30 million.  _x000a__x000a_It was decided toward the end of the meeting that a monthly conference call should be held going forward (the first one toward the end of March 2018) to discuss the progress the Parish (i.e., the EBR Parish Redevelopment Authority) is making in terms of securing funding and beginning construction on the housing aspect of the project. _x000a_  "/>
    <s v="Low-Moderate Income - National Objective;#Grants Management"/>
    <x v="0"/>
    <x v="1"/>
    <x v="24"/>
    <d v="2018-02-26T13:08:18"/>
    <m/>
    <m/>
    <s v="Item"/>
    <b v="0"/>
    <s v="0"/>
    <s v="Jimmy Dunphy"/>
    <s v="Jimmy Dunphy"/>
    <x v="20"/>
    <n v="863"/>
    <s v="0"/>
    <d v="2018-02-26T13:24:03"/>
    <s v="Jimmy Dunphy"/>
    <m/>
    <s v="Grants Management"/>
    <s v="Item"/>
    <s v="strategicplanning/Research/Lists/Technical Assistance version 2"/>
  </r>
  <r>
    <s v="City of New Orleans"/>
    <x v="395"/>
    <x v="0"/>
    <s v="ILTR-00287A_ILTR-0287B - Veterans Admin. (VA) Home Restoration - Rehab and Clearance"/>
    <s v="Katrina/Rita Grant 1"/>
    <s v="On-Site Visit: Provided Technical Assistance to the Grantee on Eligible Activities and relevant National Objectives pertaining to this project, including technical assistance and guidance to the Grantee in six (6) areas - 1.) 81% - 120% AMI: informed them that they would need to consider these HH's under a different National Objective than LMI and suggested that Urgent Need and S/B Spot Basis could still be open for this project to utilize, 2.) Max. Sales Price of $200K: confirmed with the City than they can set this price, at which point, they confirmed that they would just state the market value of each property as the max. sales price, 3.) Selling the Demo/Clearance homes to another Developer without demolishing the properties: we informed the City to either take the properties out of their inventory as none of the costs incurred with this plan of action could be considered under an Eligible Activity of Demo/Clearance or to keep them in and just demo the homes in order to sell the green space, 4.) Addition of Soft Seconds to the project: we informed the City that this has no relevance on our CDBG-DR regulations other than for them to verify DOB on the back end which should not affect us, and that they could also still sell the homes at a discount to anyone within the 0% - 120% AMI range, 5.) Additional of Bond for Deed/Lease-to-Own: confirmed with the City our expenditure and closeout timelines and how these timelines (2-3 years) may not correspond with NDF's timeframe to transfer ownership (20-30 years) - the City confirmed that this option was just not feasible and may consider deeper discounts, and 6.) Status of Program Income Application Review: confirmed with the City that the revisions to the Application were mostly complete and should have them back within about a week, but that they City was stuck about  what additional National Objective to place into the application/amendment for 81% - 120% AMI HH's (we confirmed that we would look at these homes and how they were assessed under a National Objective within in the VA project to determine which additional National Objective they could utilize here), at which time they would finalize the revisions based on that eligible National Objective and re-submit the Project Amendment/PI application, all in an effort to comply with federal CDBG-DR rules and regulations. Infrastructure Analyst (Desirae), Outreach Rep (Rosalind), and other OCD-DRU management (Kay/Adrienne) were in attendance."/>
    <s v="Damage related to disaster;#Duplication of Benefits;#Eligible CDBG Activities;#Low-Moderate Income - National Objective;#Slum and Blight - National Objective;#Urgent Need - National Objective;#Grants Management"/>
    <x v="5"/>
    <x v="1"/>
    <x v="7"/>
    <d v="2018-02-26T16:24:43"/>
    <m/>
    <m/>
    <s v="Item"/>
    <b v="0"/>
    <s v="0"/>
    <s v="Lee Jared"/>
    <s v="Jared Lee"/>
    <x v="7"/>
    <n v="864"/>
    <s v="0"/>
    <d v="2018-03-05T09:20:51"/>
    <s v="Lee OCD, Jared"/>
    <m/>
    <s v="Grants Management"/>
    <s v="Item"/>
    <s v="strategicplanning/Research/Lists/Technical Assistance version 2"/>
  </r>
  <r>
    <s v="CNO"/>
    <x v="395"/>
    <x v="0"/>
    <s v="CNO_ALL"/>
    <s v="Katrina/Rita Grant 1;#Katrina/Rita Grant 2"/>
    <s v="CNO community staff and the OCD-DRU Team met to respond to CNO's request for clarity and guidance on ILTR application modifications, PI application and AMI ."/>
    <s v="Damage related to disaster;#Eligible CDBG Activities;#Low-Moderate Income - National Objective;#Slum and Blight - National Objective;#Urgent Need - National Objective;#Grants Management"/>
    <x v="5"/>
    <x v="1"/>
    <x v="27"/>
    <d v="2018-02-28T09:44:38"/>
    <m/>
    <m/>
    <s v="Item"/>
    <b v="0"/>
    <s v="0"/>
    <s v="Rosalind Peychaud"/>
    <s v="Rosalind Peychaud"/>
    <x v="3"/>
    <n v="865"/>
    <s v="0"/>
    <d v="2018-02-28T09:44:38"/>
    <s v="Rosalind Peychaud"/>
    <m/>
    <s v="Grants Management"/>
    <s v="Item"/>
    <s v="strategicplanning/Research/Lists/Technical Assistance version 2"/>
  </r>
  <r>
    <s v="GNOHA"/>
    <x v="396"/>
    <x v="0"/>
    <s v="CNOALL"/>
    <s v="Katrina/Rita Grant 1;#Katrina/Rita Grant 2"/>
    <s v="CNO nonprofits . Agenda attatched,"/>
    <s v="Damage related to disaster;#Grants Management"/>
    <x v="5"/>
    <x v="1"/>
    <x v="27"/>
    <d v="2018-03-05T13:26:54"/>
    <m/>
    <m/>
    <s v="Item"/>
    <b v="0"/>
    <s v="0"/>
    <s v="Rosalind Peychaud"/>
    <s v="Rosalind Peychaud"/>
    <x v="3"/>
    <n v="866"/>
    <s v="0"/>
    <d v="2018-03-05T13:26:54"/>
    <s v="Rosalind Peychaud"/>
    <m/>
    <s v="Grants Management"/>
    <s v="Item"/>
    <s v="strategicplanning/Research/Lists/Technical Assistance version 2"/>
  </r>
  <r>
    <s v="St. Bernard Parish Government"/>
    <x v="397"/>
    <x v="0"/>
    <s v="44PCPL1017, ILTR-00289; ILTR-00286; ILT2-00278; ILT2-00279; ILTR-00173; IFIS-00020; IFIS-00019; ILTR-00059; ILTR-00099; I44P-00001; and I44P-00002"/>
    <s v="Katrina/Rita Grant 1;#Katrina/Rita Grant 2;#Gustav/Ike"/>
    <s v="Monthly Conference Call with the following present from SBPG: George Imbraguglio, Richard Poche, Melissia O’Neil and Pam Wegener; present from OCD-DRU: Kay LeSage, LaSonta Davenport, Michael Chua, Tomorr LeBeouf, Kristen Hebert, Fay Part, Helena Janssen, Candace Watkins, and Darin Mann; present from the consultant Frye Magee LLC was Thomas Magee. During the call, technical assistance was provided to the Grantee in a continued effort to have them review their active projects and address outstanding issues from the last monthly call.  The Grantee provided status updates on the projects.  We also discussed next steps for each project, including the status of the new application for the Program Income Economic Development Project.  Additionally, we discussed the parish’s re-engagement of PAE, the status of outstanding Requests for Payments and amendments, and discussed upcoming RFPs / Amendments that will need to be prepared and submitted."/>
    <s v="Damage related to disaster;#Eligible CDBG Activities;#Environmental - Environmental Reviews;#Fair Housing Equal Opportunity;#Low-Moderate Income - National Objective;#Slum and Blight - National Objective;#Urgent Need - National Objective;#Grants Management"/>
    <x v="5"/>
    <x v="0"/>
    <x v="30"/>
    <d v="2018-03-05T13:51:44"/>
    <m/>
    <m/>
    <s v="Item"/>
    <b v="0"/>
    <s v="0"/>
    <s v="Helena Janssen"/>
    <s v="Helena Janssen"/>
    <x v="23"/>
    <n v="867"/>
    <s v="0"/>
    <d v="2018-03-05T13:51:44"/>
    <s v="Helena Janssen"/>
    <m/>
    <s v="DRGR TA"/>
    <s v="Item"/>
    <s v="strategicplanning/Research/Lists/Technical Assistance version 2"/>
  </r>
  <r>
    <s v="Recovery School District "/>
    <x v="398"/>
    <x v="0"/>
    <s v="All IEDU projects "/>
    <s v="Katrina/Rita Grant 1"/>
    <s v="A monthly conference call was held today with Nathan Schwam, Julie Bordelon, Adrienne Celestine, Kay LeSage and Jimmy Dunphy to obtain updates on two of the grantee's projects that are completed but not closed out, to discuss the status of the grantee's active projects, and to discuss development of the application for the potential project the grantee has identified that will utilize the remainder of its D-CDBG funds. _x000a__x000a_The grantee was informed that a deadline letter for submission of the closeout report for the Walter Cohen Senior High School (IEDU-00002) project was mailed last month, with a deadline date of 4/20/18 issued for submission of the report. Capital Grants Manager Nathan Schwam indicated that he was not sure whether the grantee would be able to meet the April 20, since the grantee is still attempting to determine how it will show that insurance proceeds paid for a portion of the project's costs. _x000a__x000a_For the Live Oak Elementary (2) (IEDU-00065) project, grant administrator Julie Bordelon indicated that the grantee is waiting until it can submit an RFP for one its active projects, so that it can simultaneously submit a credit draw to remedy the duplication of benefits issue it identified on the completed IEDU-00065 project. Following resolution of that issue, a final project amendment can be executed to move the remaining project funds to unallocated. _x000a__x000a_The DRU informed Mr. Schwam that the DR-CDBG Grantee Administrative Manual is in the process of being updated and that the grantee would have to obtain at least two quotes to procure a contractor to complete the Environmental Review Record (ERR) for the new project under development. Mr. Schwam was also informed that RSD's procuring a contractor for the project delivery service would be both quicker and less expensive to complete than would attempting to utilize the state's contract with ENVIRON to have that contractor complete the ERR.    "/>
    <s v="Grants Management"/>
    <x v="4"/>
    <x v="0"/>
    <x v="24"/>
    <d v="2018-03-05T14:57:50"/>
    <m/>
    <m/>
    <s v="Item"/>
    <b v="0"/>
    <s v="0"/>
    <s v="Jimmy Dunphy"/>
    <s v="Jimmy Dunphy"/>
    <x v="20"/>
    <n v="868"/>
    <s v="0"/>
    <d v="2018-04-02T13:54:45"/>
    <s v="Jimmy Dunphy"/>
    <m/>
    <s v="Grants Management"/>
    <s v="Item"/>
    <s v="strategicplanning/Research/Lists/Technical Assistance version 2"/>
  </r>
  <r>
    <s v="Livingston Parish Council"/>
    <x v="398"/>
    <x v="0"/>
    <s v="32PARA2601 (Communications Tower)"/>
    <s v="Gustav/Ike"/>
    <s v="On-Site Visit: Provided technical assistance to the Grantee on Force Account Labor and Fringe Benefits Expenses and the remaining revisions associated with RFP #61 - I provided Technical Assistance and guidance to the Grantee on splitting Fringe Benefits and Force Account Labor for personnel who worked on the site at different times and made different amounts of salary/wages for those time periods as well as other issues (clarifying titles of personnel as well as revising wage rates to match personnel records). Guidance was provided in an effort to establish eligible costs per 2 CFR 200.400 and 29 CFR 5."/>
    <s v="Eligible CDBG Activities;#Financial Management;#Labor - Davis/Bacon;#Grants Management"/>
    <x v="1"/>
    <x v="1"/>
    <x v="7"/>
    <d v="2018-03-06T10:54:02"/>
    <m/>
    <m/>
    <s v="Item"/>
    <b v="0"/>
    <s v="0"/>
    <s v="Lee Jared"/>
    <s v="Jared Lee"/>
    <x v="7"/>
    <n v="869"/>
    <s v="0"/>
    <d v="2018-03-06T11:04:47"/>
    <s v="Lee OCD, Jared"/>
    <m/>
    <s v="Grants Management"/>
    <s v="Item"/>
    <s v="strategicplanning/Research/Lists/Technical Assistance version 2"/>
  </r>
  <r>
    <s v="CNO "/>
    <x v="384"/>
    <x v="0"/>
    <s v="CNO ALL"/>
    <s v="Katrina/Rita Grant 1;#Katrina/Rita Grant 2"/>
    <s v="Monitoring REGULAR CNO Council meeting. Agenda Items vary."/>
    <s v="Grants Management"/>
    <x v="4"/>
    <x v="1"/>
    <x v="27"/>
    <d v="2018-03-07T10:35:33"/>
    <m/>
    <m/>
    <s v="Item"/>
    <b v="0"/>
    <s v="0"/>
    <s v="Rosalind Peychaud"/>
    <s v="Rosalind Peychaud"/>
    <x v="3"/>
    <n v="870"/>
    <s v="0"/>
    <d v="2018-03-07T10:35:33"/>
    <s v="Rosalind Peychaud"/>
    <m/>
    <s v="Grants Management"/>
    <s v="Item"/>
    <s v="strategicplanning/Research/Lists/Technical Assistance version 2"/>
  </r>
  <r>
    <s v="CNO ALL"/>
    <x v="399"/>
    <x v="0"/>
    <s v="CNO ALL"/>
    <s v="Katrina/Rita Grant 1"/>
    <s v="Networking event with CNO officials and OCD Director ."/>
    <s v="Grants Management"/>
    <x v="4"/>
    <x v="1"/>
    <x v="27"/>
    <d v="2018-03-07T10:40:36"/>
    <m/>
    <m/>
    <s v="Item"/>
    <b v="0"/>
    <s v="0"/>
    <s v="Rosalind Peychaud"/>
    <s v="Rosalind Peychaud"/>
    <x v="3"/>
    <n v="871"/>
    <s v="0"/>
    <d v="2018-03-07T10:40:36"/>
    <s v="Rosalind Peychaud"/>
    <m/>
    <s v="Grants Management"/>
    <s v="Item"/>
    <s v="strategicplanning/Research/Lists/Technical Assistance version 2"/>
  </r>
  <r>
    <s v="Preservation Resource Center PRC"/>
    <x v="400"/>
    <x v="0"/>
    <s v="ILOC 00039"/>
    <s v="Katrina/Rita Grant 1;#Katrina/Rita Grant 2"/>
    <s v="Met with Danielle DelSol, new Executive Director, make an introduction, review project status and establish interaction going forward."/>
    <s v="Damage related to disaster;#Eligible CDBG Activities;#Grants Management"/>
    <x v="5"/>
    <x v="1"/>
    <x v="27"/>
    <d v="2018-03-08T11:37:44"/>
    <m/>
    <m/>
    <s v="Item"/>
    <b v="0"/>
    <s v="0"/>
    <s v="Rosalind Peychaud"/>
    <s v="Rosalind Peychaud"/>
    <x v="3"/>
    <n v="872"/>
    <s v="0"/>
    <d v="2018-03-08T11:37:44"/>
    <s v="Rosalind Peychaud"/>
    <m/>
    <s v="Grants Management"/>
    <s v="Item"/>
    <s v="strategicplanning/Research/Lists/Technical Assistance version 2"/>
  </r>
  <r>
    <s v="LAFA"/>
    <x v="392"/>
    <x v="0"/>
    <s v="65FDFR7001"/>
    <s v="Flood"/>
    <s v="Duplication of Benefits Discussion"/>
    <s v="Damage related to disaster;#Duplication of Benefits"/>
    <x v="5"/>
    <x v="0"/>
    <x v="28"/>
    <d v="2018-03-09T11:31:08"/>
    <m/>
    <m/>
    <s v="Item"/>
    <b v="0"/>
    <s v="0"/>
    <s v="Tomorr LeBeouf"/>
    <s v="Tomorr LeBeouf"/>
    <x v="19"/>
    <n v="873"/>
    <s v="0"/>
    <d v="2018-03-09T11:36:00"/>
    <s v="Tomorr LeBeouf"/>
    <m/>
    <s v="Grants Management"/>
    <s v="Item"/>
    <s v="strategicplanning/Research/Lists/Technical Assistance version 2"/>
  </r>
  <r>
    <s v="LAFA"/>
    <x v="401"/>
    <x v="0"/>
    <s v="65FDFR7001"/>
    <s v="Flood"/>
    <s v="LMI Documentation Training_x000a_SBA-DOB Training"/>
    <s v="Damage related to disaster;#Duplication of Benefits;#Low-Moderate Income - National Objective"/>
    <x v="5"/>
    <x v="1"/>
    <x v="28"/>
    <d v="2018-03-09T11:34:38"/>
    <m/>
    <m/>
    <s v="Item"/>
    <b v="0"/>
    <s v="0"/>
    <s v="Tomorr LeBeouf"/>
    <s v="Tomorr LeBeouf"/>
    <x v="19"/>
    <n v="874"/>
    <s v="0"/>
    <d v="2018-03-09T11:34:38"/>
    <s v="Tomorr LeBeouf"/>
    <m/>
    <s v="DRGR TA"/>
    <s v="Item"/>
    <s v="strategicplanning/Research/Lists/Technical Assistance version 2"/>
  </r>
  <r>
    <s v="NORA"/>
    <x v="395"/>
    <x v="0"/>
    <s v="000000000"/>
    <s v="Katrina/Rita Grant 1"/>
    <s v="Determination of National Objective"/>
    <s v="Damage related to disaster;#Low-Moderate Income - National Objective;#Slum and Blight - National Objective"/>
    <x v="5"/>
    <x v="0"/>
    <x v="28"/>
    <d v="2018-03-09T11:39:17"/>
    <m/>
    <m/>
    <s v="Item"/>
    <b v="0"/>
    <s v="0"/>
    <s v="Tomorr LeBeouf"/>
    <s v="Tomorr LeBeouf"/>
    <x v="19"/>
    <n v="875"/>
    <s v="0"/>
    <d v="2018-03-09T11:39:17"/>
    <s v="Tomorr LeBeouf"/>
    <m/>
    <s v="Grants Management"/>
    <s v="Item"/>
    <s v="strategicplanning/Research/Lists/Technical Assistance version 2"/>
  </r>
  <r>
    <s v="Southern University"/>
    <x v="402"/>
    <x v="0"/>
    <s v="17DRLG9201"/>
    <s v="Gustav/Ike"/>
    <s v="Invoicing _x000a_Project Delivery and Direct Costs"/>
    <s v="Damage related to disaster;#Financial Management"/>
    <x v="5"/>
    <x v="1"/>
    <x v="28"/>
    <d v="2018-03-09T11:49:45"/>
    <m/>
    <m/>
    <s v="Item"/>
    <b v="0"/>
    <s v="0"/>
    <s v="Tomorr LeBeouf"/>
    <s v="Tomorr LeBeouf"/>
    <x v="19"/>
    <n v="876"/>
    <s v="0"/>
    <d v="2018-04-06T16:52:00"/>
    <s v="Tomorr LeBeouf"/>
    <m/>
    <s v="Grants Management"/>
    <s v="Item"/>
    <s v="strategicplanning/Research/Lists/Technical Assistance version 2"/>
  </r>
  <r>
    <s v="Louisiana State University"/>
    <x v="403"/>
    <x v="0"/>
    <s v="17WEDU7001"/>
    <s v="Gustav/Ike"/>
    <s v="Budgeting and Invoicing"/>
    <s v="Damage related to disaster;#Financial Management"/>
    <x v="5"/>
    <x v="0"/>
    <x v="28"/>
    <d v="2018-03-09T11:55:17"/>
    <m/>
    <m/>
    <s v="Item"/>
    <b v="0"/>
    <s v="0"/>
    <s v="Tomorr LeBeouf"/>
    <s v="Tomorr LeBeouf"/>
    <x v="19"/>
    <n v="877"/>
    <s v="0"/>
    <d v="2018-03-09T11:55:17"/>
    <s v="Tomorr LeBeouf"/>
    <m/>
    <s v="Grants Management"/>
    <s v="Item"/>
    <s v="strategicplanning/Research/Lists/Technical Assistance version 2"/>
  </r>
  <r>
    <s v="St Bernard Parish"/>
    <x v="404"/>
    <x v="0"/>
    <s v="000000000"/>
    <s v="Katrina/Rita Grant 1"/>
    <s v="National Objective/Eligible Activity and the Application"/>
    <s v="Damage related to disaster;#Eligible CDBG Activities;#Low-Moderate Income - National Objective"/>
    <x v="5"/>
    <x v="0"/>
    <x v="28"/>
    <d v="2018-03-09T12:05:50"/>
    <m/>
    <m/>
    <s v="Item"/>
    <b v="0"/>
    <s v="0"/>
    <s v="Tomorr LeBeouf"/>
    <s v="Tomorr LeBeouf"/>
    <x v="19"/>
    <n v="878"/>
    <s v="0"/>
    <d v="2018-03-09T12:05:50"/>
    <s v="Tomorr LeBeouf"/>
    <m/>
    <s v="Grants Management"/>
    <s v="Item"/>
    <s v="strategicplanning/Research/Lists/Technical Assistance version 2"/>
  </r>
  <r>
    <s v="GNOHA"/>
    <x v="405"/>
    <x v="0"/>
    <s v="CNO ALL"/>
    <s v="Katrina/Rita Grant 1"/>
    <s v="Agenda Attatched"/>
    <s v="Damage related to disaster"/>
    <x v="5"/>
    <x v="1"/>
    <x v="27"/>
    <d v="2018-03-13T15:57:04"/>
    <m/>
    <m/>
    <s v="Item"/>
    <b v="0"/>
    <s v="0"/>
    <s v="Rosalind Peychaud"/>
    <s v="Rosalind Peychaud"/>
    <x v="3"/>
    <n v="879"/>
    <s v="0"/>
    <d v="2018-03-13T15:57:04"/>
    <s v="Rosalind Peychaud"/>
    <m/>
    <s v="Grants Management"/>
    <s v="Item"/>
    <s v="strategicplanning/Research/Lists/Technical Assistance version 2"/>
  </r>
  <r>
    <s v="East Baton Rouge Parish"/>
    <x v="406"/>
    <x v="0"/>
    <s v="All PARA projects "/>
    <s v="Gustav/Ike"/>
    <s v="A monthly conference call was held today with Rowdy Gaudet, Shalanda Nalencz, Mark Stephens, and Jimmy Dunphy to discuss updates regarding the Parish's bridge replacement projects, as well as to discuss the status of other Parish G/I DR CDBG projects. _x000a__x000a_Parish engineer Mark Stephens informed the DRU that additional environmental clearance has been obtained for a number of the Parish's individual bridge projects, including: Cuhanga and Port Hudson-Pride (17PARA2105); Albert, Maribel, Silverleaf, Morvant 1 and Morvant 2 (17PARA2106); and, Milldale (17PARA2107). According to Mr. Stephens, Mayor Broome signed each of the Categorical Exclusion forms for the individual bridge projects 3/5/18. _x000a__x000a_The Parish was informed that the DRU had to return requests for payment the Parish previously submitted for those projects, since environmental clearance had not yet been obtained for the costs that were incurred._x000a__x000a_The DRU informed Mr. Gaudet that the Infrastructure section was still waiting on the Parish to send the items previously requested for the 1701 Main St. (17PARA3202) project so that a review of the Parish's project application could be completed._x000a__x000a_It was also communicated that the DRU is still waiting on the Parish's revised closeout reports for the 17PARA3201 and 17PARA3203 projects, as well as the initial closeout report for the 17PARA9101 project, the latter of which is more than two years past due._x000a__x000a_Mr. Stephens mentioned that he had obtained Mayor Broome's signature on the Final Statement of Cost page (13-1g) of the closeout report for the 17PARA2102 project and that grant administrator Pan American Engineers would likely be submitting the revised report to the DRU within the next few days. "/>
    <s v="Grants Management"/>
    <x v="4"/>
    <x v="0"/>
    <x v="24"/>
    <d v="2018-03-15T15:18:52"/>
    <m/>
    <m/>
    <s v="Item"/>
    <b v="0"/>
    <s v="0"/>
    <s v="Jimmy Dunphy"/>
    <s v="Jimmy Dunphy"/>
    <x v="20"/>
    <n v="880"/>
    <s v="0"/>
    <d v="2018-03-16T09:47:51"/>
    <s v="Jimmy Dunphy"/>
    <m/>
    <s v="Grants Management"/>
    <s v="Item"/>
    <s v="strategicplanning/Research/Lists/Technical Assistance version 2"/>
  </r>
  <r>
    <s v="Facility Planning and Control"/>
    <x v="407"/>
    <x v="0"/>
    <s v="All active ILOC and I2OC projects"/>
    <s v="Katrina/Rita Grant 1;#Katrina/Rita Grant 2"/>
    <s v="A monthly conference call was held today, with Lisa Smetlzer, Mark Bradley, Jean Kelly, Thomas Magee, Darin Mann, Chenoa Richmond and Jimmy Dunphy to discuss the status of the grantee's active projects, including questions related to overall management of the grants. _x000a__x000a_The DRU informed the grantee that in order to approve a final project amendment for its SUNO Washington Library (ILOC-00056) project, a companion amendment for its Nunez Community College (ILOC-00022) project would also have to be approved simultaneously, since funds would potentially be moved from the ILOC-00056 project to the ILOC-00022 project in order to close out the ILOC-00056 project._x000a__x000a_The grantee was also informed that a final project amendment for the ILOC-0002 project could be executed at a later time, if GOHSEP did not approve all project costs the grantee requested for reimbursement, and that closeout of the ILOC-00056 project should not be held up due to the grantee's waiting on GOHSEP approval for the FEMA funds that are part of the ILOC-00022 project. Additionally, grant administrator Thomas Magee informed the grantee that DBRA requirements would be triggered for the elevator modifications aspect of the project, even though the purchase order does not exceed $100,000.00, since DBRA requirements are triggered when construction costs exceed $2,500.00. The project manager was under the impression that since the purchase order would not exceed $100,000.00, DBRA requirements would not be triggered.  _x000a__x000a_For the Delgado Community College (ILOC-00020) project, grant administrator Thomas Magee informed the grantee that only a description of the additional items, and not a drawing/sketch, was needed to approve a project amendment to scope in items not previously approved, provided that the additional work was to be completed on the same building.  _x000a__x000a__x000a__x000a_"/>
    <s v="Grants Management"/>
    <x v="4"/>
    <x v="0"/>
    <x v="24"/>
    <d v="2018-03-22T08:06:13"/>
    <m/>
    <m/>
    <s v="Item"/>
    <b v="0"/>
    <s v="0"/>
    <s v="Jimmy Dunphy"/>
    <s v="Jimmy Dunphy"/>
    <x v="20"/>
    <n v="882"/>
    <s v="0"/>
    <d v="2018-03-22T13:20:44"/>
    <s v="Jimmy Dunphy"/>
    <m/>
    <s v="Grants Management"/>
    <s v="Item"/>
    <s v="strategicplanning/Research/Lists/Technical Assistance version 2"/>
  </r>
  <r>
    <s v="CNO Office of Community Development"/>
    <x v="408"/>
    <x v="0"/>
    <s v="CNO All"/>
    <s v="Katrina/Rita Grant 1;#Katrina/Rita Grant 2;#Katrina/Rita Grant 3"/>
    <s v="Coordination meeting with CNO OCD, State OCD Compliance and Program staff to get project update and plan for compliance monitoring visit in June 2018. Agenda attatched"/>
    <s v="Grants Management"/>
    <x v="4"/>
    <x v="1"/>
    <x v="27"/>
    <d v="2018-03-26T11:42:56"/>
    <m/>
    <m/>
    <s v="Item"/>
    <b v="0"/>
    <s v="0"/>
    <s v="Rosalind Peychaud"/>
    <s v="Rosalind Peychaud"/>
    <x v="3"/>
    <n v="883"/>
    <s v="0"/>
    <d v="2018-03-26T11:42:56"/>
    <s v="Rosalind Peychaud"/>
    <m/>
    <s v="Grants Management"/>
    <s v="Item"/>
    <s v="strategicplanning/Research/Lists/Technical Assistance version 2"/>
  </r>
  <r>
    <s v="GNOHA"/>
    <x v="407"/>
    <x v="0"/>
    <s v="CNO ALL"/>
    <s v="Katrina/Rita Grant 1;#Katrina/Rita Grant 2"/>
    <s v="Collaboration meeting with Assesor Williams, his staff, Jerhico Road, GNOHA  regarding pending property tax legislation for Nonprofits, seniors, veterans,blighted properties etc. "/>
    <s v="Damage related to disaster;#Grants Management"/>
    <x v="5"/>
    <x v="1"/>
    <x v="27"/>
    <d v="2018-03-26T13:02:07"/>
    <m/>
    <m/>
    <s v="Item"/>
    <b v="0"/>
    <s v="0"/>
    <s v="Rosalind Peychaud"/>
    <s v="Rosalind Peychaud"/>
    <x v="3"/>
    <n v="884"/>
    <s v="0"/>
    <d v="2018-03-26T13:02:07"/>
    <s v="Rosalind Peychaud"/>
    <m/>
    <s v="Grants Management"/>
    <s v="Item"/>
    <s v="strategicplanning/Research/Lists/Technical Assistance version 2"/>
  </r>
  <r>
    <s v="CNO ALL"/>
    <x v="409"/>
    <x v="0"/>
    <s v="ILTR-20087"/>
    <s v="Katrina/Rita Grant 3"/>
    <s v="Followup with Ellen Lee, Natasha Muse, Fred Johnson on status of the submission of the LMA and PI amendments. Finally reached out to CNO administrator, Judy R Moore for status and routing. Documents were signed and sent to CNO OCD. "/>
    <s v="Damage related to disaster;#Eligible CDBG Activities;#Grants Management"/>
    <x v="5"/>
    <x v="1"/>
    <x v="27"/>
    <d v="2018-03-26T13:06:43"/>
    <m/>
    <m/>
    <s v="Item"/>
    <b v="0"/>
    <s v="0"/>
    <s v="Rosalind Peychaud"/>
    <s v="Rosalind Peychaud"/>
    <x v="3"/>
    <n v="885"/>
    <s v="0"/>
    <d v="2018-03-26T13:06:43"/>
    <s v="Rosalind Peychaud"/>
    <m/>
    <s v="Grants Management"/>
    <s v="Item"/>
    <s v="strategicplanning/Research/Lists/Technical Assistance version 2"/>
  </r>
  <r>
    <s v="CNO ALL"/>
    <x v="407"/>
    <x v="0"/>
    <s v="CNO_ALL"/>
    <s v="Katrina/Rita Grant 1;#Katrina/Rita Grant 2"/>
    <s v="Monthly monitoring of CNO Council Meetings."/>
    <s v="Grants Management"/>
    <x v="4"/>
    <x v="1"/>
    <x v="27"/>
    <d v="2018-03-26T13:09:11"/>
    <m/>
    <m/>
    <s v="Item"/>
    <b v="0"/>
    <s v="0"/>
    <s v="Rosalind Peychaud"/>
    <s v="Rosalind Peychaud"/>
    <x v="3"/>
    <n v="886"/>
    <s v="0"/>
    <d v="2018-03-26T13:09:11"/>
    <s v="Rosalind Peychaud"/>
    <m/>
    <s v="Grants Management"/>
    <s v="Item"/>
    <s v="strategicplanning/Research/Lists/Technical Assistance version 2"/>
  </r>
  <r>
    <s v="CNO_ALL CCC"/>
    <x v="410"/>
    <x v="0"/>
    <s v="CNO ALL"/>
    <s v="Katrina/Rita Grant 1;#Katrina/Rita Grant 2"/>
    <s v="Nonprofit meeting presentation on services provided and potential services. Agenda attatched."/>
    <s v="Grants Management"/>
    <x v="4"/>
    <x v="1"/>
    <x v="27"/>
    <d v="2018-03-28T16:05:42"/>
    <m/>
    <m/>
    <s v="Item"/>
    <b v="0"/>
    <s v="0"/>
    <s v="Rosalind Peychaud"/>
    <s v="Rosalind Peychaud"/>
    <x v="3"/>
    <n v="887"/>
    <s v="0"/>
    <d v="2018-03-28T16:05:42"/>
    <s v="Rosalind Peychaud"/>
    <m/>
    <s v="Grants Management"/>
    <s v="Item"/>
    <s v="strategicplanning/Research/Lists/Technical Assistance version 2"/>
  </r>
  <r>
    <s v="Recovery School District"/>
    <x v="411"/>
    <x v="0"/>
    <s v="All IEDU projects "/>
    <s v="Katrina/Rita Grant 1"/>
    <s v="A monthly conference call was held today with Nathan Schwam, Julie Bordelon, Adrienne Celestine and Jimmy Dunphy to discuss the status of the grantee's active projects, the progress of the project application that is being developed for the grantee's final D-CDBG project, and the status of the closeout report for the grantee's lone project that is in Complete - Ready to Close status. _x000a__x000a_Capital Grants Manager Nathan Schwam mentioned that the reason the closeout report for the Walter Cohen Senior High (IEDU-00002) project has not been submitted yet is because it is not certain that insurance proceeds paid for the $55,000.00 in project costs that were identified as a funding source in the most recent project amendment that was approved. The grantee was advised that if it determined that it would not be able to submit the closeout report for the project by the April 20 deadline to request an extension via the DRU.Closeout email address before April 20.  _x000a__x000a_In terms of the project application for the new Centralized Career and Technical Educational (CTE) Facility project, grant administrator Julie Bordelon mentioned that the application is progressing, but that a cost estimate was still needed to include in the application. Ms. Bordelon was informed that unlike with previous RSD projects that involved FEMA funds, the application for the CTE project may require something more substantial than a letter from Executive Director Lona Hankins committing the FEMA funds to pay for the project, since HUD recently cited the DRU for a duplication of benefits issue on a project that was paid for from both CDBG and FEMA funds. _x000a__x000a_For the grantee's four active projects, Ms. Bordelon mentioned that the grantee is expecting to receive one final payment request from each the contractors that executed the IEDU-00114 and IEDU-00115 projects, and that the grantee is expecting to receive two more payment requests from each of the contractors that executed the IEDU-00110 and IEDU-00112 projects.  "/>
    <s v="Grants Management"/>
    <x v="4"/>
    <x v="0"/>
    <x v="24"/>
    <d v="2018-04-02T13:53:41"/>
    <m/>
    <m/>
    <s v="Item"/>
    <b v="0"/>
    <s v="0"/>
    <s v="Jimmy Dunphy"/>
    <s v="Jimmy Dunphy"/>
    <x v="20"/>
    <n v="888"/>
    <s v="0"/>
    <d v="2018-04-02T15:30:49"/>
    <s v="Jimmy Dunphy"/>
    <m/>
    <s v="Grants Management"/>
    <s v="Item"/>
    <s v="strategicplanning/Research/Lists/Technical Assistance version 2"/>
  </r>
  <r>
    <s v="CNO_ ALL "/>
    <x v="411"/>
    <x v="0"/>
    <s v="CNO_ALL"/>
    <s v="Katrina/Rita Grant 1;#Katrina/Rita Grant 2;#Katrina/Rita Grant 3"/>
    <s v="HOUSINGNOLA is a partnership between community leaders &amp; a number of public, private &amp; nonprofit organizations working to solve the New Orleans affordable housing &quot;crisis&quot;."/>
    <s v="Damage related to disaster;#Grants Management"/>
    <x v="5"/>
    <x v="1"/>
    <x v="27"/>
    <d v="2018-04-02T15:56:52"/>
    <m/>
    <m/>
    <s v="Item"/>
    <b v="0"/>
    <s v="0"/>
    <s v="Rosalind Peychaud"/>
    <s v="Rosalind Peychaud"/>
    <x v="3"/>
    <n v="889"/>
    <s v="0"/>
    <d v="2018-04-02T15:56:52"/>
    <s v="Rosalind Peychaud"/>
    <m/>
    <s v="Grants Management"/>
    <s v="Item"/>
    <s v="strategicplanning/Research/Lists/Technical Assistance version 2"/>
  </r>
  <r>
    <s v="CNO All"/>
    <x v="410"/>
    <x v="0"/>
    <s v="CNO ALL"/>
    <s v="Katrina/Rita Grant 1;#Katrina/Rita Grant 2;#Katrina/Rita Grant 3"/>
    <s v="NON Profit community groups meet to collaborate on possible resources, provide operatonal updates, share project updates and learn about upcoming and on going CNO policy changes. _x000a_Agenda attached."/>
    <s v="Damage related to disaster"/>
    <x v="5"/>
    <x v="1"/>
    <x v="27"/>
    <d v="2018-04-02T16:57:49"/>
    <m/>
    <m/>
    <s v="Item"/>
    <b v="0"/>
    <s v="0"/>
    <s v="Rosalind Peychaud"/>
    <s v="Rosalind Peychaud"/>
    <x v="3"/>
    <n v="890"/>
    <s v="0"/>
    <d v="2018-04-02T16:57:49"/>
    <s v="Rosalind Peychaud"/>
    <m/>
    <s v="Grants Management"/>
    <s v="Item"/>
    <s v="strategicplanning/Research/Lists/Technical Assistance version 2"/>
  </r>
  <r>
    <s v="CNO_ALL"/>
    <x v="412"/>
    <x v="0"/>
    <s v="CNO ALL"/>
    <s v="Katrina/Rita Grant 1"/>
    <s v="District E City Council Member Nguyen's intorduction to some of  her new staff members; update on her meeting with Brenda Breaux, NORA ED &amp; DOTD."/>
    <s v="Eligible CDBG Activities"/>
    <x v="1"/>
    <x v="1"/>
    <x v="27"/>
    <d v="2018-04-02T17:10:21"/>
    <m/>
    <m/>
    <s v="Item"/>
    <b v="0"/>
    <s v="0"/>
    <s v="Rosalind Peychaud"/>
    <s v="Rosalind Peychaud"/>
    <x v="3"/>
    <n v="891"/>
    <s v="0"/>
    <d v="2018-04-02T17:10:21"/>
    <s v="Rosalind Peychaud"/>
    <m/>
    <s v="Grants Management"/>
    <s v="Item"/>
    <s v="strategicplanning/Research/Lists/Technical Assistance version 2"/>
  </r>
  <r>
    <s v="NORA ILTR ALL"/>
    <x v="413"/>
    <x v="0"/>
    <s v="NORA ILTR ALL"/>
    <s v="Katrina/Rita Grant 1;#Katrina/Rita Grant 2;#Katrina/Rita Grant 3"/>
    <s v="Monitoring NORA Real Estate Committee. Agenda attatched reflecting several projects funded with disaster CDBG dollars."/>
    <s v="Damage related to disaster;#Low-Moderate Income - National Objective;#Slum and Blight - National Objective;#Grants Management"/>
    <x v="5"/>
    <x v="1"/>
    <x v="27"/>
    <d v="2018-04-04T12:33:31"/>
    <m/>
    <m/>
    <s v="Item"/>
    <b v="0"/>
    <s v="0"/>
    <s v="Rosalind Peychaud"/>
    <s v="Rosalind Peychaud"/>
    <x v="3"/>
    <n v="892"/>
    <s v="0"/>
    <d v="2018-04-04T12:33:31"/>
    <s v="Rosalind Peychaud"/>
    <m/>
    <s v="Grants Management"/>
    <s v="Item"/>
    <s v="strategicplanning/Research/Lists/Technical Assistance version 2"/>
  </r>
  <r>
    <s v="Louisiana State University - Sea Grant"/>
    <x v="402"/>
    <x v="0"/>
    <s v="65E17S0001"/>
    <s v="Katrina/Rita Grant 2"/>
    <s v="Provided TA regarding invoices and support documentation.  Conference call to discuss project status. "/>
    <s v="Financial Management"/>
    <x v="2"/>
    <x v="0"/>
    <x v="31"/>
    <d v="2018-04-06T08:55:01"/>
    <m/>
    <m/>
    <s v="Item"/>
    <b v="0"/>
    <s v="0"/>
    <s v="Chenoa Richmond"/>
    <s v="Chenoa Richmond"/>
    <x v="22"/>
    <n v="893"/>
    <s v="0"/>
    <d v="2018-04-06T09:34:48"/>
    <s v="Chenoa Richmond"/>
    <m/>
    <s v="Grants Management"/>
    <s v="Item"/>
    <s v="strategicplanning/Research/Lists/Technical Assistance version 2"/>
  </r>
  <r>
    <s v="Louisiana State Board of Regents - WISE"/>
    <x v="402"/>
    <x v="0"/>
    <s v="65WISE9201"/>
    <s v="Gustav/Ike"/>
    <s v="Provided TA regarding invoices and support documentation."/>
    <s v="Financial Management"/>
    <x v="2"/>
    <x v="0"/>
    <x v="31"/>
    <d v="2018-04-06T09:52:10"/>
    <m/>
    <m/>
    <s v="Item"/>
    <b v="0"/>
    <s v="0"/>
    <s v="Chenoa Richmond"/>
    <s v="Chenoa Richmond"/>
    <x v="22"/>
    <n v="894"/>
    <s v="0"/>
    <d v="2018-04-06T09:52:10"/>
    <s v="Chenoa Richmond"/>
    <m/>
    <s v="Grants Management"/>
    <s v="Item"/>
    <s v="strategicplanning/Research/Lists/Technical Assistance version 2"/>
  </r>
  <r>
    <s v="NORA ILTR ALL"/>
    <x v="414"/>
    <x v="0"/>
    <s v="NORE__ALL"/>
    <s v="Katrina/Rita Grant 1;#Katrina/Rita Grant 2"/>
    <s v="Project updates: proposed future considerations for PI, property acquisition.  Info attatched."/>
    <s v="Damage related to disaster;#Financial Management"/>
    <x v="5"/>
    <x v="1"/>
    <x v="27"/>
    <d v="2018-04-06T11:00:13"/>
    <m/>
    <m/>
    <s v="Item"/>
    <b v="0"/>
    <s v="0"/>
    <s v="Rosalind Peychaud"/>
    <s v="Rosalind Peychaud"/>
    <x v="3"/>
    <n v="895"/>
    <s v="0"/>
    <d v="2018-04-06T11:00:13"/>
    <s v="Rosalind Peychaud"/>
    <m/>
    <s v="Grants Management"/>
    <s v="Item"/>
    <s v="strategicplanning/Research/Lists/Technical Assistance version 2"/>
  </r>
  <r>
    <s v="LAFA"/>
    <x v="415"/>
    <x v="0"/>
    <s v="65FDFR7001"/>
    <s v="Flood"/>
    <s v="Conductd on-site LMI documentation training"/>
    <s v="Damage related to disaster;#Low-Moderate Income - National Objective"/>
    <x v="5"/>
    <x v="1"/>
    <x v="28"/>
    <d v="2018-04-06T16:30:44"/>
    <m/>
    <m/>
    <s v="Item"/>
    <b v="0"/>
    <s v="0"/>
    <s v="Tomorr LeBeouf"/>
    <s v="Tomorr LeBeouf"/>
    <x v="19"/>
    <n v="896"/>
    <s v="0"/>
    <d v="2018-04-06T16:30:44"/>
    <s v="Tomorr LeBeouf"/>
    <m/>
    <s v="Grants Management"/>
    <s v="Item"/>
    <s v="strategicplanning/Research/Lists/Technical Assistance version 2"/>
  </r>
  <r>
    <s v="Louisiana State University Ag Program"/>
    <x v="416"/>
    <x v="0"/>
    <s v="17WEDU7001"/>
    <s v="Gustav/Ike"/>
    <s v="Discussed budgetary concerns and  meeting performance measures within CEA timeline."/>
    <s v="Financial Management"/>
    <x v="2"/>
    <x v="0"/>
    <x v="28"/>
    <d v="2018-04-06T16:38:27"/>
    <m/>
    <m/>
    <s v="Item"/>
    <b v="0"/>
    <s v="0"/>
    <s v="Tomorr LeBeouf"/>
    <s v="Tomorr LeBeouf"/>
    <x v="19"/>
    <n v="897"/>
    <s v="0"/>
    <d v="2018-04-06T16:38:27"/>
    <s v="Tomorr LeBeouf"/>
    <m/>
    <s v="Grants Management"/>
    <s v="Item"/>
    <s v="strategicplanning/Research/Lists/Technical Assistance version 2"/>
  </r>
  <r>
    <s v="LAFA"/>
    <x v="402"/>
    <x v="0"/>
    <s v="65FDFR7001"/>
    <s v="Flood"/>
    <s v="Discussed EM loans as a DOB,  LMI documentation, loan closings and ACH transmission of funds to awardees"/>
    <s v="Duplication of Benefits;#Financial Management;#Low-Moderate Income - National Objective"/>
    <x v="6"/>
    <x v="0"/>
    <x v="28"/>
    <d v="2018-04-06T16:43:20"/>
    <m/>
    <m/>
    <s v="Item"/>
    <b v="0"/>
    <s v="0"/>
    <s v="Tomorr LeBeouf"/>
    <s v="Tomorr LeBeouf"/>
    <x v="19"/>
    <n v="898"/>
    <s v="0"/>
    <d v="2018-04-06T16:44:06"/>
    <s v="Tomorr LeBeouf"/>
    <m/>
    <s v="Grants Management"/>
    <s v="Item"/>
    <s v="strategicplanning/Research/Lists/Technical Assistance version 2"/>
  </r>
  <r>
    <s v="LAFA"/>
    <x v="417"/>
    <x v="0"/>
    <s v="65FDFR7001"/>
    <s v="Flood"/>
    <s v="Discussed invoicing, loan closings, LMI reporting in Zoom grants"/>
    <s v="Financial Management"/>
    <x v="2"/>
    <x v="0"/>
    <x v="28"/>
    <d v="2018-04-06T16:47:31"/>
    <m/>
    <m/>
    <s v="Item"/>
    <b v="0"/>
    <s v="0"/>
    <s v="Tomorr LeBeouf"/>
    <s v="Tomorr LeBeouf"/>
    <x v="19"/>
    <n v="899"/>
    <s v="0"/>
    <d v="2018-04-06T16:47:31"/>
    <s v="Tomorr LeBeouf"/>
    <m/>
    <s v="Grants Management"/>
    <s v="Item"/>
    <s v="strategicplanning/Research/Lists/Technical Assistance version 2"/>
  </r>
  <r>
    <s v="Ouachita Parish Police Jury"/>
    <x v="415"/>
    <x v="0"/>
    <s v="37PARA3402, 37PARA3403, 37PARA3404, 37PARA3405"/>
    <s v="Gustav/Ike"/>
    <s v="Held the monthly conference call with the following individuals: Bradley Cammack and Laura Williams with OPPJ. Adrienne Celestine, Kay LeSage, Helena Janssen, Fay Part and Darin Mann on behalf of OCD-DRU.  Discussions included the status of each project, including the status of the submitted acquisition documents, next steps, next draw requests and project amendments."/>
    <s v="Damage related to disaster;#Eligible CDBG Activities;#Financial Management;#Low-Moderate Income - National Objective;#Urgent Need - National Objective"/>
    <x v="5"/>
    <x v="0"/>
    <x v="30"/>
    <d v="2018-04-09T08:50:22"/>
    <m/>
    <m/>
    <s v="Item"/>
    <b v="0"/>
    <s v="0"/>
    <s v="Helena Janssen"/>
    <s v="Helena Janssen"/>
    <x v="23"/>
    <n v="900"/>
    <s v="0"/>
    <d v="2018-04-09T08:50:22"/>
    <s v="Helena Janssen"/>
    <m/>
    <s v="DRGR TA"/>
    <s v="Item"/>
    <s v="strategicplanning/Research/Lists/Technical Assistance version 2"/>
  </r>
  <r>
    <s v="CNO ALL"/>
    <x v="418"/>
    <x v="0"/>
    <s v="CNO ALL"/>
    <s v="Katrina/Rita Grant 1"/>
    <s v="Participation in a Saturday legislative breakfast sponsored by National Association of 100 Black Women. Senators Carter &amp; Bishop &amp; Representative Carter responded to questions chosen by the organization and the public regarding the budget, guns, education, equal pay for women and health care."/>
    <s v="Damage related to disaster"/>
    <x v="5"/>
    <x v="1"/>
    <x v="27"/>
    <d v="2018-04-09T10:16:45"/>
    <m/>
    <m/>
    <s v="Item"/>
    <b v="0"/>
    <s v="0"/>
    <s v="Rosalind Peychaud"/>
    <s v="Rosalind Peychaud"/>
    <x v="3"/>
    <n v="901"/>
    <s v="0"/>
    <d v="2018-04-09T10:16:45"/>
    <s v="Rosalind Peychaud"/>
    <m/>
    <s v="Grants Management"/>
    <s v="Item"/>
    <s v="strategicplanning/Research/Lists/Technical Assistance version 2"/>
  </r>
  <r>
    <s v="GNOHA"/>
    <x v="419"/>
    <x v="0"/>
    <s v="GNOHA"/>
    <s v="Katrina/Rita Grant 1"/>
    <s v="GNOHA hosted a &quot;Tax Credits and Me&quot;’ educational workshop featuring Annie Cambria to help members stay informed on how the tax reform will impact commercial and multifamily housing development. "/>
    <s v="Grants Management"/>
    <x v="4"/>
    <x v="1"/>
    <x v="27"/>
    <d v="2018-04-09T10:23:16"/>
    <m/>
    <m/>
    <s v="Item"/>
    <b v="0"/>
    <s v="0"/>
    <s v="Rosalind Peychaud"/>
    <s v="Rosalind Peychaud"/>
    <x v="3"/>
    <n v="902"/>
    <s v="0"/>
    <d v="2018-04-09T10:23:16"/>
    <s v="Rosalind Peychaud"/>
    <m/>
    <s v="Grants Management"/>
    <s v="Item"/>
    <s v="strategicplanning/Research/Lists/Technical Assistance version 2"/>
  </r>
  <r>
    <s v="South Central Planning and Development Commission, North Delta Regional Planning &amp; Development District, NewCorp Inc, TruFund Financial Services, Regional Loan Corp"/>
    <x v="420"/>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25:23"/>
    <m/>
    <m/>
    <s v="Item"/>
    <b v="0"/>
    <s v="0"/>
    <s v="Chua Michael"/>
    <s v="Michael Chua"/>
    <x v="9"/>
    <n v="903"/>
    <s v="0"/>
    <d v="2018-04-09T10:25:2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386"/>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26:15"/>
    <m/>
    <m/>
    <s v="Item"/>
    <b v="0"/>
    <s v="0"/>
    <s v="Chua Michael"/>
    <s v="Michael Chua"/>
    <x v="9"/>
    <n v="904"/>
    <s v="0"/>
    <d v="2018-04-09T10:26:15"/>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21"/>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27:07"/>
    <m/>
    <m/>
    <s v="Item"/>
    <b v="0"/>
    <s v="0"/>
    <s v="Chua Michael"/>
    <s v="Michael Chua"/>
    <x v="9"/>
    <n v="905"/>
    <s v="0"/>
    <d v="2018-04-09T10:27:07"/>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399"/>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28:00"/>
    <m/>
    <m/>
    <s v="Item"/>
    <b v="0"/>
    <s v="0"/>
    <s v="Chua Michael"/>
    <s v="Michael Chua"/>
    <x v="9"/>
    <n v="906"/>
    <s v="0"/>
    <d v="2018-04-09T10:28:00"/>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22"/>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28:40"/>
    <m/>
    <m/>
    <s v="Item"/>
    <b v="0"/>
    <s v="0"/>
    <s v="Chua Michael"/>
    <s v="Michael Chua"/>
    <x v="9"/>
    <n v="907"/>
    <s v="0"/>
    <d v="2018-04-09T10:28:40"/>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397"/>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29:26"/>
    <m/>
    <m/>
    <s v="Item"/>
    <b v="0"/>
    <s v="0"/>
    <s v="Chua Michael"/>
    <s v="Michael Chua"/>
    <x v="9"/>
    <n v="908"/>
    <s v="0"/>
    <d v="2018-04-09T10:29:26"/>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23"/>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30:01"/>
    <m/>
    <m/>
    <s v="Item"/>
    <b v="0"/>
    <s v="0"/>
    <s v="Chua Michael"/>
    <s v="Michael Chua"/>
    <x v="9"/>
    <n v="909"/>
    <s v="0"/>
    <d v="2018-04-09T10:30:01"/>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15"/>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31:31"/>
    <m/>
    <m/>
    <s v="Item"/>
    <b v="0"/>
    <s v="0"/>
    <s v="Chua Michael"/>
    <s v="Michael Chua"/>
    <x v="9"/>
    <n v="910"/>
    <s v="0"/>
    <d v="2018-04-09T10:31:31"/>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03"/>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32:01"/>
    <m/>
    <m/>
    <s v="Item"/>
    <b v="0"/>
    <s v="0"/>
    <s v="Chua Michael"/>
    <s v="Michael Chua"/>
    <x v="9"/>
    <n v="911"/>
    <s v="0"/>
    <d v="2018-04-09T10:32:01"/>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08"/>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32:41"/>
    <m/>
    <m/>
    <s v="Item"/>
    <b v="0"/>
    <s v="0"/>
    <s v="Chua Michael"/>
    <s v="Michael Chua"/>
    <x v="9"/>
    <n v="912"/>
    <s v="0"/>
    <d v="2018-04-09T10:32:41"/>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10"/>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33:13"/>
    <m/>
    <m/>
    <s v="Item"/>
    <b v="0"/>
    <s v="0"/>
    <s v="Chua Michael"/>
    <s v="Michael Chua"/>
    <x v="9"/>
    <n v="913"/>
    <s v="0"/>
    <d v="2018-04-09T10:33:1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13"/>
    <x v="0"/>
    <s v="Restore LA Small Business Program"/>
    <s v="Flood"/>
    <s v="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4-09T10:33:54"/>
    <m/>
    <m/>
    <s v="Item"/>
    <b v="0"/>
    <s v="0"/>
    <s v="Chua Michael"/>
    <s v="Michael Chua"/>
    <x v="9"/>
    <n v="914"/>
    <s v="0"/>
    <d v="2018-04-09T10:33:54"/>
    <s v="Chua OCD, Michael"/>
    <m/>
    <s v="Grants Management"/>
    <s v="Item"/>
    <s v="strategicplanning/Research/Lists/Technical Assistance version 2"/>
  </r>
  <r>
    <s v="Carver Theater"/>
    <x v="424"/>
    <x v="0"/>
    <s v="EPRO1005"/>
    <s v="Katrina/Rita Grant 1"/>
    <s v="TA call with the Carver Theater to discuss the current issues and future of teh Carver Theater and how that relates to their PROP award. "/>
    <s v="Financial Management;#Grants Management"/>
    <x v="2"/>
    <x v="0"/>
    <x v="9"/>
    <d v="2018-04-09T10:40:39"/>
    <m/>
    <m/>
    <s v="Item"/>
    <b v="0"/>
    <s v="0"/>
    <s v="Chua Michael"/>
    <s v="Michael Chua"/>
    <x v="9"/>
    <n v="915"/>
    <s v="0"/>
    <d v="2018-04-09T10:40:39"/>
    <s v="Chua OCD, Michael"/>
    <m/>
    <s v="Grants Management"/>
    <s v="Item"/>
    <s v="strategicplanning/Research/Lists/Technical Assistance version 2"/>
  </r>
  <r>
    <s v="2700 Bohn Rhodes"/>
    <x v="425"/>
    <x v="0"/>
    <s v="EPRO1059"/>
    <s v="Katrina/Rita Grant 1"/>
    <s v="Pre-monitoring visit for the 2700 Bohn Rhodes PROP project to discuss project details and compliance requirements."/>
    <s v="Financial Management;#Labor - Davis/Bacon;#Grants Management"/>
    <x v="2"/>
    <x v="1"/>
    <x v="9"/>
    <d v="2018-04-09T10:43:38"/>
    <m/>
    <m/>
    <s v="Item"/>
    <b v="0"/>
    <s v="0"/>
    <s v="Chua Michael"/>
    <s v="Michael Chua"/>
    <x v="9"/>
    <n v="916"/>
    <s v="0"/>
    <d v="2018-04-09T10:43:38"/>
    <s v="Chua OCD, Michael"/>
    <m/>
    <s v="Grants Management"/>
    <s v="Item"/>
    <s v="strategicplanning/Research/Lists/Technical Assistance version 2"/>
  </r>
  <r>
    <s v="North Delta"/>
    <x v="426"/>
    <x v="0"/>
    <s v="Restore LA Small Business Program"/>
    <s v="Flood"/>
    <s v="Site visit to monitor files and explain the collection process of documentation needed for the files.  For example, collecting the correct documents within the correct date range of the storm.  How to complete the application and properly calculate the eligible use of funds."/>
    <s v="Damage related to disaster"/>
    <x v="5"/>
    <x v="1"/>
    <x v="32"/>
    <d v="2018-04-09T10:52:28"/>
    <m/>
    <m/>
    <s v="Item"/>
    <b v="0"/>
    <s v="0"/>
    <s v="Anita Jackson"/>
    <s v="Anita Jackson"/>
    <x v="24"/>
    <n v="917"/>
    <s v="0"/>
    <d v="2018-04-09T10:52:28"/>
    <s v="Anita Jackson"/>
    <m/>
    <s v="Grants Management"/>
    <s v="Item"/>
    <s v="strategicplanning/Research/Lists/Technical Assistance version 2"/>
  </r>
  <r>
    <s v="East Baton Rouge Parish"/>
    <x v="419"/>
    <x v="0"/>
    <s v="17PARA3601"/>
    <s v="Gustav/Ike"/>
    <s v="A conference call was held today with Adrienne Celestine, Kay LeSage, Chris Tyson (EBR Redevelopment Authority), Tara Titone (EBRRA), and Monika Gerhart to discuss options the Parish has available to it to allow the Smiley Heights Rental Rehab (17PARA3601) project to meet a national objective, including possible ways to finance construction of the housing units that have yet to be developed. _x000a__x000a_Mr. Tyson stated that the Parish's preference is now to use approximately $2 million in CDBG funding for gap financing to facilitate construction of the first housing units on the western part of the Ardendale site. The Parish was informed that a Tier 3 Proposal amendment would need to be approved in order to move funds to a currently-approved project to one that has not yet been approved by the DRU, and that this item would have to go on the EBR Parish Council agenda for approval and could take anywhere from 30-60 days to approve. _x000a__x000a_Mr. Tyson stated that if the DRU would approve this request, the RDA anticipates that construction of the first housing units at Ardendale could be completed by mid-2019. He also stated that the Housing Authority projects that if the Louisiana Housing Corporation (LHC) were to approve the application for CDBG Piggyback funding the Housing Authority recently submitted that construction would still not be able to be delivered until mid-2020. Thus the request for the $2 million to be approved for gap financing was made so that construction can be delivered at an earlier date.  _x000a__x000a_Mr. Tyson asked if the Parish could proceed with publishing a Request for Proposals to procure a developer who could contract with the RDA, before the Tier 3 proposal amendment is approved. The Parish was advised that it could proceed with publishing an RFP, but was advised not to award a contract with a developer until the Tier 3 amendment has been approved. _x000a__x000a_The Parish was advised to work with the Parish's Outreach Specialist Andrea Fleishcbein and the 17PARA3601 project analyst Jimmy Dunphy to create the Tier 3 proposal amendment. "/>
    <s v="Low-Moderate Income - National Objective;#Grants Management"/>
    <x v="0"/>
    <x v="0"/>
    <x v="24"/>
    <d v="2018-04-09T10:58:00"/>
    <m/>
    <m/>
    <s v="Item"/>
    <b v="0"/>
    <s v="0"/>
    <s v="Jimmy Dunphy"/>
    <s v="Jimmy Dunphy"/>
    <x v="20"/>
    <n v="918"/>
    <s v="0"/>
    <d v="2018-04-09T11:10:27"/>
    <s v="Jimmy Dunphy"/>
    <m/>
    <s v="Grants Management"/>
    <s v="Item"/>
    <s v="strategicplanning/Research/Lists/Technical Assistance version 2"/>
  </r>
  <r>
    <s v="North Delta"/>
    <x v="417"/>
    <x v="0"/>
    <s v="Restore LA Small Business Program"/>
    <s v="Flood"/>
    <s v="Refreshed ND on how to calculation use of funds and what documentation is sufficient to prove ownership and what can be used to properly support proof of loss."/>
    <s v="Damage related to disaster"/>
    <x v="5"/>
    <x v="1"/>
    <x v="32"/>
    <d v="2018-04-09T11:00:56"/>
    <m/>
    <m/>
    <s v="Item"/>
    <b v="0"/>
    <s v="0"/>
    <s v="Anita Jackson"/>
    <s v="Anita Jackson"/>
    <x v="24"/>
    <n v="919"/>
    <s v="0"/>
    <d v="2018-04-09T11:00:56"/>
    <s v="Anita Jackson"/>
    <m/>
    <s v="Grants Management"/>
    <s v="Item"/>
    <s v="strategicplanning/Research/Lists/Technical Assistance version 2"/>
  </r>
  <r>
    <s v="RLC"/>
    <x v="347"/>
    <x v="0"/>
    <s v="Restore LA Small Business Program"/>
    <s v="Flood"/>
    <s v="TA provided on how to calculate eligible use of funds and how to document proof of loss."/>
    <s v="Damage related to disaster"/>
    <x v="5"/>
    <x v="1"/>
    <x v="32"/>
    <d v="2018-04-09T11:08:17"/>
    <m/>
    <m/>
    <s v="Item"/>
    <b v="0"/>
    <s v="0"/>
    <s v="Anita Jackson"/>
    <s v="Anita Jackson"/>
    <x v="24"/>
    <n v="920"/>
    <s v="0"/>
    <d v="2018-04-09T11:08:17"/>
    <s v="Anita Jackson"/>
    <m/>
    <s v="Grants Management"/>
    <s v="Item"/>
    <s v="strategicplanning/Research/Lists/Technical Assistance version 2"/>
  </r>
  <r>
    <s v="RLC"/>
    <x v="406"/>
    <x v="0"/>
    <s v="Restore LA Small Business Program"/>
    <s v="Flood"/>
    <s v="How to calculate and document eligible use of funds and identifying the National Objective"/>
    <s v="Damage related to disaster"/>
    <x v="5"/>
    <x v="1"/>
    <x v="32"/>
    <d v="2018-04-09T11:10:38"/>
    <m/>
    <m/>
    <s v="Item"/>
    <b v="0"/>
    <s v="0"/>
    <s v="Anita Jackson"/>
    <s v="Anita Jackson"/>
    <x v="24"/>
    <n v="921"/>
    <s v="0"/>
    <d v="2018-04-09T11:10:38"/>
    <s v="Anita Jackson"/>
    <m/>
    <s v="Grants Management"/>
    <s v="Item"/>
    <s v="strategicplanning/Research/Lists/Technical Assistance version 2"/>
  </r>
  <r>
    <s v="SCP"/>
    <x v="322"/>
    <x v="0"/>
    <s v="Restore LA Small Business Program"/>
    <s v="Flood"/>
    <s v="TA provided on proper supporting documentation being in the file.  Making sure that all support is within the eligible date range.  Making sure the correct LMI category has been identified."/>
    <s v="Damage related to disaster"/>
    <x v="5"/>
    <x v="1"/>
    <x v="32"/>
    <d v="2018-04-09T11:13:43"/>
    <m/>
    <m/>
    <s v="Item"/>
    <b v="0"/>
    <s v="0"/>
    <s v="Anita Jackson"/>
    <s v="Anita Jackson"/>
    <x v="24"/>
    <n v="922"/>
    <s v="0"/>
    <d v="2018-04-09T11:13:43"/>
    <s v="Anita Jackson"/>
    <m/>
    <s v="Grants Management"/>
    <s v="Item"/>
    <s v="strategicplanning/Research/Lists/Technical Assistance version 2"/>
  </r>
  <r>
    <s v="SCP"/>
    <x v="427"/>
    <x v="0"/>
    <s v="Restore LA Small Business Program"/>
    <s v="Flood"/>
    <s v="File management and proper proof of employee verification."/>
    <s v="Damage related to disaster"/>
    <x v="5"/>
    <x v="1"/>
    <x v="32"/>
    <d v="2018-04-09T11:15:30"/>
    <m/>
    <m/>
    <s v="Item"/>
    <b v="0"/>
    <s v="0"/>
    <s v="Anita Jackson"/>
    <s v="Anita Jackson"/>
    <x v="24"/>
    <n v="923"/>
    <s v="0"/>
    <d v="2018-04-09T11:15:30"/>
    <s v="Anita Jackson"/>
    <m/>
    <s v="Grants Management"/>
    <s v="Item"/>
    <s v="strategicplanning/Research/Lists/Technical Assistance version 2"/>
  </r>
  <r>
    <s v="SCP"/>
    <x v="425"/>
    <x v="0"/>
    <s v="Restore LA Small Business Program"/>
    <s v="Flood"/>
    <s v="TA provided on SAGE documentation uploading.  Where and how to correctly upload closing documents."/>
    <s v="Damage related to disaster"/>
    <x v="5"/>
    <x v="1"/>
    <x v="32"/>
    <d v="2018-04-09T11:18:05"/>
    <m/>
    <m/>
    <s v="Item"/>
    <b v="0"/>
    <s v="0"/>
    <s v="Anita Jackson"/>
    <s v="Anita Jackson"/>
    <x v="24"/>
    <n v="924"/>
    <s v="0"/>
    <d v="2018-04-09T11:18:05"/>
    <s v="Anita Jackson"/>
    <m/>
    <s v="Grants Management"/>
    <s v="Item"/>
    <s v="strategicplanning/Research/Lists/Technical Assistance version 2"/>
  </r>
  <r>
    <s v="CNO_ ALL "/>
    <x v="428"/>
    <x v="0"/>
    <s v="CNO ALL"/>
    <s v="Katrina/Rita Grant 1;#Katrina/Rita Grant 2"/>
    <s v="GROUND BREAKING FOR THE FINAL PHASE OF GUSTE HIGHRISE AFFORDABLE HOUSING "/>
    <s v="Fair Housing Equal Opportunity;#Low-Moderate Income - National Objective;#Grants Management"/>
    <x v="9"/>
    <x v="1"/>
    <x v="27"/>
    <d v="2018-04-12T11:17:19"/>
    <m/>
    <m/>
    <s v="Item"/>
    <b v="0"/>
    <s v="0"/>
    <s v="Rosalind Peychaud"/>
    <s v="Rosalind Peychaud"/>
    <x v="3"/>
    <n v="925"/>
    <s v="0"/>
    <d v="2018-04-13T12:55:01"/>
    <s v="Rosalind Peychaud"/>
    <m/>
    <s v="Grants Management"/>
    <s v="Item"/>
    <s v="strategicplanning/Research/Lists/Technical Assistance version 2"/>
  </r>
  <r>
    <s v="CNO ALL"/>
    <x v="429"/>
    <x v="0"/>
    <s v="CNO ALL"/>
    <s v="Katrina/Rita Grant 1;#Katrina/Rita Grant 2"/>
    <s v="Bi monthly CNO/OCD Taskforce meeting to review project status and invoices."/>
    <s v="Eligible CDBG Activities;#Financial Management"/>
    <x v="1"/>
    <x v="0"/>
    <x v="27"/>
    <d v="2018-04-12T11:20:13"/>
    <m/>
    <m/>
    <s v="Item"/>
    <b v="0"/>
    <s v="0"/>
    <s v="Rosalind Peychaud"/>
    <s v="Rosalind Peychaud"/>
    <x v="3"/>
    <n v="926"/>
    <s v="0"/>
    <d v="2018-04-12T11:20:13"/>
    <s v="Rosalind Peychaud"/>
    <m/>
    <s v="Grants Management"/>
    <s v="Item"/>
    <s v="strategicplanning/Research/Lists/Technical Assistance version 2"/>
  </r>
  <r>
    <s v="Louisiana State University - Sea Grant"/>
    <x v="430"/>
    <x v="0"/>
    <s v="65E17S0001"/>
    <s v="Katrina/Rita Grant 2;#Flood"/>
    <s v="TA provided regarding budget amendement, travel/transportation, Expenditures- funds must expended by the CEA end date. If not request for extension may be submitted. File review - OCD will start the monitoring process around fall of this year. Advised a Letter of justification is needed if unable to get 3quotes for supplies."/>
    <s v="Damage related to disaster;#Grants Management"/>
    <x v="5"/>
    <x v="0"/>
    <x v="31"/>
    <d v="2018-04-16T15:23:22"/>
    <m/>
    <m/>
    <s v="Item"/>
    <b v="0"/>
    <s v="0"/>
    <s v="Chenoa Richmond"/>
    <s v="Chenoa Richmond"/>
    <x v="22"/>
    <n v="927"/>
    <s v="0"/>
    <d v="2018-04-16T15:25:01"/>
    <s v="Chenoa Richmond"/>
    <m/>
    <s v="Grants Management"/>
    <s v="Item"/>
    <s v="strategicplanning/Research/Lists/Technical Assistance version 2"/>
  </r>
  <r>
    <s v="Facility Planning and Control"/>
    <x v="431"/>
    <x v="0"/>
    <s v="All active ILOC and I2OC projects "/>
    <s v="Katrina/Rita Grant 1;#Katrina/Rita Grant 2"/>
    <s v="A monthly conference call was held today with Lisa Smeltzer, Thomas Rish, Mark Bradley, Jean Kelly, Thomas Magee, Darin Mann, Chenoa Richmond and Jimmy Dunphy to discuss the status of the grantee's active projects, including questions related to grants management and labor compliance issues. _x000a__x000a_Facility Planning and Control Senior Manager Lisa Smeltzer informed the DRU during the monthly call that she is still working on the subrecipient agreement between Nunez Community College and the grantee for the activities the college carried out, and that she should be able to submit the subrecipient agreement to the DRU for review within the next week, approximately. _x000a__x000a_Delgado Community College (ILOC-00020) Project Manager Mark Bradley was informed that prime contractor One Construction could be permitted to complete weekly payrolls for the electrical subcontractor that performed work on the project and has since gone out of business, provided that the prime contractor's signatory has knowledge of the facts represented in the payroll reports as true. Mr. Bradley was also advised to coordinate with the project's labor compliance officer (LCO) Karen Carlton regarding resolution of this compliance issue with the subcontractor's lack of weekly payrolls. _x000a__x000a_Mr. Bradley also asked about the possibility of the grantee's using the Small Purchase procurement method to obtain quotes for the additional construction work the grantee would like to scope into the project via an amendment. The DRU informed Mr. Bradley that FP&amp;C could utilize the Small Purchase procurement method to obtain construction services as long as the cost estimate for the work did not exceed $150,000.00, and as long as the solicitation contained all CDBG procurement requirements for construction services. _x000a__x000a_In terms of closing out the grantee's final three projects, Ms. Smeltzer was informed that if FP&amp;C intends to move the unutilized funds from the SUNO Washington Library (ILOC-00056) project to the ILOC-00022 and the ILOC-00020 projects, requests for amendments for all three projects will need to be submitted simultaneously, since funds are being moved to and from each of the three projects in order to close out the ILOC-00056 project, which has been completed and only needs a final project amendment approved before the project can be closed. _x000a_    "/>
    <s v="Labor - Davis/Bacon;#Grants Management"/>
    <x v="7"/>
    <x v="0"/>
    <x v="24"/>
    <d v="2018-04-19T09:51:20"/>
    <m/>
    <m/>
    <s v="Item"/>
    <b v="0"/>
    <s v="0"/>
    <s v="Jimmy Dunphy"/>
    <s v="Jimmy Dunphy"/>
    <x v="20"/>
    <n v="928"/>
    <s v="0"/>
    <d v="2018-04-19T11:17:22"/>
    <s v="Jimmy Dunphy"/>
    <m/>
    <s v="Grants Management"/>
    <s v="Item"/>
    <s v="strategicplanning/Research/Lists/Technical Assistance version 2"/>
  </r>
  <r>
    <s v="East Baton Rouge Parish"/>
    <x v="431"/>
    <x v="0"/>
    <s v="All bridge replacement projects"/>
    <s v="Gustav/Ike"/>
    <s v="A monthly conference call was held today with Mark Stephens, Shalanda Nalencz, Kay LeSage, Andrea Fleischbein and Jimmy Dunphy to discuss the status of the Parish's bridge replacement projects, and to discuss the upcoming monitoring visit the DRU's Compliance section is scheduled to conduct from May 22-25. _x000a__x000a_Parish engineer Mark Stephens mentioned that since the first four individual bridge projects that comprise the 17PARA2105 have been completed, the Parish is now prioritizing the Woodland Ridge bridge project, but that there may not be sufficient funds in the currently-approved budget to pay for all Woodland project costs. In order to cover a potential budget shortfall, the Parish is considering moving funds from the 17PARA2106 (LMI) project to the 17PARA2105 (UN) project. Mr. Stephens also mentioned that if those changes to the projects were to occur, the Bay and Chestnut bridge projects (both -2106) would potentially have to be canceled. _x000a__x000a_Regarding the May 2018 monitoring visit, the Parish was informed that a May 2 pre-monitoring visit has been scheduled to review the Parish's files for the 17PAAD1001, 17PCCE1031, and 17PARA3201 projects, and that since the files for the 17PARA2105 project were reviewed in July 2017, a full review of the files for that project does not need to be conducted for the May pre-monitoring visit. _x000a__x000a_The DRU informed the Parish that the project analyst would coordinate a review of the files for the 17PARA2105 project with the Parish's labor compliance officer Meg Sheats, and that that review would be conducted separately from the review of the files for the other three Parish recovery projects that are scheduled to be monitored next month.  "/>
    <s v="Environmental - Environmental Reviews;#Grants Management"/>
    <x v="8"/>
    <x v="0"/>
    <x v="24"/>
    <d v="2018-04-19T14:56:37"/>
    <m/>
    <m/>
    <s v="Item"/>
    <b v="0"/>
    <s v="0"/>
    <s v="Jimmy Dunphy"/>
    <s v="Jimmy Dunphy"/>
    <x v="20"/>
    <n v="929"/>
    <s v="0"/>
    <d v="2018-04-19T15:15:04"/>
    <s v="Jimmy Dunphy"/>
    <m/>
    <s v="Grants Management"/>
    <s v="Item"/>
    <s v="strategicplanning/Research/Lists/Technical Assistance version 2"/>
  </r>
  <r>
    <s v="Vietnamese Commercial Fisherman Union"/>
    <x v="431"/>
    <x v="0"/>
    <s v="IFIF-00025"/>
    <s v="Katrina/Rita Grant 1;#Katrina/Rita Grant 2"/>
    <s v="PM and I made a scheduled visit to check progress, try and get a timeline and provide guidance on the request for proposals on purchasing a freezer with the remaing $33,000 remaining funds."/>
    <s v="Damage related to disaster;#Labor - Davis/Bacon;#Urgent Need - National Objective;#Grants Management"/>
    <x v="5"/>
    <x v="1"/>
    <x v="27"/>
    <d v="2018-04-20T12:00:37"/>
    <m/>
    <m/>
    <s v="Item"/>
    <b v="0"/>
    <s v="0"/>
    <s v="Rosalind Peychaud"/>
    <s v="Rosalind Peychaud"/>
    <x v="3"/>
    <n v="930"/>
    <s v="0"/>
    <d v="2018-04-20T12:00:37"/>
    <s v="Rosalind Peychaud"/>
    <m/>
    <s v="DRGR TA"/>
    <s v="Item"/>
    <s v="strategicplanning/Research/Lists/Technical Assistance version 2"/>
  </r>
  <r>
    <s v="CNO_STATE JOINT STAFF MEETING "/>
    <x v="432"/>
    <x v="0"/>
    <s v="CNO_STATE JOINT STAFF MEETING "/>
    <s v="Katrina/Rita Grant 1;#Katrina/Rita Grant 2"/>
    <s v="Agenda attached. "/>
    <s v="Damage related to disaster;#Eligible CDBG Activities;#Labor - Davis/Bacon"/>
    <x v="5"/>
    <x v="1"/>
    <x v="27"/>
    <d v="2018-04-20T14:16:50"/>
    <m/>
    <m/>
    <s v="Item"/>
    <b v="0"/>
    <s v="0"/>
    <s v="Rosalind Peychaud"/>
    <s v="Rosalind Peychaud"/>
    <x v="3"/>
    <n v="931"/>
    <s v="0"/>
    <d v="2018-04-20T14:16:50"/>
    <s v="Rosalind Peychaud"/>
    <m/>
    <s v="Grants Management"/>
    <s v="Item"/>
    <s v="strategicplanning/Research/Lists/Technical Assistance version 2"/>
  </r>
  <r>
    <s v="East Baton Rouge Parish "/>
    <x v="433"/>
    <x v="0"/>
    <s v="17PARA2105 "/>
    <s v="Gustav/Ike"/>
    <s v="The project analyst conducted a pre-monitoring review of the labor files for the 17PARA2105 project today at Parish Engineer Meg Sheats' office in Baton Rouge in preparation for the May 22-25 monitoring visit the DRU Compliance section is scheduled to conduct._x000a__x000a_Ms. Sheats was informed of the items that could not be located in the Parish's labor files for the project, including: Verification of Wage Decision forms, verification of posting requirements, and Payroll Deduction Authorization (PDA) forms for employees who had non-standard deductions taken from their earnings. Ms. Sheats was advised during the review (and later via email) to add to the files each of the missing items prior to the May monitoring visit. _x000a__x000a_The project analyst also offered the suggestion to Ms. Sheats that the Parish put the contrators' and subcontractors' weekly payroll reports in chronological order, so that the monitor will have an easier time identifying whether the files are missing any weekly payrolls.  _x000a__x000a_The project analyst also informed Ms. Sheats that most grantees separate the contractors' and subcontractors' weekly payrolls from one another, but that there is no records management requirement that the payroll reports be separated. Ms. Sheats was advised that if the contractors' and subcontractors' payroll reports are going to remain commingled, the Parish should put the payrolls in chronological order so that the monitor can locate the subcontractors' payroll reports in the files based on the payroll week ending dates identified on the review logs the LCO compiled. "/>
    <s v="Labor - Davis/Bacon"/>
    <x v="7"/>
    <x v="1"/>
    <x v="24"/>
    <d v="2018-04-23T15:35:57"/>
    <m/>
    <m/>
    <s v="Item"/>
    <b v="0"/>
    <s v="0"/>
    <s v="Jimmy Dunphy"/>
    <s v="Jimmy Dunphy"/>
    <x v="20"/>
    <n v="932"/>
    <s v="0"/>
    <d v="2018-04-24T07:39:09"/>
    <s v="Jimmy Dunphy"/>
    <m/>
    <s v="Grants Management"/>
    <s v="Item"/>
    <s v="strategicplanning/Research/Lists/Technical Assistance version 2"/>
  </r>
  <r>
    <s v="CNO ALL"/>
    <x v="434"/>
    <x v="0"/>
    <s v="CNO ALL"/>
    <s v="Katrina/Rita Grant 1;#Katrina/Rita Grant 2"/>
    <s v="Claiborne Liviable Community (CLC) is neighborhood revitalization between Orleans , St Bernard, Esplanade, Broad and Canal Street."/>
    <s v="Grants Management"/>
    <x v="4"/>
    <x v="1"/>
    <x v="27"/>
    <d v="2018-04-26T13:14:48"/>
    <m/>
    <m/>
    <s v="Item"/>
    <b v="0"/>
    <s v="0"/>
    <s v="Rosalind Peychaud"/>
    <s v="Rosalind Peychaud"/>
    <x v="3"/>
    <n v="933"/>
    <s v="0"/>
    <d v="2018-04-26T13:14:48"/>
    <s v="Rosalind Peychaud"/>
    <m/>
    <s v="Grants Management"/>
    <s v="Item"/>
    <s v="strategicplanning/Research/Lists/Technical Assistance version 2"/>
  </r>
  <r>
    <s v="Hunters Field"/>
    <x v="434"/>
    <x v="0"/>
    <s v="ILTR00008"/>
    <s v="Katrina/Rita Grant 1;#Katrina/Rita Grant 2"/>
    <s v="Meeting with the project manager to review status of the project and schedule a site visit."/>
    <s v="Damage related to disaster;#Eligible CDBG Activities;#Low-Moderate Income - National Objective;#Grants Management"/>
    <x v="5"/>
    <x v="1"/>
    <x v="27"/>
    <d v="2018-04-26T15:02:57"/>
    <m/>
    <m/>
    <s v="Item"/>
    <b v="0"/>
    <s v="0"/>
    <s v="Rosalind Peychaud"/>
    <s v="Rosalind Peychaud"/>
    <x v="3"/>
    <n v="934"/>
    <s v="0"/>
    <d v="2018-04-26T15:02:57"/>
    <s v="Rosalind Peychaud"/>
    <m/>
    <s v="Grants Management"/>
    <s v="Item"/>
    <s v="strategicplanning/Research/Lists/Technical Assistance version 2"/>
  </r>
  <r>
    <s v="CNO  Central City Circle"/>
    <x v="435"/>
    <x v="0"/>
    <s v="CNO ALL"/>
    <s v="Katrina/Rita Grant 1;#Katrina/Rita Grant 2"/>
    <s v="Bi-Monthly Task Force meeting with CNO to review project status, budget and introduce a change in the reporting forms."/>
    <s v="Damage related to disaster"/>
    <x v="5"/>
    <x v="1"/>
    <x v="27"/>
    <d v="2018-04-26T15:19:45"/>
    <m/>
    <m/>
    <s v="Item"/>
    <b v="0"/>
    <s v="0"/>
    <s v="Rosalind Peychaud"/>
    <s v="Rosalind Peychaud"/>
    <x v="3"/>
    <n v="935"/>
    <s v="0"/>
    <d v="2018-04-26T15:19:45"/>
    <s v="Rosalind Peychaud"/>
    <m/>
    <s v="Grants Management"/>
    <s v="Item"/>
    <s v="strategicplanning/Research/Lists/Technical Assistance version 2"/>
  </r>
  <r>
    <s v="Village of Albany"/>
    <x v="436"/>
    <x v="0"/>
    <s v="1030"/>
    <s v="Flood"/>
    <s v="OCD-DRU Staff (Eva Strausbaugh &amp; Gwen Lee) provided technical assistance for Section 504 and Davis-Bacon Labor Compliance.  Notice was sent to to the Albany on 4/23/18.  Event was held on 4/27/2018 from 1:00PM - 2:30PM.  "/>
    <s v="Labor - Davis/Bacon"/>
    <x v="7"/>
    <x v="1"/>
    <x v="33"/>
    <d v="2018-04-27T15:56:39"/>
    <m/>
    <m/>
    <s v="Item"/>
    <b v="0"/>
    <s v="0"/>
    <s v="Eva Strausbaugh"/>
    <s v="Eva Strausbaugh"/>
    <x v="25"/>
    <n v="936"/>
    <s v="0"/>
    <d v="2018-04-27T15:56:39"/>
    <s v="Eva Strausbaugh"/>
    <m/>
    <s v="Grants Management"/>
    <s v="Item"/>
    <s v="strategicplanning/Research/Lists/Technical Assistance version 2"/>
  </r>
  <r>
    <s v="Launch NOLA"/>
    <x v="435"/>
    <x v="0"/>
    <s v="CNO ALL"/>
    <s v="Katrina/Rita Grant 1;#Katrina/Rita Grant 2"/>
    <s v="Small Business Development  connecting small business with services resources.  Info attatched"/>
    <s v="Grants Management"/>
    <x v="4"/>
    <x v="1"/>
    <x v="27"/>
    <d v="2018-04-30T15:18:42"/>
    <m/>
    <m/>
    <s v="Item"/>
    <b v="0"/>
    <s v="0"/>
    <s v="Rosalind Peychaud"/>
    <s v="Rosalind Peychaud"/>
    <x v="3"/>
    <n v="937"/>
    <s v="0"/>
    <d v="2018-04-30T15:18:42"/>
    <s v="Rosalind Peychaud"/>
    <m/>
    <s v="Grants Management"/>
    <s v="Item"/>
    <s v="strategicplanning/Research/Lists/Technical Assistance version 2"/>
  </r>
  <r>
    <s v="South Central Planning and Development Commission, North Delta Regional Planning &amp; Development District, NewCorp Inc, TruFund Financial Services, Regional Loan Corp"/>
    <x v="428"/>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05-02T13:11:22"/>
    <m/>
    <m/>
    <s v="Item"/>
    <b v="0"/>
    <s v="0"/>
    <s v="Chua Michael"/>
    <s v="Michael Chua"/>
    <x v="9"/>
    <n v="938"/>
    <s v="0"/>
    <d v="2018-05-02T13:11:22"/>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32"/>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8-05-02T13:11:53"/>
    <m/>
    <m/>
    <s v="Item"/>
    <b v="0"/>
    <s v="0"/>
    <s v="Chua Michael"/>
    <s v="Michael Chua"/>
    <x v="9"/>
    <n v="939"/>
    <s v="0"/>
    <d v="2018-05-02T13:11:5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32"/>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5-02T13:12:48"/>
    <m/>
    <m/>
    <s v="Item"/>
    <b v="0"/>
    <s v="0"/>
    <s v="Chua Michael"/>
    <s v="Michael Chua"/>
    <x v="9"/>
    <n v="940"/>
    <s v="0"/>
    <d v="2018-05-02T13:12:48"/>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34"/>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5-02T13:13:22"/>
    <m/>
    <m/>
    <s v="Item"/>
    <b v="0"/>
    <s v="0"/>
    <s v="Chua Michael"/>
    <s v="Michael Chua"/>
    <x v="9"/>
    <n v="941"/>
    <s v="0"/>
    <d v="2018-05-02T13:13:22"/>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37"/>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5-02T13:13:55"/>
    <m/>
    <m/>
    <s v="Item"/>
    <b v="0"/>
    <s v="0"/>
    <s v="Chua Michael"/>
    <s v="Michael Chua"/>
    <x v="9"/>
    <n v="942"/>
    <s v="0"/>
    <d v="2018-05-02T13:13:55"/>
    <s v="Chua OCD, Michael"/>
    <m/>
    <s v="Grants Management"/>
    <s v="Item"/>
    <s v="strategicplanning/Research/Lists/Technical Assistance version 2"/>
  </r>
  <r>
    <s v="Hunters Field"/>
    <x v="438"/>
    <x v="0"/>
    <s v="ILTR00008"/>
    <s v="Katrina/Rita Grant 1"/>
    <s v="Tour of facilities for status update. Photos attatched. Projected complection date May31 2018"/>
    <s v="Damage related to disaster"/>
    <x v="5"/>
    <x v="1"/>
    <x v="27"/>
    <d v="2018-05-04T10:29:23"/>
    <m/>
    <m/>
    <s v="Item"/>
    <b v="0"/>
    <s v="0"/>
    <s v="Rosalind Peychaud"/>
    <s v="Rosalind Peychaud"/>
    <x v="3"/>
    <n v="943"/>
    <s v="0"/>
    <d v="2018-05-04T10:29:23"/>
    <s v="Rosalind Peychaud"/>
    <m/>
    <s v="Grants Management"/>
    <s v="Item"/>
    <s v="strategicplanning/Research/Lists/Technical Assistance version 2"/>
  </r>
  <r>
    <s v="NORA Navra"/>
    <x v="438"/>
    <x v="0"/>
    <s v="ILTR00294"/>
    <s v="Katrina/Rita Grant 1"/>
    <s v="Tour of Project with Capital Projects Director for status update. Photos attatched."/>
    <s v="Damage related to disaster;#Slum and Blight - National Objective;#Grants Management"/>
    <x v="5"/>
    <x v="1"/>
    <x v="27"/>
    <d v="2018-05-04T10:32:55"/>
    <m/>
    <m/>
    <s v="Item"/>
    <b v="0"/>
    <s v="0"/>
    <s v="Rosalind Peychaud"/>
    <s v="Rosalind Peychaud"/>
    <x v="3"/>
    <n v="944"/>
    <s v="0"/>
    <d v="2018-05-04T10:39:42"/>
    <s v="Rosalind Peychaud"/>
    <m/>
    <s v="Grants Management"/>
    <s v="Item"/>
    <s v="strategicplanning/Research/Lists/Technical Assistance version 2"/>
  </r>
  <r>
    <s v="CNO ALL"/>
    <x v="438"/>
    <x v="0"/>
    <s v="CNO ALL"/>
    <s v="Katrina/Rita Grant 1"/>
    <s v="Gathering of various city employees who are transitioning to new positions with the change in administration and others being dismissed. Establishing contact to facilitate continuity in outreach relationships going forward."/>
    <s v="Grants Management"/>
    <x v="4"/>
    <x v="1"/>
    <x v="27"/>
    <d v="2018-05-04T10:38:39"/>
    <m/>
    <m/>
    <s v="Item"/>
    <b v="0"/>
    <s v="0"/>
    <s v="Rosalind Peychaud"/>
    <s v="Rosalind Peychaud"/>
    <x v="3"/>
    <n v="945"/>
    <s v="0"/>
    <d v="2018-05-04T10:38:39"/>
    <s v="Rosalind Peychaud"/>
    <m/>
    <s v="Grants Management"/>
    <s v="Item"/>
    <s v="strategicplanning/Research/Lists/Technical Assistance version 2"/>
  </r>
  <r>
    <s v="Recovery School District"/>
    <x v="439"/>
    <x v="0"/>
    <s v="All IEDU projects "/>
    <s v="Katrina/Rita Grant 1"/>
    <s v="A monthly conference call was held today with Nathan Schwam, Julie Bordelon, Kay LeSage and Jimmy Dunphy to discuss the status of the grantee's active projects, the pending application for RSD's final project -- Centralized Career and Technical Educational Facility -- and, the closeout report the grantee submitted last week for the Walter Cohen Senior High School (IEDU-00002) project._x000a__x000a_In terms of the pending application for the Centralized Career and Technical Educational Facility project, the grantee was informed that a bill is currently making its way through the state legislature that would lower the threshold for the use of the CMAR project delivery method from $25 million to $5 million. The significance of this is that if the project is not projected to cost in excess of $25 million, the grantee could still utilize the CMAR method and remain in compliance with state procurement regulations. _x000a__x000a_Also, if there were to ever be a concern that the pending project could not be completed by December 2020, the grantee could utilize the remainder of its CDBG funds (approximately $12.2 million) on a significantly smaller project and still procure services using the CMAR method.  _x000a__x000a_For the IEDU-00002 project, the grantee was informed that the closeout report is currently in Program Review status, meaning that the Infrastructure section is currently reviewing it for accuracy and completeness. The grantee was also informed that the project analyst would be in contact with RSD if it was determined that the closeout report was missing any items. Note there were compliance issues with Davis-Bacon and Related Acts requirements identified on this project. Additionally, this project involved the use of FEMA funds to pay for construction costs and also included insurance proceeds in the approved budget.  "/>
    <s v="Grants Management"/>
    <x v="4"/>
    <x v="0"/>
    <x v="24"/>
    <d v="2018-05-07T13:55:11"/>
    <m/>
    <m/>
    <s v="Item"/>
    <b v="0"/>
    <s v="0"/>
    <s v="Jimmy Dunphy"/>
    <s v="Jimmy Dunphy"/>
    <x v="20"/>
    <n v="946"/>
    <s v="0"/>
    <d v="2018-05-07T15:10:51"/>
    <s v="Jimmy Dunphy"/>
    <m/>
    <s v="Grants Management"/>
    <s v="Item"/>
    <s v="strategicplanning/Research/Lists/Technical Assistance version 2"/>
  </r>
  <r>
    <s v="Town of Baldwin"/>
    <x v="440"/>
    <x v="0"/>
    <s v="51MIPC3401"/>
    <s v="Gustav/Ike"/>
    <s v="A call was held today with the Town of Baldwin's grant administrator Angela Kraemer (Community Design Group), project engineer Reid Miller, Kay LeSage, Jared Lee and Jimmy Dunphy to discuss the status of the Town's Levee (51MIPC3401) project. _x000a__x000a_Mr. Miller informed the DRU that the revised plans and specifications for the project have been submitted to Pan American Engineers for review and that PAE may only be waiting on a revised cost estimate to complete is review of the plans and specifications. Mr. Miller mentioned during the call that he would submit the revised cost estimate to PAE in the near future. Note Mr. Reid submitted the revised cost estimate to PAE shortly after the call ended. _x000a__x000a_Mr. Miller also informed the DRU that the grantee may be ready to submit to Town residents offers to purcahse four parcels the Town intends to acquire for the project. Note the Town intends to acquire a total of five parcels. But, there are legal issues involved with one of the parcels, and the Town is not yet ready to submit an offer to purchase. The Town was informed that it should proceed with acquiring the four parcels -- if the Town is in fact ready to provide the residents written offers to purchase. _x000a__x000a_The DRU asked Ms. Kraemer is she could provide acquisition files for the five parcels the grantee intends to acquire so that it could determine whether the Town has thus far complied with URA requirements in the acquisition process. The grantee was informed that even though D-CDBG funds are not being used to acquire the property, the Town must still comply with URA requirements in executing the project. _x000a__x000a_The Town was also informed that a project amendment will need to be executed to revise the project budget following reciept of the bids. Note the current cost estimate that was approved in Project Amendment (1) does not correctly identify which funding source is paying for one of the line items in the breakdown of engineering costs. _x000a__x000a_ "/>
    <s v="Grants Management"/>
    <x v="4"/>
    <x v="0"/>
    <x v="24"/>
    <d v="2018-05-10T10:46:41"/>
    <m/>
    <m/>
    <s v="Item"/>
    <b v="0"/>
    <s v="0"/>
    <s v="Jimmy Dunphy"/>
    <s v="Jimmy Dunphy"/>
    <x v="20"/>
    <n v="947"/>
    <s v="0"/>
    <d v="2018-05-10T10:51:13"/>
    <s v="Jimmy Dunphy"/>
    <m/>
    <s v="Grants Management"/>
    <s v="Item"/>
    <s v="strategicplanning/Research/Lists/Technical Assistance version 2"/>
  </r>
  <r>
    <s v="City of Opelousas"/>
    <x v="440"/>
    <x v="0"/>
    <s v="568; 745; 1032; 1033"/>
    <s v="Flood"/>
    <s v="OCD-DRU Staff (Helena Janssen &amp; Darin Mann) provided technical assistance with City of Opelousas to discuss the details and status of the PWs listed in LouisianaPA.com and the pending PWs not yet written by FEMA.  We also discussed Davis Bacon Labor Compliance. Notice was sent to the City of Opelousas on 5/2/2018. Event was held on 5/10/2018 from 9:00am to 12:00pm."/>
    <s v="Damage related to disaster;#Eligible CDBG Activities;#Labor - Davis/Bacon"/>
    <x v="5"/>
    <x v="1"/>
    <x v="34"/>
    <d v="2018-05-15T08:43:16"/>
    <m/>
    <m/>
    <s v="Item"/>
    <b v="0"/>
    <s v="0"/>
    <s v="Janssen Helena"/>
    <s v="Helena Janssen"/>
    <x v="23"/>
    <n v="948"/>
    <s v="0"/>
    <d v="2018-05-15T09:16:29"/>
    <s v="Janssen OCD, Helena"/>
    <m/>
    <s v="Grants Management"/>
    <s v="Item"/>
    <s v="strategicplanning/Research/Lists/Technical Assistance version 2"/>
  </r>
  <r>
    <s v="Town of Washington"/>
    <x v="440"/>
    <x v="0"/>
    <s v="85; 140; 332; 356; 357"/>
    <s v="Flood"/>
    <s v="OCD-DRU Staff (Helena Janssen &amp; Darin Mann) provided technical assistance with Town of Washington to discuss the details and status of the PWs listed in LouisianaPA.com.  We also discussed Davis Bacon Labor Compliance.  Notice was sent to the Town of Opelousas on 5/2/2018. Event was held on 5/10/2018 from 1:30pm to 3:00pm."/>
    <s v="Damage related to disaster;#Eligible CDBG Activities;#Labor - Davis/Bacon"/>
    <x v="5"/>
    <x v="1"/>
    <x v="34"/>
    <d v="2018-05-15T08:51:13"/>
    <m/>
    <m/>
    <s v="Item"/>
    <b v="0"/>
    <s v="0"/>
    <s v="Janssen Helena"/>
    <s v="Helena Janssen"/>
    <x v="23"/>
    <n v="949"/>
    <s v="0"/>
    <d v="2018-05-15T09:18:46"/>
    <s v="Janssen OCD, Helena"/>
    <m/>
    <s v="Grants Management"/>
    <s v="Item"/>
    <s v="strategicplanning/Research/Lists/Technical Assistance version 2"/>
  </r>
  <r>
    <s v="Town of Kentwood"/>
    <x v="440"/>
    <x v="0"/>
    <s v="PW#829- Avenue A Bridge"/>
    <s v="Flood"/>
    <s v="Provided indepht insight on Davis Bacon and the Procurement process. The TA was conducted by Eugenia Williams and Eva Strausbaugh. The notice was sent on April 27, 2018. Start time 10am /End time 12pm."/>
    <s v="Damage related to disaster;#Labor - Davis/Bacon"/>
    <x v="5"/>
    <x v="1"/>
    <x v="35"/>
    <d v="2018-05-15T09:02:48"/>
    <m/>
    <m/>
    <s v="Item"/>
    <b v="0"/>
    <s v="0"/>
    <s v="Eugenia Williams"/>
    <s v="Eugenia Williams"/>
    <x v="26"/>
    <n v="950"/>
    <s v="0"/>
    <d v="2018-05-15T09:14:23"/>
    <s v="Eugenia Williams"/>
    <m/>
    <s v="Grants Management"/>
    <s v="Item"/>
    <s v="strategicplanning/Research/Lists/Technical Assistance version 2"/>
  </r>
  <r>
    <s v="Grant Parish"/>
    <x v="410"/>
    <x v="0"/>
    <s v="40; 253; 386;390"/>
    <s v="Flood"/>
    <s v="OCD-DRU Staff (Helena Janssen and Andrea Fleischbein) provided technical assistance with Grant Parish to discuss the details and status of the PWs opted-in to the Match Program.  We also discussed Davis Bacon Labor Compliance. Notice was sent to Grant Parish on 3/23/2018. Event was held on 3/28/2018 from 11:00am to 12:30pm."/>
    <s v="Damage related to disaster;#Eligible CDBG Activities;#Labor - Davis/Bacon"/>
    <x v="5"/>
    <x v="1"/>
    <x v="34"/>
    <d v="2018-05-16T07:12:17"/>
    <m/>
    <m/>
    <s v="Item"/>
    <b v="0"/>
    <s v="0"/>
    <s v="Janssen Helena"/>
    <s v="Helena Janssen"/>
    <x v="23"/>
    <n v="951"/>
    <s v="0"/>
    <d v="2018-05-16T07:12:17"/>
    <s v="Janssen OCD, Helena"/>
    <m/>
    <s v="Grants Management"/>
    <s v="Item"/>
    <s v="strategicplanning/Research/Lists/Technical Assistance version 2"/>
  </r>
  <r>
    <s v="East Baton Rouge School Board"/>
    <x v="441"/>
    <x v="0"/>
    <s v="636,637,683,705,707,797,792,798,796,814,882,884,894,922,945,997,1013,399,638,837,846,883,929,950,980,946,1006,1007,10781106,1022,1189.1179.1138,1125,1150,1165 &amp; 1160"/>
    <s v="Flood"/>
    <s v="OCD-DRU Staff, Gwen Lee, Lisa Samuels and Eva Strausbaugh, provided pertinent information in regard to their projects which consists of Cat B &amp; E.  The Applicant has elected not to follow Davis Bacon Act, etc. with construction related work on Cat E projects.  Cat B projects were mainly remedation repairs and had a pre-existing emergency plan in place with pre-existing contractors. Discussed the GOHSEP closeout process and how DRU-OCD Non-Federal Share Match funds will be disbursed.  Notice was sent from East Baton Rouge School Board on 5/7/18. Event was held 5/15/17 from 10:00 am to 11:00 am."/>
    <s v="Damage related to disaster;#Eligible CDBG Activities"/>
    <x v="5"/>
    <x v="1"/>
    <x v="36"/>
    <d v="2018-05-17T12:36:46"/>
    <m/>
    <m/>
    <s v="Item"/>
    <b v="0"/>
    <s v="0"/>
    <s v="Gwen Lee"/>
    <s v="Gwen Lee"/>
    <x v="27"/>
    <n v="952"/>
    <s v="0"/>
    <d v="2018-05-17T12:36:46"/>
    <s v="Gwen Lee"/>
    <m/>
    <s v="Grants Management"/>
    <s v="Item"/>
    <s v="strategicplanning/Research/Lists/Technical Assistance version 2"/>
  </r>
  <r>
    <s v="East Baton Rouge Parish"/>
    <x v="441"/>
    <x v="0"/>
    <s v="All active PARA projects "/>
    <s v="Gustav/Ike"/>
    <s v="A monthly conference call was held today with Parish officials Rowdy Gaudet, Mark Stephens, Shalanda Nalencz and Anita Lockett, as well as DRU officials Adrienne Celestine, Kay LeSage, Andrea Fleischbein and Jimmy Dunphy to discuss the status of the grantee's active projects and the upcoming monitoring visit that is scheduled for May 22-25. _x000a__x000a_Parish engineer Mark Stephens informed the DRU that the Parish will have to conduct another solicitation of views related to the Parish's Woodland (17PARA2105) and Bob Pettit (-2106) projects, before the Environmental Review Records for those projects can be completed. The re-solicitation is needed due to the time that has elapsed since the first solicitation was conducted. The Parish may end up needing to request an extension to the ERR submission deadline date for those two bridge projects.  _x000a__x000a_The DRU informed Mr. Stephens that the labor records for the 17PARA2105 project need to be moved to the same location as the non-labor records for the monitoring review of the project that is scheduled to take place next week. Mr. Stephens mentioned that he is scheduled to pick up the labor records from the LCO's office tomorrow. _x000a__x000a_In terms of the Smiley Heights Rental Rehab (17PARA3601) project, the DRU informed Mr. Gaudet that it is still waiting on the return of funds for the Career High School aspect of the project, where the Parish was determined to be non-compliant due to the construction contract having been executed prior to environmental clearance having been obtained. Mr. Gaudet asked the DRU to submit the request for a return of funds in a formal letter, as that would help him navigate the impediments he may encounter in requesting funds that have already been expended.  "/>
    <s v="Grants Management"/>
    <x v="4"/>
    <x v="0"/>
    <x v="24"/>
    <d v="2018-05-17T13:58:37"/>
    <m/>
    <m/>
    <s v="Item"/>
    <b v="0"/>
    <s v="0"/>
    <s v="Jimmy Dunphy"/>
    <s v="Jimmy Dunphy"/>
    <x v="20"/>
    <n v="953"/>
    <s v="0"/>
    <d v="2018-05-17T15:43:06"/>
    <s v="Jimmy Dunphy"/>
    <m/>
    <s v="Grants Management"/>
    <s v="Item"/>
    <s v="strategicplanning/Research/Lists/Technical Assistance version 2"/>
  </r>
  <r>
    <s v="Cristo Rey Baton Rouge Franciscan High School"/>
    <x v="442"/>
    <x v="0"/>
    <s v="PW 818 &amp; 784"/>
    <s v="Flood"/>
    <s v="Start Date: 5/21/18 9:30 AM _x000a_End Date: 5/21/18 11:30 AM_x000a_On-Site Visit: 4000 St. Gerard BR, LA 70805_x000a_Event Organizer: DRU, GOHSEP, HGA, Intermin President_x000a_Attendees: J.H. Campbell, Intermin President, Vic Howell School Administrator, Billy Poche, HGA, Bryan McSween, H20 Partners, Willetta Porter SAL, GOHSEP, Lisa Samuel. Flood Team Lead, Gwen Lee, Analyst and Eugenia Williams Analyst_x000a_Date notice was sent: 5/9/18_x000a__x000a_Site Visit to provide TA for school staff &amp; HGA. Discussed Cat B project in the works and discussed the adding of 2 Cat E projects. PW 818 will be split, so they can be remibursed for the amount of the lease. GOSEHP has to f/u with them to provide guildance and updates on their anticipated PW split._x000a_"/>
    <s v="Damage related to disaster;#Environmental - Environmental Reviews;#Labor - Davis/Bacon"/>
    <x v="5"/>
    <x v="1"/>
    <x v="35"/>
    <d v="2018-05-22T08:59:26"/>
    <m/>
    <m/>
    <s v="Item"/>
    <b v="0"/>
    <s v="0"/>
    <s v="Eugenia Williams"/>
    <s v="Eugenia Williams"/>
    <x v="26"/>
    <n v="954"/>
    <s v="0"/>
    <d v="2018-05-22T08:59:26"/>
    <s v="Eugenia Williams"/>
    <m/>
    <s v="Grants Management"/>
    <s v="Item"/>
    <s v="strategicplanning/Research/Lists/Technical Assistance version 2"/>
  </r>
  <r>
    <s v="CNO ALL"/>
    <x v="443"/>
    <x v="0"/>
    <s v="CNO_ ALL "/>
    <s v="Katrina/Rita Grant 1;#Katrina/Rita Grant 2;#Katrina/Rita Grant 3"/>
    <s v="Mayor Cantrell Press conference on the May 7 rain event in New Orleans. Resiliency is a priority. FEMA will assign staff to be housed on 9th floor in city hall. Contracts will be reviewed to assess delays._x000a_Monitors at SWB that can see into drains will be installed on 9th floor in City Hall.  Barricades under over passes."/>
    <s v="Damage related to disaster;#Grants Management"/>
    <x v="5"/>
    <x v="1"/>
    <x v="27"/>
    <d v="2018-05-22T15:05:45"/>
    <m/>
    <m/>
    <s v="Item"/>
    <b v="0"/>
    <s v="0"/>
    <s v="Rosalind Peychaud"/>
    <s v="Rosalind Peychaud"/>
    <x v="3"/>
    <n v="955"/>
    <s v="0"/>
    <d v="2018-05-22T15:05:45"/>
    <s v="Rosalind Peychaud"/>
    <m/>
    <s v="Grants Management"/>
    <s v="Item"/>
    <s v="strategicplanning/Research/Lists/Technical Assistance version 2"/>
  </r>
  <r>
    <s v="CNO"/>
    <x v="443"/>
    <x v="0"/>
    <s v="ILTR-00008"/>
    <s v="Katrina/Rita Grant 1;#Katrina/Rita Grant 2"/>
    <s v="Follow-up on status. Will  not be finished by May 31 as scheduled. Contractor/weather delays.  I am told that invoices are being submitted. Will follow-up with PM."/>
    <s v="Damage related to disaster"/>
    <x v="5"/>
    <x v="1"/>
    <x v="27"/>
    <d v="2018-05-22T15:12:23"/>
    <m/>
    <m/>
    <s v="Item"/>
    <b v="0"/>
    <s v="0"/>
    <s v="Rosalind Peychaud"/>
    <s v="Rosalind Peychaud"/>
    <x v="3"/>
    <n v="956"/>
    <s v="0"/>
    <d v="2018-05-22T15:12:23"/>
    <s v="Rosalind Peychaud"/>
    <m/>
    <s v="Grants Management"/>
    <s v="Item"/>
    <s v="strategicplanning/Research/Lists/Technical Assistance version 2"/>
  </r>
  <r>
    <s v="Terrebonne Parish"/>
    <x v="444"/>
    <x v="0"/>
    <s v="All active PARA projects "/>
    <s v="Katrina/Rita Grant 1;#Gustav/Ike"/>
    <s v="A monthly conference call was held today with Parish Engineer In Training Nia Picou, Adrienne Celestine, Kay LeSage, Darin Mann and Jimmy Dunphy to discuss the status of the Parish's active projects, the monitoring visit the Compilance section conducted last week and the Parish's three Katrina/Rita Fisheries grants that are ready for closeout. _x000a__x000a_Ms. Picou mentioned that the monitoring visit the Compliance section recently conducted to review three of the Parish's infrastructure projects concluded yesterday, and that she thought the visit went well. The project analyst informed Ms. Picou that if the Parish needs any assistance in remedying any issues the Compliance section may identify while it is finalizing its review of the projects to not hesitate to ask the project and outreach analysts for assistance._x000a__x000a_For the Parish's Levee-Cedar Grove (55PARA3308) project, Ms. Picou informed the DRU that the Parish is still attempting to secure funding needed to complete construction for this project, and that the Parish may try to use Force Account Labor to reduce the total cost of the project, for which there is currently a large budget shortfall. Ms. LeSage informed the Parish that if it prefers to use Force Account Labor to complete this project, it must first request and obtain DRU approval prior to utilizing that method to pay its laborers.   _x000a__x000a_Outreach Specialist Darin Mann informed Ms. Picou that he would be sending CEA termination letters to the Parish president for signature to close each of the Parish's three fully-expended Katrina/Rita Fisheries grants -- IFIS-00005, -00008 and -00015. The Parish recently returned the signed CEA termination letter for its fully-expended Long Term Community Recovery (LTCR) grant - ILTR-00178.   _x000a_"/>
    <s v="Grants Management"/>
    <x v="4"/>
    <x v="0"/>
    <x v="24"/>
    <d v="2018-05-24T08:00:57"/>
    <m/>
    <m/>
    <s v="Item"/>
    <b v="0"/>
    <s v="0"/>
    <s v="Jimmy Dunphy"/>
    <s v="Jimmy Dunphy"/>
    <x v="20"/>
    <n v="957"/>
    <s v="0"/>
    <d v="2018-05-24T09:54:34"/>
    <s v="Jimmy Dunphy"/>
    <m/>
    <s v="Grants Management"/>
    <s v="Item"/>
    <s v="strategicplanning/Research/Lists/Technical Assistance version 2"/>
  </r>
  <r>
    <s v="Facility Planning and Control"/>
    <x v="444"/>
    <x v="0"/>
    <s v="All active ILOC projects "/>
    <s v="Katrina/Rita Grant 1;#Katrina/Rita Grant 2"/>
    <s v="A monthly conference call was held today with Lisa Smeltzer, Mark Bradley, Jean Kelly, Tom Rish, Thomas Magee, Jessica Guillory, Adrienne Celestine, Chenoa Richmond and Jimmy Dunphy to discuss the status of the grantee's active projects, as well as the possible need to extend the grantee's CEA with OCD, which currently expires 12/31/18. _x000a__x000a_Nunez Community College (ILOC-00022) project manager Jean Kelly mentioned during the call that all construction for the project should be completed this week. Ms. Kelly had a question regarding whether a certain project cost could be reimbursed from CDBG funds. Ms. Celestine answered that no FEMA-eligible expenses are reimbursable from CDBG funds. _x000a__x000a_Regarding the Delgado Community College (ILOC-00020) project, manager Mark Bradley indicated that he developed a project schedule that shows a projected acceptance of work date of 10/15/18. Mr. Bradley asked if the current 12/31/18 expiration date of the CEA means that retainage withheld from the construction contract needs to be invoiced by the end of the year, or whether it simply means that construction has to be completed by the end of the year. The DRU informed Mr. Bradley that construction has to be completed by the end of the year, and that the grantee could submit payment requests after that point, provided the costs were incurred by 12/31/18. _x000a__x000a_Regarding the possible need to amend the CEA, the project analyst informed the grantee that it may not be necessary to extend the end date of the contract, since the 10/15/18 acceptance of work date is far enough away from 12/31/18 that there may not be a concern that construction will be completed by the end of the year. It was decided that in the coming months, a decision will be made -- based on the expected end date of construction -- whether it will be necessary to execute a CEA amendment to extend the end date of the contract.    _x000a__x000a_For the grantee's lone infrastructure project in Complete - NOT Ready to Close status, the project analyst informed the grantee that one possibility for moving the SUNO Washington Library (ILOC-00056) project to closeout would be to execute a final project amendment to move the unutilized funds to the grantee's unallocated dollars. The grantee's current plan includes executing companion project amendments for the ILOC-00022 and ILOC-00056 projects to move funds from the latter to the former, which could substantially delay closeout of the ILOC-00056 project. "/>
    <s v="Grants Management"/>
    <x v="4"/>
    <x v="0"/>
    <x v="24"/>
    <d v="2018-05-24T10:51:13"/>
    <m/>
    <m/>
    <s v="Item"/>
    <b v="0"/>
    <s v="0"/>
    <s v="Jimmy Dunphy"/>
    <s v="Jimmy Dunphy"/>
    <x v="20"/>
    <n v="958"/>
    <s v="0"/>
    <d v="2018-05-24T11:05:32"/>
    <s v="Jimmy Dunphy"/>
    <m/>
    <s v="Grants Management"/>
    <s v="Item"/>
    <s v="strategicplanning/Research/Lists/Technical Assistance version 2"/>
  </r>
  <r>
    <s v="CNO ALL"/>
    <x v="444"/>
    <x v="0"/>
    <s v="CNO_ ALL "/>
    <s v="Katrina/Rita Grant 1;#Katrina/Rita Grant 2"/>
    <s v="Bi-monthly task for meeting to review outsttanding invoices,Outstanding draw request, project status report."/>
    <s v="Damage related to disaster"/>
    <x v="5"/>
    <x v="1"/>
    <x v="27"/>
    <d v="2018-05-24T10:53:35"/>
    <m/>
    <m/>
    <s v="Item"/>
    <b v="0"/>
    <s v="0"/>
    <s v="Rosalind Peychaud"/>
    <s v="Rosalind Peychaud"/>
    <x v="3"/>
    <n v="959"/>
    <s v="0"/>
    <d v="2018-05-24T10:53:35"/>
    <s v="Rosalind Peychaud"/>
    <m/>
    <s v="Grants Management"/>
    <s v="Item"/>
    <s v="strategicplanning/Research/Lists/Technical Assistance version 2"/>
  </r>
  <r>
    <s v="CNO_ ALL "/>
    <x v="445"/>
    <x v="0"/>
    <s v="CNO_ ALL "/>
    <s v="Katrina/Rita Grant 1;#Katrina/Rita Grant 2;#Katrina/Rita Grant 3"/>
    <s v="Internal conference call with Compliance andCNO PM's Team to review and plan for the June monitoring visit."/>
    <s v="Damage related to disaster"/>
    <x v="5"/>
    <x v="0"/>
    <x v="27"/>
    <d v="2018-05-29T11:09:18"/>
    <m/>
    <m/>
    <s v="Item"/>
    <b v="0"/>
    <s v="0"/>
    <s v="Rosalind Peychaud"/>
    <s v="Rosalind Peychaud"/>
    <x v="3"/>
    <n v="960"/>
    <s v="0"/>
    <d v="2018-05-29T11:09:18"/>
    <s v="Rosalind Peychaud"/>
    <m/>
    <s v="Grants Management"/>
    <s v="Item"/>
    <s v="strategicplanning/Research/Lists/Technical Assistance version 2"/>
  </r>
  <r>
    <s v="Super Regional Committee"/>
    <x v="446"/>
    <x v="0"/>
    <s v="CNO_ ALL "/>
    <s v="Katrina/Rita Grant 1;#Katrina/Rita Grant 2"/>
    <s v=" Southern regional update.  Agenda attatched"/>
    <s v="Grants Management"/>
    <x v="4"/>
    <x v="1"/>
    <x v="27"/>
    <d v="2018-05-30T10:12:46"/>
    <m/>
    <m/>
    <s v="Item"/>
    <b v="0"/>
    <s v="0"/>
    <s v="Rosalind Peychaud"/>
    <s v="Rosalind Peychaud"/>
    <x v="3"/>
    <n v="961"/>
    <s v="0"/>
    <d v="2018-05-30T10:12:46"/>
    <s v="Rosalind Peychaud"/>
    <m/>
    <s v="Grants Management"/>
    <s v="Item"/>
    <s v="strategicplanning/Research/Lists/Technical Assistance version 2"/>
  </r>
  <r>
    <s v="CNO  Central City Circle"/>
    <x v="447"/>
    <x v="0"/>
    <s v="CNO ALL"/>
    <s v="Katrina/Rita Grant 1"/>
    <s v="Monthly community meeting with area nonprofits, businesses and community representatives.  Afenda attatched."/>
    <s v="Damage related to disaster"/>
    <x v="5"/>
    <x v="1"/>
    <x v="27"/>
    <d v="2018-05-30T10:19:57"/>
    <m/>
    <m/>
    <s v="Item"/>
    <b v="0"/>
    <s v="0"/>
    <s v="Rosalind Peychaud"/>
    <s v="Rosalind Peychaud"/>
    <x v="3"/>
    <n v="962"/>
    <s v="0"/>
    <d v="2018-05-30T10:19:57"/>
    <s v="Rosalind Peychaud"/>
    <m/>
    <s v="Grants Management"/>
    <s v="Item"/>
    <s v="strategicplanning/Research/Lists/Technical Assistance version 2"/>
  </r>
  <r>
    <s v="Cameron Parish"/>
    <x v="448"/>
    <x v="0"/>
    <s v="Parish's G/I grant "/>
    <s v="Gustav/Ike"/>
    <s v="A conference call was held today with Parish Administrator Ryan Bourriaque, Assistant Administrator Daryl Williams, Parish Treasurer Katie Armentor, grant administrator Richard Minvielle, Kay LeSage, Jared Lee and Jimmy Dunphy to discuss the status of the Parish's application for the Phase II Access to Monkey Island project, as well as the Parish's plans to utilize its remaining unallocated G/I dollars._x000a__x000a_Mr. Bourriaque indicated that the Parish has not been able to obtain the gap funding needed to complete construction of the bridge for the Phase II Monkey Island project, which means that the application for the project may not be able to be submitted to the DRU in the near future, and that the project may no longer be viable. Mr. Bourriaque inquired whether the Parish could potentially put the funds obligated to the Monkey Island project, as well as its remaining unallocated dollars, to a coastal restoration project that would restore approximately nine miles of coastline along the Parish, and would involve a number of different state agencies - the CPRA, GOHSEP, the DRU, etc.   _x000a__x000a_Mr. Bourriaque indicated that the Parish has already been awarded funds for this project from the CPRA and that DRU funds -- if awarded -- would potentially be used to pay for grant administration and construction services. Design for the project has already been completed, which means that CDBG funds could not likely be utilized to pay for A&amp;E project costs, and that the project could potentially be completed in a more timely manner than the Phase II Monkey Island project could. _x000a__x000a_The DRU indicated that it would discuss internally whether the Parish could proceed with creating an application for the possible coastal restoration project, after it determined whether the Parish could utilize its unallocated dollars for an Urgent Need project that was identified 10 years after the hurricanes -- presuming the project was not identified in the Parish's recovery proposal.    _x000a__x000a_In terms of the Parish's ILTR CEA with the DRU, the project analyst informed the Parish that the CEA would be ready for close after any issues that may be identified during the monitoring review that was performed last month are finalized. Regarding the Parish's IFIS/ILOC CEA, the Parish indicated that it did receive Amendment (4) to the contract to extend the end date to 10/31/19, and that it is on the Parish Police Jury's agenda for approval at its next meeting.   "/>
    <s v="Grants Management"/>
    <x v="4"/>
    <x v="0"/>
    <x v="24"/>
    <d v="2018-05-31T08:47:44"/>
    <m/>
    <m/>
    <s v="Item"/>
    <b v="0"/>
    <s v="0"/>
    <s v="Jimmy Dunphy"/>
    <s v="Jimmy Dunphy"/>
    <x v="20"/>
    <n v="963"/>
    <s v="0"/>
    <d v="2018-05-31T10:26:14"/>
    <s v="Jimmy Dunphy"/>
    <m/>
    <s v="Grants Management"/>
    <s v="Item"/>
    <s v="strategicplanning/Research/Lists/Technical Assistance version 2"/>
  </r>
  <r>
    <s v="South Central Planning and Development Commission, North Delta Regional Planning &amp; Development District, NewCorp Inc, TruFund Financial Services, Regional Loan Corp"/>
    <x v="449"/>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6-01T10:48:10"/>
    <m/>
    <m/>
    <s v="Item"/>
    <b v="0"/>
    <s v="0"/>
    <s v="Chua Michael"/>
    <s v="Michael Chua"/>
    <x v="9"/>
    <n v="964"/>
    <s v="0"/>
    <d v="2018-06-01T10:48:10"/>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50"/>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6-01T10:48:57"/>
    <m/>
    <m/>
    <s v="Item"/>
    <b v="0"/>
    <s v="0"/>
    <s v="Chua Michael"/>
    <s v="Michael Chua"/>
    <x v="9"/>
    <n v="965"/>
    <s v="0"/>
    <d v="2018-06-01T10:48:57"/>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51"/>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6-01T10:49:43"/>
    <m/>
    <m/>
    <s v="Item"/>
    <b v="0"/>
    <s v="0"/>
    <s v="Chua Michael"/>
    <s v="Michael Chua"/>
    <x v="9"/>
    <n v="966"/>
    <s v="0"/>
    <d v="2018-06-01T10:49:4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47"/>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6-01T10:50:14"/>
    <m/>
    <m/>
    <s v="Item"/>
    <b v="0"/>
    <s v="0"/>
    <s v="Chua Michael"/>
    <s v="Michael Chua"/>
    <x v="9"/>
    <n v="967"/>
    <s v="0"/>
    <d v="2018-06-01T10:50:14"/>
    <s v="Chua OCD, Michael"/>
    <m/>
    <s v="Grants Management"/>
    <s v="Item"/>
    <s v="strategicplanning/Research/Lists/Technical Assistance version 2"/>
  </r>
  <r>
    <s v="TruFund Financial Services"/>
    <x v="452"/>
    <x v="0"/>
    <s v="Restore LA Small Business Program"/>
    <s v="Flood"/>
    <s v="Technical Assistance meeting to discuss compliance issues and to re-review program guidelines with TruFund."/>
    <s v="Duplication of Benefits;#Eligible CDBG Activities;#Financial Management;#Low-Moderate Income - National Objective;#Urgent Need - National Objective;#Grants Management"/>
    <x v="6"/>
    <x v="1"/>
    <x v="9"/>
    <d v="2018-06-04T08:57:26"/>
    <m/>
    <m/>
    <s v="Item"/>
    <b v="0"/>
    <s v="0"/>
    <s v="Chua Michael"/>
    <s v="Michael Chua"/>
    <x v="9"/>
    <n v="968"/>
    <s v="0"/>
    <d v="2018-06-04T08:57:26"/>
    <s v="Chua OCD, Michael"/>
    <m/>
    <s v="Grants Management"/>
    <s v="Item"/>
    <s v="strategicplanning/Research/Lists/Technical Assistance version 2"/>
  </r>
  <r>
    <s v="Lafayette Parish Sheriff's Office"/>
    <x v="453"/>
    <x v="0"/>
    <s v="230; 504"/>
    <s v="Flood"/>
    <s v="OCD-DRU Staff (Helena Janssen) provided technical assistance to Lafayette Parish Sheriff's Office to discuss the details and current status of the PWs listed in LouisianaPA.com. We also discussed Davis Bacon Labor Compliance. Notice was sent to Lafayette Parish Sheriff's Office on 5/25/2018 and reminder on 5/31/2018. Event was held on 6/1/2018 from 8:15am to 8:50am."/>
    <s v="Damage related to disaster;#Eligible CDBG Activities;#Labor - Davis/Bacon"/>
    <x v="5"/>
    <x v="1"/>
    <x v="34"/>
    <d v="2018-06-04T09:10:44"/>
    <m/>
    <m/>
    <s v="Item"/>
    <b v="0"/>
    <s v="0"/>
    <s v="Janssen Helena"/>
    <s v="Helena Janssen"/>
    <x v="23"/>
    <n v="969"/>
    <s v="0"/>
    <d v="2018-06-04T09:19:10"/>
    <s v="Janssen OCD, Helena"/>
    <m/>
    <s v="Grants Management"/>
    <s v="Item"/>
    <s v="strategicplanning/Research/Lists/Technical Assistance version 2"/>
  </r>
  <r>
    <s v="Bayou Vermilion District"/>
    <x v="453"/>
    <x v="0"/>
    <s v="389; 548; 643; 656; 661; 662; 1110; 1139"/>
    <s v="Flood"/>
    <s v="OCD-DRU Staff (Helena Janssen) provided technical assistance to Bayou Vermilion District to discuss the details and current status of the PWs listed in LouisianaPA.com and their Participation Form. We also discussed Davis Bacon Labor Compliance. Notice was sent to Bayou Vermilion District on 5/23/2018. Event was held on 6/1/2018 at 9:30am."/>
    <s v="Damage related to disaster;#Eligible CDBG Activities;#Labor - Davis/Bacon"/>
    <x v="5"/>
    <x v="1"/>
    <x v="34"/>
    <d v="2018-06-04T09:18:22"/>
    <m/>
    <m/>
    <s v="Item"/>
    <b v="0"/>
    <s v="0"/>
    <s v="Janssen Helena"/>
    <s v="Helena Janssen"/>
    <x v="23"/>
    <n v="970"/>
    <s v="0"/>
    <d v="2018-06-04T09:18:22"/>
    <s v="Janssen OCD, Helena"/>
    <m/>
    <s v="Grants Management"/>
    <s v="Item"/>
    <s v="strategicplanning/Research/Lists/Technical Assistance version 2"/>
  </r>
  <r>
    <s v="Recovery School District"/>
    <x v="452"/>
    <x v="0"/>
    <s v="All IEDU projects "/>
    <s v="Katrina/Rita Grant 1"/>
    <s v="A monthly conference call was held today with Capital Grants Manager Nathan Schwam, grant administrator Julie Bordelon, Kay LeSage and Jimmy Dunphy to discuss the status of the grantee's active projects, as well as the grantee's completed but not closed out projects. _x000a__x000a_Mr. Schwam indicated that GOHSEP may be holding up approval of the grantee's reimbursement requests for the completed projects while it waits on the grantee's reimbursement request for the A.D. Crossman (IEDU-00004) project, which is the last project for which the grantee will submit to GOHSEP a request for reimbursement. Mr. Schwam mentioned that GOHSEP could be concerned with the possibility of a negative balance on the project worksheet accruing, which could result from the agency paying out reimbursement requests for a number of projects without first verifying that the grantee has funds available on a future request to pay any negative balance it may owe. _x000a__x000a_According to Mr. Schwam, the reimbursement request for the IEDU-00004 project should be submitted to GOHSEP within a couple of weeks, which should move forward in the approval process some of the grantee's other reimbursement requests. The requests the grantee previously submitted have been in the same stage in GOHSEP's approval process for months.  _x000a__x000a_Regarding the duplication of benefits issue, the DRU asked the grantee whether it has a written process in place that documents the specific duplication of benefits check it performs to ensure that CDBG funds do not pay for project costs that are eligible for reimbursement from FEMA funds. Ms. Bordelon indicated that the grantee may not maintain and follow a formal written policy to ensure that no duplication of benefits occured on a project where construction costs were paid from both FEMA and CDBG funds. She mentioned that her understanding is that CDBG funds generally pay for project costs that are not eligible for FEMA reimbursement, and that she would consult with Mr. Schwam to determine what the grantee could provide the DRU to document the process that has been followed on the CDBG projects that have been completed thus far.  "/>
    <s v="Duplication of Benefits;#Grants Management"/>
    <x v="6"/>
    <x v="0"/>
    <x v="24"/>
    <d v="2018-06-04T13:12:47"/>
    <m/>
    <m/>
    <s v="Item"/>
    <b v="0"/>
    <s v="0"/>
    <s v="Jimmy Dunphy"/>
    <s v="Jimmy Dunphy"/>
    <x v="20"/>
    <n v="971"/>
    <s v="0"/>
    <d v="2018-06-04T14:57:49"/>
    <s v="Jimmy Dunphy"/>
    <m/>
    <s v="Grants Management"/>
    <s v="Item"/>
    <s v="strategicplanning/Research/Lists/Technical Assistance version 2"/>
  </r>
  <r>
    <s v="CNO ALL"/>
    <x v="454"/>
    <x v="0"/>
    <s v="CNO ALL"/>
    <s v="Katrina/Rita Grant 1"/>
    <s v="Agenda attatched."/>
    <s v="Damage related to disaster"/>
    <x v="5"/>
    <x v="1"/>
    <x v="27"/>
    <d v="2018-06-07T17:08:14"/>
    <m/>
    <m/>
    <s v="Item"/>
    <b v="0"/>
    <s v="0"/>
    <s v="Rosalind Peychaud"/>
    <s v="Rosalind Peychaud"/>
    <x v="3"/>
    <n v="972"/>
    <s v="0"/>
    <d v="2018-06-07T17:08:14"/>
    <s v="Rosalind Peychaud"/>
    <m/>
    <s v="Grants Management"/>
    <s v="Item"/>
    <s v="strategicplanning/Research/Lists/Technical Assistance version 2"/>
  </r>
  <r>
    <s v="CNO ALL"/>
    <x v="454"/>
    <x v="0"/>
    <s v="CNO_ ALL "/>
    <s v="Katrina/Rita Grant 1"/>
    <s v="OCD compliance monitoring exit conference with CNO Team and OCD Compliance Team."/>
    <s v="Damage related to disaster"/>
    <x v="5"/>
    <x v="1"/>
    <x v="27"/>
    <d v="2018-06-08T09:17:39"/>
    <m/>
    <m/>
    <s v="Item"/>
    <b v="0"/>
    <s v="0"/>
    <s v="Rosalind Peychaud"/>
    <s v="Rosalind Peychaud"/>
    <x v="3"/>
    <n v="973"/>
    <s v="0"/>
    <d v="2018-06-08T09:17:39"/>
    <s v="Rosalind Peychaud"/>
    <m/>
    <s v="Grants Management"/>
    <s v="Item"/>
    <s v="strategicplanning/Research/Lists/Technical Assistance version 2"/>
  </r>
  <r>
    <s v="NORA ILTR ALL"/>
    <x v="455"/>
    <x v="0"/>
    <s v="NORA ILTR ALL"/>
    <s v="Katrina/Rita Grant 1;#Katrina/Rita Grant 2"/>
    <s v="Monthly FInance Committee meeting.  Agenda Attatched. Committee member Egana asked additional funding. I responded that OCD would gladly receive applications from the agency requesting reallocation of the agencies existing funds for other eligible projects or the program income that is being generated._x000a_Agenda attatched."/>
    <s v="Damage related to disaster;#Eligible CDBG Activities;#Financial Management;#Low-Moderate Income - National Objective;#Grants Management"/>
    <x v="5"/>
    <x v="1"/>
    <x v="27"/>
    <d v="2018-06-08T12:42:34"/>
    <m/>
    <m/>
    <s v="Item"/>
    <b v="0"/>
    <s v="0"/>
    <s v="Rosalind Peychaud"/>
    <s v="Rosalind Peychaud"/>
    <x v="3"/>
    <n v="974"/>
    <s v="0"/>
    <d v="2018-06-08T12:42:34"/>
    <s v="Rosalind Peychaud"/>
    <m/>
    <s v="Grants Management"/>
    <s v="Item"/>
    <s v="strategicplanning/Research/Lists/Technical Assistance version 2"/>
  </r>
  <r>
    <s v="City of Baton Rouge/East Baton Rouge Parish"/>
    <x v="456"/>
    <x v="0"/>
    <s v="152,153,248,514,515,610,616,684,735,743,795,810,815,817,822,861,869,998,1021,1080,1142,1162,1169,1186,1187,1211,1222,1227,1228,25,493"/>
    <s v="Flood"/>
    <s v="OCD-DRU Staff (Gwen Lee, Lisa Samuels &amp; Eva Stausbaugh) provided technical assistance to City of Baton Rouge/East Baton Rouge Parish to discuss details of large and small projects (Davis Bacon and Related Acts, Compliance, projects ready to close, versioning projects and pending projects not written by FEMA yet)."/>
    <s v="Damage related to disaster"/>
    <x v="5"/>
    <x v="1"/>
    <x v="36"/>
    <d v="2018-06-14T08:22:24"/>
    <m/>
    <m/>
    <s v="Item"/>
    <b v="0"/>
    <s v="0"/>
    <s v="Gwen Lee"/>
    <s v="Gwen Lee"/>
    <x v="27"/>
    <n v="975"/>
    <s v="0"/>
    <d v="2018-06-14T08:22:24"/>
    <s v="Gwen Lee"/>
    <m/>
    <s v="Grants Management"/>
    <s v="Item"/>
    <s v="strategicplanning/Research/Lists/Technical Assistance version 2"/>
  </r>
  <r>
    <s v="Town of Gueydan"/>
    <x v="457"/>
    <x v="0"/>
    <s v="PW #17"/>
    <s v="Flood"/>
    <s v="OCD-DRU Staff (Helena Janssen) provided technical assistance to Town of Gueydan to discuss the details and current status of their PW listed in LouisianaPA.com. We also discussed an Overview of the Match Program and the Closeout process. Notice was sent to Town of Gueydan on June 13, 2018 and a follow up call was made on June 19, 2018.  Event was held on June 20, 2018 at 11:30am."/>
    <s v="Damage related to disaster;#Eligible CDBG Activities"/>
    <x v="5"/>
    <x v="1"/>
    <x v="34"/>
    <d v="2018-06-21T07:46:18"/>
    <m/>
    <m/>
    <s v="Item"/>
    <b v="0"/>
    <s v="0"/>
    <s v="Janssen Helena"/>
    <s v="Helena Janssen"/>
    <x v="23"/>
    <n v="976"/>
    <s v="0"/>
    <d v="2018-06-21T07:46:18"/>
    <s v="Janssen OCD, Helena"/>
    <m/>
    <s v="Grants Management"/>
    <s v="Item"/>
    <s v="strategicplanning/Research/Lists/Technical Assistance version 2"/>
  </r>
  <r>
    <s v="Facility Planning and Control"/>
    <x v="458"/>
    <x v="0"/>
    <s v="All active ILOC projects "/>
    <s v="Katrina/Rita Grant 1;#Katrina/Rita Grant 2"/>
    <s v="A monthly conference call was held today with Facility Planning and Control senior managers Lisa Smeltzer and Tom Rish, project managers Mark Bradley and Jean Kelly, as well as Jessica Guillory, Chenoa Richmond and Jimmy Dunphy to discuss the status of the grantee's two active projects and the closeout updates that have occurred in the time since the last call with the DRU.  _x000a__x000a_Delgado Community College (ILOC-00020) project manager Mark Bradley informed the DRU during the call that he could potentially submit an approximate $300,000.00 payment request for work prime contractor One Construction has already completed as soon as DRU Labor Compliance Officer Patty Weisner recommended payment following her review of the payroll documentation she recently received from the grantee/project LCO. The prime contractor had not previously received the weekly payrolls from the subcontractor that worked on the project, but has apparently now received some support documentation that can be reviewed by the DRU. _x000a__x000a_Nunez Community College (ILOC-00022) project manager Jean Kelly informed the DRU that an amendment to the design contract for the project is needed before the grantee can submit a project amendment to revise the budget to match the current cost estimate. The project amendment will add $15,744.00 from the grantee's reserve budget, as well as approximately $7,200.00 from the ILOC-00020 project to cover the budget shortfall that was previousy identified._x000a__x000a_The DRU advised Ms. Kelly to visit the LouisianaPA.com website to verify that the current amount of federal (i.e., FEMA) funds in the project budget matches the amount GOHSEP has thus far approved. The LouisianaPA website appears to show that GOHSEP has approved an amount less than the $5.915 million in other federal funds in the approved budget. The DRU informed the grantee that if insurance proceeds have paid for a portion of project costs, that amount should be added in the Other funds column in the Request for Project Amendment.  _x000a__x000a_Regarding the Nicholls St. University-Stopher Gym (I2OC-00024) project that has been granted conditional closeout approval, the DRU informed Ms. Smeltzer that an audit from one of the relevant reporting period years is needed before final closeout approval can be granted, and that the project analyst would follow up with her after it was determined which audit the grantee is required to provide.    _x000a_"/>
    <s v="Grants Management"/>
    <x v="4"/>
    <x v="0"/>
    <x v="24"/>
    <d v="2018-06-21T07:48:45"/>
    <m/>
    <m/>
    <s v="Item"/>
    <b v="0"/>
    <s v="0"/>
    <s v="Jimmy Dunphy"/>
    <s v="Jimmy Dunphy"/>
    <x v="20"/>
    <n v="977"/>
    <s v="0"/>
    <d v="2018-06-21T11:37:00"/>
    <s v="Jimmy Dunphy"/>
    <m/>
    <s v="Grants Management"/>
    <s v="Item"/>
    <s v="strategicplanning/Research/Lists/Technical Assistance version 2"/>
  </r>
  <r>
    <s v="Vermilion Parish (Police Jury)"/>
    <x v="457"/>
    <x v="0"/>
    <s v="PWs 271, 288, 290, 444, 445, 589, 620 and 669"/>
    <s v="Flood"/>
    <s v="OCD-DRU Staff (Helena Janssen) provided technical assistance to Vermilion Parish (Police Jury) to discuss the details and current status of their PWs listed in LouisianaPA.com. We also discussed an Overview of the Match Program, Davis Bacon &amp; Related Acts, and the Closeout Process. Notice was sent to Vermilion Parish on June 18, 2018. Event was held on June 20, 2018 at 8am - 9:30am."/>
    <s v="Damage related to disaster;#Eligible CDBG Activities;#Labor - Davis/Bacon"/>
    <x v="5"/>
    <x v="1"/>
    <x v="34"/>
    <d v="2018-06-21T08:12:42"/>
    <m/>
    <m/>
    <s v="Item"/>
    <b v="0"/>
    <s v="0"/>
    <s v="Janssen Helena"/>
    <s v="Helena Janssen"/>
    <x v="23"/>
    <n v="978"/>
    <s v="0"/>
    <d v="2018-06-21T08:33:41"/>
    <s v="Janssen OCD, Helena"/>
    <m/>
    <s v="Grants Management"/>
    <s v="Item"/>
    <s v="strategicplanning/Research/Lists/Technical Assistance version 2"/>
  </r>
  <r>
    <s v="Town of Erath"/>
    <x v="457"/>
    <x v="0"/>
    <s v="PWs 489, 592, 870"/>
    <s v="Flood"/>
    <s v="OCD-DRU Staff (Helena Janssen) provided technical assistance to Town of Erath to discuss the details and current status of their PWs listed in LouisianaPA.com. We also discussed an Overview of the Match Program, Davis Bacon &amp; Related Acts, and the Closeout Process.  Notice was sent to Town of Erath on June 18, 2018 and follow up confirmation was made on June 19, 2018. Event was held on June 20, 2018 at 10:00am."/>
    <s v="Damage related to disaster;#Eligible CDBG Activities;#Labor - Davis/Bacon"/>
    <x v="5"/>
    <x v="1"/>
    <x v="34"/>
    <d v="2018-06-21T08:30:41"/>
    <m/>
    <m/>
    <s v="Item"/>
    <b v="0"/>
    <s v="0"/>
    <s v="Janssen Helena"/>
    <s v="Helena Janssen"/>
    <x v="23"/>
    <n v="979"/>
    <s v="0"/>
    <d v="2018-06-21T08:34:04"/>
    <s v="Janssen OCD, Helena"/>
    <m/>
    <s v="Grants Management"/>
    <s v="Item"/>
    <s v="strategicplanning/Research/Lists/Technical Assistance version 2"/>
  </r>
  <r>
    <s v="East Baton Rouge Parish"/>
    <x v="458"/>
    <x v="0"/>
    <s v="All active PARA projects "/>
    <s v="Gustav/Ike"/>
    <s v="A monthly conference call was held today with Parish officials Shalanda Nalencz and Mark Stephens to discuss the status of the Parish's active bridge projects, as well as the monitoring review of the 17PARA2105 project the DRU Compliance section conducted last month.  _x000a__x000a_Mr. Stephens informed the DRU that the Fraternity bridge project (17PARA2106) is still in the acquisition stage and that the Parish may have to expropriate some property before construction on the bridge can begin. Mr. Stephens mentioned that the Parish would likely have to submit to the DRU a request for an extension to the ERR submission deadline for the Bay, Chestnut, Bob Pettit (all -2106) and Woodland Ridge (-2105) bridge projects. The Parish will also likely have to submit a request for an extension to the Plans and Specifications deadline for the Fraternity (-2106) project. The DRU informed the Parish that it could submit an extension request for each of those bridges in a single email request. _x000a__x000a_The Parish is anticipating that construction for the only bridge project that comprises the -2105 project that has not already been completed -- Woodland Ridge -- should begin around May 2019. Construction for the East Chimes bridge (17PARA2101) project is now expected to be completed by mid-July 2018. Mr. Stephens indicated during the call that the large amount of rain the Parish has recently received has caused construction to be delayed by a month. _x000a__x000a_In terms of the monitoring review of the -2105 project, Mr. Stephens mentioned that he thought the monitoring visit went well, and that based on his assessment of the visit and the feedback he has received, the Parish may not receive any findings or concerns related to the project. _x000a_"/>
    <s v="Grants Management"/>
    <x v="4"/>
    <x v="0"/>
    <x v="24"/>
    <d v="2018-06-21T12:11:35"/>
    <m/>
    <m/>
    <s v="Item"/>
    <b v="0"/>
    <s v="0"/>
    <s v="Jimmy Dunphy"/>
    <s v="Jimmy Dunphy"/>
    <x v="20"/>
    <n v="980"/>
    <s v="0"/>
    <d v="2018-06-21T14:54:00"/>
    <s v="Jimmy Dunphy"/>
    <m/>
    <s v="Grants Management"/>
    <s v="Item"/>
    <s v="strategicplanning/Research/Lists/Technical Assistance version 2"/>
  </r>
  <r>
    <s v="CNO ALL"/>
    <x v="458"/>
    <x v="0"/>
    <s v="CNO ALL"/>
    <s v="Katrina/Rita Grant 1;#Gustav/Ike"/>
    <s v="The issue with securing information and providing additional TA for uploading information to GIOS to close out this project continues.  Was informed today that the streetlight project is not complete . That being said it is unclear why time is being spent to try and close the project.  Updated Desirae Wms and Jared Lee."/>
    <s v="Damage related to disaster;#Duplication of Benefits;#Slum and Blight - National Objective;#Grants Management"/>
    <x v="5"/>
    <x v="1"/>
    <x v="27"/>
    <d v="2018-06-21T15:22:16"/>
    <m/>
    <m/>
    <s v="Item"/>
    <b v="0"/>
    <s v="0"/>
    <s v="Rosalind Peychaud"/>
    <s v="Rosalind Peychaud"/>
    <x v="3"/>
    <n v="981"/>
    <s v="0"/>
    <d v="2018-06-21T15:22:16"/>
    <s v="Rosalind Peychaud"/>
    <m/>
    <s v="Grants Management"/>
    <s v="Item"/>
    <s v="strategicplanning/Research/Lists/Technical Assistance version 2"/>
  </r>
  <r>
    <s v="NORA ILTR ALL"/>
    <x v="458"/>
    <x v="0"/>
    <s v="NORA ILTR ALL"/>
    <s v="Katrina/Rita Grant 1;#Katrina/Rita Grant 2"/>
    <s v="Conference call with ED, Lebouf, NORA &amp; CNO to receive and discuss the updated report that is attached."/>
    <s v="Damage related to disaster;#Eligible CDBG Activities;#Urgent Need - National Objective;#Grants Management"/>
    <x v="5"/>
    <x v="1"/>
    <x v="27"/>
    <d v="2018-06-21T15:25:49"/>
    <m/>
    <m/>
    <s v="Item"/>
    <b v="0"/>
    <s v="0"/>
    <s v="Rosalind Peychaud"/>
    <s v="Rosalind Peychaud"/>
    <x v="3"/>
    <n v="982"/>
    <s v="0"/>
    <d v="2018-06-21T15:25:49"/>
    <s v="Rosalind Peychaud"/>
    <m/>
    <s v="Grants Management"/>
    <s v="Item"/>
    <s v="strategicplanning/Research/Lists/Technical Assistance version 2"/>
  </r>
  <r>
    <s v="CNO ALL"/>
    <x v="458"/>
    <x v="0"/>
    <s v="CNO ALL"/>
    <s v="Katrina/Rita Grant 1"/>
    <s v="Moniotoring NOLA City Council meeting re: housing, short term rentals Entergy gas plant issue."/>
    <s v="Grants Management"/>
    <x v="4"/>
    <x v="1"/>
    <x v="27"/>
    <d v="2018-06-21T15:29:25"/>
    <m/>
    <m/>
    <s v="Item"/>
    <b v="0"/>
    <s v="0"/>
    <s v="Rosalind Peychaud"/>
    <s v="Rosalind Peychaud"/>
    <x v="3"/>
    <n v="983"/>
    <s v="0"/>
    <d v="2018-06-21T15:29:25"/>
    <s v="Rosalind Peychaud"/>
    <m/>
    <s v="Grants Management"/>
    <s v="Item"/>
    <s v="strategicplanning/Research/Lists/Technical Assistance version 2"/>
  </r>
  <r>
    <s v="CNO ALL"/>
    <x v="459"/>
    <x v="0"/>
    <s v="CNO ALL"/>
    <s v="Katrina/Rita Grant 1"/>
    <s v="1ST CNO ENVIROMENTAL ADVISORY COMMITTEE. Agenda attatched"/>
    <s v="Grants Management"/>
    <x v="4"/>
    <x v="1"/>
    <x v="27"/>
    <d v="2018-06-22T15:07:05"/>
    <m/>
    <m/>
    <s v="Item"/>
    <b v="0"/>
    <s v="0"/>
    <s v="Rosalind Peychaud"/>
    <s v="Rosalind Peychaud"/>
    <x v="3"/>
    <n v="984"/>
    <s v="0"/>
    <d v="2018-06-22T15:07:05"/>
    <s v="Rosalind Peychaud"/>
    <m/>
    <s v="Grants Management"/>
    <s v="Item"/>
    <s v="strategicplanning/Research/Lists/Technical Assistance version 2"/>
  </r>
  <r>
    <s v="Lighthouse Louisiana"/>
    <x v="460"/>
    <x v="0"/>
    <s v="PW #393,545,546"/>
    <s v="Flood"/>
    <s v="*Eugenia Williams explained (3) PW’s are listed in LAPA (545,546,393) but only (2) Projects are listed on the Participation Form (545 &amp; 546)_x000a_•Gwen Lee explained the Request for Reimbursement with supporting documentation steps process through LAPA (i.e. expenses submitted, actual costs associated with the project, final federal reimbursement)_x000a_•_x0009_Gwen also explained the GOHSEP closeout process steps for small &amp; large projects_x000a_•_x0009_Eugenia Williams explained the Match program reimbursement process_x000a_•_x0009_Eugenia Williams provided information on Davis Bacon, Section 3 and Section 504 _x000a_•_x0009_Eugenia Williams provided “Access Form” to be completed by the Applicant to add and/or remove contacts in LAPA_x000a_•_x0009_Eugenia Williams provided spreadsheet requesting the start and end dates of the projects_x000a_"/>
    <s v="Damage related to disaster"/>
    <x v="5"/>
    <x v="1"/>
    <x v="35"/>
    <d v="2018-06-27T08:18:51"/>
    <m/>
    <m/>
    <s v="Item"/>
    <b v="0"/>
    <s v="0"/>
    <s v="Eugenia Williams"/>
    <s v="Eugenia Williams"/>
    <x v="26"/>
    <n v="985"/>
    <s v="0"/>
    <d v="2018-06-27T08:18:51"/>
    <s v="Eugenia Williams"/>
    <m/>
    <s v="Grants Management"/>
    <s v="Item"/>
    <s v="strategicplanning/Research/Lists/Technical Assistance version 2"/>
  </r>
  <r>
    <s v="Tangipahoa Parish Sewerage District Number 1"/>
    <x v="461"/>
    <x v="0"/>
    <s v="PW# 327 &amp; 34"/>
    <s v="Flood"/>
    <s v="*Eugenia gave Jason Hood an overview of the Non-Federal Share Match Program_x000a_*Participation form was amended_x000a_*Gwne gave him an overview of close out_x000a_*Glenda Blocking closed his completed projects"/>
    <s v="Damage related to disaster"/>
    <x v="5"/>
    <x v="1"/>
    <x v="35"/>
    <d v="2018-06-27T14:57:26"/>
    <m/>
    <m/>
    <s v="Item"/>
    <b v="0"/>
    <s v="0"/>
    <s v="Eugenia Williams"/>
    <s v="Eugenia Williams"/>
    <x v="26"/>
    <n v="986"/>
    <s v="0"/>
    <d v="2018-06-27T14:57:26"/>
    <s v="Eugenia Williams"/>
    <m/>
    <s v="Grants Management"/>
    <s v="Item"/>
    <s v="strategicplanning/Research/Lists/Technical Assistance version 2"/>
  </r>
  <r>
    <s v="Town of Baldwin"/>
    <x v="462"/>
    <x v="0"/>
    <s v="51MIPC3401"/>
    <s v="Gustav/Ike"/>
    <s v="Disaster Recovery Specialists Jared Lee and Jimmy Dunphy conducted a site visit to the Town of Baldwin today to discuss the status of the Town's Flood Protection Levee System (51MIPC3401) project, including the acquisition of the five properties that is needed, as well as a possible timeline for completion of the project, and the DRU's potentially having to issue a deadline for issuance of the Notice to Proceed to construction. Meeting attendees included: Mayor Donna Lanceslin, St. Mary Parish Levee District Executive Director Tim Matte, project engineer Reid Miller and consultant Angela Kraemer._x000a__x000a_Mr. Matte mentioned that the levee district has hired appraisers to perform appraisals of each of the five properties, and that written offers to purchase have already been sent to two of the property owners. Mr. Matte also mentioned that the levee district has decided to appropriate two of the properties, which means that acquisition of those two properties could be completed within the next 90 days. According to Mr. Matte, acquisition of all five properties the Town needs to acquire could potentially be completed within 60-90 days. _x000a__x000a_The DRU informed the Town and the levee district that in addition to written offers to purchase, written statements of just compensation should have also been sent to the two property owners who have been sent offers to purchase. Additionally, the DRU informed the Town and levee district that a review appraisal is automatically required any time an appraisal is performed. Mr. Matte mentioned that the levee district has not yet hired an appraiser(s) to complete review appraisals of the five properties. _x000a__x000a_The DRU advised the levee district that in order to comply with Uniform Relocation Assistance (URA) requirements, review appraisals should still be performed for each of the five properties, and that written statements of just compensation should be sent to all five property owners, including the two owners to whom written offers have been sent. Project consultant Angela Kraemer indicated that after the acquisition of each property is complete, and after the acquisition files have been compiled, she would send the DRU detailed acquisition files for each of the five properties._x000a__x000a_Project engineer Reid Miller mentioned that if acquisition is completed within 90 days, as the levee district anticipates, construction on the project could potentially begin by the beginning of next year and could potentially be completed by mid-2019. The DRU mentioned to the Town that it may soon have to issue a deadline for issuance of the Notice to Proceed to construction so that the goal of having all funds in the MIP program expended by the end of 2019 could still potentially be met. "/>
    <s v="Grants Management"/>
    <x v="4"/>
    <x v="1"/>
    <x v="24"/>
    <d v="2018-06-27T15:39:10"/>
    <m/>
    <m/>
    <s v="Item"/>
    <b v="0"/>
    <s v="0"/>
    <s v="Jimmy Dunphy"/>
    <s v="Jimmy Dunphy"/>
    <x v="20"/>
    <n v="987"/>
    <s v="0"/>
    <d v="2018-06-29T13:48:29"/>
    <s v="Jimmy Dunphy"/>
    <m/>
    <s v="Grants Management"/>
    <s v="Item"/>
    <s v="strategicplanning/Research/Lists/Technical Assistance version 2"/>
  </r>
  <r>
    <s v="Town of Church Point"/>
    <x v="462"/>
    <x v="0"/>
    <s v="PWs 440, 593, 799, 1035"/>
    <s v="Flood"/>
    <s v="OCD-DRU Staff (Helena Janssen and Gwen Lee) provided technical assistance to Town of Church Point to discuss the details and current status of their PWs listed in LouisianaPA.com and OCD-DRU's Participation Form. We also discussed an Overview of the Match Program, Davis Bacon &amp; Related Acts (includeing the Small Purchase Method), Section 3 of the HUD Act, Section 504 of the Rehabilitation Act and Fair Housing. Additionally, we assisted the Applicant with navigating their account in LouisianaPA.com. Notice was sent to Town of Church Point on June 22, 2018. The event was held on June 27, 2018 at 9am - 1:10pm."/>
    <s v="Damage related to disaster;#Eligible CDBG Activities;#Fair Housing Equal Opportunity;#Labor - Davis/Bacon"/>
    <x v="5"/>
    <x v="1"/>
    <x v="34"/>
    <d v="2018-06-28T07:33:10"/>
    <m/>
    <m/>
    <s v="Item"/>
    <b v="0"/>
    <s v="0"/>
    <s v="Janssen Helena"/>
    <s v="Helena Janssen"/>
    <x v="23"/>
    <n v="988"/>
    <s v="0"/>
    <d v="2018-06-28T07:33:10"/>
    <s v="Janssen OCD, Helena"/>
    <m/>
    <s v="Grants Management"/>
    <s v="Item"/>
    <s v="strategicplanning/Research/Lists/Technical Assistance version 2"/>
  </r>
  <r>
    <s v="Terrebonne Parish"/>
    <x v="463"/>
    <x v="0"/>
    <s v="All active PARA projects "/>
    <s v="Gustav/Ike"/>
    <s v="A monthly conference call was held today with Parish Engineer Nia Picou, Outreach Specialist Darin Mann and Infrastructure Specialist Jimmy Dunphy to discuss the status of the Parish's active projects, as well as the Parish's Katrina/Rita Fisheries CEAs that are ready for closeout._x000a__x000a_Mr. Mann mentioned that the CEA termination letters for two of the Parish's K/R Fisheries grants that are ready for closeout will not be sent to the Parish until DRU Compliance Manager Ed Sutherland provides feedback regarding the monitoring review of the Parish's Operation Boat Launches (IFIS-00008) project that was performed last month. _x000a__x000a_The DRU informed the Parish that its closeout report for the Gray Sewerage Facility (55PARA2302) project is currently in the Compliance Review stage of the closeout process, and that the report would not be granted final closeout approval until the monitoring review of the project the DRU Compliance section performed last month is finalized.   _x000a__x000a_Ms. Picou mentioned that if the DRU has extra CDBG funds available for distribution that the Parish would accept them to help pay for costs associated with its active projects, some of which are being paid from Parish funds. Mr. Mann mentioned that he would consult with Recovery Programs Deputy Director Kay LeSage to discuss the possibility of the DRU potentially being able to award additional CDBG funds to the Parish.  "/>
    <s v="Grants Management"/>
    <x v="4"/>
    <x v="0"/>
    <x v="24"/>
    <d v="2018-06-28T08:38:45"/>
    <m/>
    <m/>
    <s v="Item"/>
    <b v="0"/>
    <s v="0"/>
    <s v="Jimmy Dunphy"/>
    <s v="Jimmy Dunphy"/>
    <x v="20"/>
    <n v="989"/>
    <s v="0"/>
    <d v="2018-06-29T13:50:12"/>
    <s v="Jimmy Dunphy"/>
    <m/>
    <s v="Grants Management"/>
    <s v="Item"/>
    <s v="strategicplanning/Research/Lists/Technical Assistance version 2"/>
  </r>
  <r>
    <s v="South Central Planning and Development Commission, North Delta Regional Planning &amp; Development District, NewCorp Inc, TruFund Financial Services, Regional Loan Corp"/>
    <x v="464"/>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6-29T09:32:52"/>
    <m/>
    <m/>
    <s v="Item"/>
    <b v="0"/>
    <s v="0"/>
    <s v="Chua Michael"/>
    <s v="Michael Chua"/>
    <x v="9"/>
    <n v="990"/>
    <s v="0"/>
    <d v="2018-06-29T09:32:52"/>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56"/>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6-29T09:33:23"/>
    <m/>
    <m/>
    <s v="Item"/>
    <b v="0"/>
    <s v="0"/>
    <s v="Chua Michael"/>
    <s v="Michael Chua"/>
    <x v="9"/>
    <n v="991"/>
    <s v="0"/>
    <d v="2018-06-29T09:33:2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57"/>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6-29T09:33:56"/>
    <m/>
    <m/>
    <s v="Item"/>
    <b v="0"/>
    <s v="0"/>
    <s v="Chua Michael"/>
    <s v="Michael Chua"/>
    <x v="9"/>
    <n v="992"/>
    <s v="0"/>
    <d v="2018-06-29T09:33:56"/>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62"/>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6-29T09:35:00"/>
    <m/>
    <m/>
    <s v="Item"/>
    <b v="0"/>
    <s v="0"/>
    <s v="Chua Michael"/>
    <s v="Michael Chua"/>
    <x v="9"/>
    <n v="993"/>
    <s v="0"/>
    <d v="2018-06-29T09:35:00"/>
    <s v="Chua OCD, Michael"/>
    <m/>
    <s v="Grants Management"/>
    <s v="Item"/>
    <s v="strategicplanning/Research/Lists/Technical Assistance version 2"/>
  </r>
  <r>
    <s v="Recovery School District"/>
    <x v="465"/>
    <x v="0"/>
    <s v="All IEDU projects "/>
    <s v="Katrina/Rita Grant 1"/>
    <s v="A monthly conference call was held today with Capital Grants Manager Nathan Schwam, grant administrator Julie Bordelon, Kay LeSage and Jimmy Dunphy to discuss the status of three of the grantee's completed projects, as well as the new Career Technical Education High School project, including the Construction Management-At-Risk (CMAR) procurement the grantee is conducting to obtain a construction manager for the project._x000a__x000a_Regarding the Career High School project, the grantee received from Pan American Engineers today authorization to proceed with advertisement for its Request for Qualifications for construction management services. Note it was later determined that the grantee had already published an advertisement, and that it did not contain all CDBG requirements. Ms. Bordelon indicated, however, that since the letter was received prior to the grantee's receipt of qualification statements, it could amend the request to include all CDBG requirements. Ms. LeSage recommended that the Jacobs/CSRS project manager participate on any future calls the grantee has regarding the CMAR procurement so that all parties remain informed and knowledgeable regarding the procurement requirements._x000a__x000a_Ms. Bordelon confirmed that the grantee should be able to submit the project application to the DRU by 7/15/18, and that the program schedule includes a projected construction end date of 3/31/21, which is three months after the grantee's CEA with OCD expires 12/31/20. _x000a__x000a_The DRU informed the grantee that the goal is to have the DRU's K/R IEDU program closed out with HUD by the end of 2020, but that with a project application in hand indicating a possible end date for the final CDBG project, the DRU may be able to request and obtain an extension to the projected 2020 closeout date. _x000a__x000a_Regarding the grantee's completed but not closed projects, the DRU informed the grantee that many of the completed projects are currently in the DRS Group Lead step (#7) of GOHSEP's approval process, and that by the time of the next monthly call in August, the grantee will have likely received a Project Completion Report Deadline letter from the DRU that includes a submission deadline(s) for a number of the grantee's completed projects. "/>
    <s v="Grants Management"/>
    <x v="4"/>
    <x v="0"/>
    <x v="24"/>
    <d v="2018-07-02T13:00:14"/>
    <m/>
    <m/>
    <s v="Item"/>
    <b v="0"/>
    <s v="0"/>
    <s v="Jimmy Dunphy"/>
    <s v="Jimmy Dunphy"/>
    <x v="20"/>
    <n v="994"/>
    <s v="0"/>
    <d v="2018-07-03T10:16:32"/>
    <s v="Jimmy Dunphy"/>
    <m/>
    <s v="Grants Management"/>
    <s v="Item"/>
    <s v="strategicplanning/Research/Lists/Technical Assistance version 2"/>
  </r>
  <r>
    <s v="Town of Iota"/>
    <x v="466"/>
    <x v="0"/>
    <s v="PWs 474, 570, and 717"/>
    <s v="Flood"/>
    <s v="OCD-DRU Staff Helena Janssen provided technical assistance to Town of Iota to discuss the details and current status of their PWs listed in LouisianaPA.com and on the OCD-DRU Participation Form. We also discussed an Overview of the Match Program, Construction Status and HUD CDBG-DR Requirements, including Davis Bacon &amp; Related Acts, and the Closeout Process. Notice was sent to Town of Iota on July 2, 2018. Event was held on July 5, 2018 at 7:45am - 9:30am."/>
    <s v="Damage related to disaster;#Eligible CDBG Activities;#Labor - Davis/Bacon"/>
    <x v="5"/>
    <x v="1"/>
    <x v="34"/>
    <d v="2018-07-06T10:40:48"/>
    <m/>
    <m/>
    <s v="Item"/>
    <b v="0"/>
    <s v="0"/>
    <s v="Janssen Helena"/>
    <s v="Helena Janssen"/>
    <x v="23"/>
    <n v="995"/>
    <s v="0"/>
    <d v="2018-07-06T10:40:48"/>
    <s v="Janssen OCD, Helena"/>
    <m/>
    <s v="Grants Management"/>
    <s v="Item"/>
    <s v="strategicplanning/Research/Lists/Technical Assistance version 2"/>
  </r>
  <r>
    <s v="Acadia Parish Police Jury"/>
    <x v="466"/>
    <x v="0"/>
    <s v="PWs 270, 477, 523, 535, 651, 654, 696, 964 and 1200"/>
    <s v="Flood"/>
    <s v="OCD-DRU Staff Helena Janssen provided technical assistance to Acadia Parish Police Jury to discuss the details and current status of their PWs listed in LouisianaPA.com and on the OCD-DRU Participation Form. We also discussed an Overview of the Match Program, Construction Status and HUD CDBG-DR Requirements, including Davis Bacon &amp; Related Acts, and the Closeout Process. Notice was sent to Acadia Parish Police Jury on July 2, 2018. Event was held on July 5, 2018 at 10:00am - 11:50am."/>
    <s v="Damage related to disaster;#Duplication of Benefits;#Eligible CDBG Activities;#Fair Housing Equal Opportunity;#Labor - Davis/Bacon"/>
    <x v="5"/>
    <x v="1"/>
    <x v="34"/>
    <d v="2018-07-06T10:44:49"/>
    <m/>
    <m/>
    <s v="Item"/>
    <b v="0"/>
    <s v="0"/>
    <s v="Janssen Helena"/>
    <s v="Helena Janssen"/>
    <x v="23"/>
    <n v="996"/>
    <s v="0"/>
    <d v="2018-07-06T10:44:49"/>
    <s v="Janssen OCD, Helena"/>
    <m/>
    <s v="Grants Management"/>
    <s v="Item"/>
    <s v="strategicplanning/Research/Lists/Technical Assistance version 2"/>
  </r>
  <r>
    <s v="Crowley Service Area FPD Number 11"/>
    <x v="466"/>
    <x v="0"/>
    <s v="PWs 396 and 405"/>
    <s v="Flood"/>
    <s v="OCD-DRU Staff Helena Janssen provided technical assistance to Crowley Service Area FPD Number 11 to discuss the details and current status of their PWs listed in LouisianaPA.com and on the OCD-DRU Participation Form. We also discussed an Overview of the Match Program, Construction Status and HUD CDBG-DR Requirements, including Davis Bacon &amp; Related Acts, and the Closeout Process. Notice was sent to Crowley Service Area FPD Number 11 on July 2, 2018. Event was held on July 5, 2018 at 12:10pm - 12:40pm."/>
    <s v="Damage related to disaster;#Eligible CDBG Activities;#Labor - Davis/Bacon"/>
    <x v="5"/>
    <x v="1"/>
    <x v="34"/>
    <d v="2018-07-06T10:48:20"/>
    <m/>
    <m/>
    <s v="Item"/>
    <b v="0"/>
    <s v="0"/>
    <s v="Janssen Helena"/>
    <s v="Helena Janssen"/>
    <x v="23"/>
    <n v="997"/>
    <s v="0"/>
    <d v="2018-07-06T10:48:20"/>
    <s v="Janssen OCD, Helena"/>
    <m/>
    <s v="Grants Management"/>
    <s v="Item"/>
    <s v="strategicplanning/Research/Lists/Technical Assistance version 2"/>
  </r>
  <r>
    <s v="East Baton Rouge Recreation and Park Commission (BREC)"/>
    <x v="467"/>
    <x v="0"/>
    <s v="PWs 430, 549, 603, 668, 701, 1081, 1096, 1148, 1183, 1207, 1223, 1225, 1232"/>
    <s v="Flood"/>
    <s v="Onsite meeting between OCD-DRU staff (Eva Strausbaugh &amp; Lisa Samuels), GOHSEP, and BREC Staff to discuss Match Program, status of their PWS, construction status, eligibility of soft costs, and HUD CDBG-DR requirements including Davis-Bacon.  Meeting invite was sent to invitees on 6/12/2018.  Meeting was held on 7/11/18 at 11AM-12:15PM."/>
    <s v="Labor - Davis/Bacon;#Grants Management"/>
    <x v="7"/>
    <x v="1"/>
    <x v="33"/>
    <d v="2018-07-12T10:14:40"/>
    <m/>
    <m/>
    <s v="Item"/>
    <b v="0"/>
    <s v="0"/>
    <s v="Eva Strausbaugh"/>
    <s v="Eva Strausbaugh"/>
    <x v="25"/>
    <n v="998"/>
    <s v="0"/>
    <d v="2018-07-12T10:14:40"/>
    <s v="Eva Strausbaugh"/>
    <m/>
    <s v="Grants Management"/>
    <s v="Item"/>
    <s v="strategicplanning/Research/Lists/Technical Assistance version 2"/>
  </r>
  <r>
    <s v="Livingston Parish Public Schools"/>
    <x v="468"/>
    <x v="0"/>
    <s v="PWs 222, 1023, 925, 109, 1210, 1220, 110, 1177, 36, 1209, 1201, 1174"/>
    <s v="Flood"/>
    <s v="Conference call held on 7/10/2018 at 10AM- 11:45AM_x000a_OCD-DRU employees on conference call: Eva Strausbaugh &amp; Darin Mann_x000a_This is a monthly conference call Between OCD-DRU, GOHSEP, and LPPS employess to discuss program and construction status, ongoing issues, resolutions, and to answer any questions, etc.. Also discussed execution of Match Agreement, DBRA, eligibility of soft costs, _x000a_Meeting invite sent to all callers on 7/6/2017.  "/>
    <s v="Damage related to disaster;#Eligible CDBG Activities;#Labor - Davis/Bacon;#Grants Management"/>
    <x v="5"/>
    <x v="0"/>
    <x v="33"/>
    <d v="2018-07-12T10:27:17"/>
    <m/>
    <m/>
    <s v="Item"/>
    <b v="0"/>
    <s v="0"/>
    <s v="Eva Strausbaugh"/>
    <s v="Eva Strausbaugh"/>
    <x v="25"/>
    <n v="999"/>
    <s v="0"/>
    <d v="2018-07-12T10:27:37"/>
    <s v="Eva Strausbaugh"/>
    <m/>
    <s v="Grants Management"/>
    <s v="Item"/>
    <s v="strategicplanning/Research/Lists/Technical Assistance version 2"/>
  </r>
  <r>
    <s v="Richland Parish"/>
    <x v="468"/>
    <x v="0"/>
    <s v="70, 89, 108, 152, 294, 345, 346, 348, 349, 407, 495, 496"/>
    <s v="Flood"/>
    <s v="Discussed Non-Federal Share Match Program, the addition of four (4) pws to the program, discussion of PA (GOHSEP) and closeout process through GOHSEP. Discussed Davis Bacon and Related Acts, although all road road was performed by force account labor, force account equipment and purchase of materials."/>
    <s v="Damage related to disaster;#Duplication of Benefits;#Eligible CDBG Activities;#Environmental - Environmental Reviews;#Fair Housing Equal Opportunity;#Labor - Davis/Bacon;#Low-Moderate Income - National Objective;#Slum and Blight - National Objective;#Urgent Need - National Objective;#Grants Management"/>
    <x v="5"/>
    <x v="1"/>
    <x v="36"/>
    <d v="2018-07-13T08:25:56"/>
    <m/>
    <m/>
    <s v="Item"/>
    <b v="0"/>
    <s v="0"/>
    <s v="Gwen Lee"/>
    <s v="Gwen Lee"/>
    <x v="27"/>
    <n v="1000"/>
    <s v="0"/>
    <d v="2018-07-13T08:25:56"/>
    <s v="Gwen Lee"/>
    <m/>
    <s v="Grants Management"/>
    <s v="Item"/>
    <s v="strategicplanning/Research/Lists/Technical Assistance version 2"/>
  </r>
  <r>
    <s v="Richland Parish Sheriff's Office"/>
    <x v="468"/>
    <x v="0"/>
    <s v="56, 58"/>
    <s v="Flood"/>
    <s v="Discussed Non-Federal Share Match Program, discussed PA and closeout of small projects (GOHSEP). Briefly discussed Davis Bacon and Related Acts, although projects were not related to construction."/>
    <s v="Damage related to disaster;#Duplication of Benefits;#Eligible CDBG Activities;#Environmental - Environmental Reviews;#Fair Housing Equal Opportunity;#Labor - Davis/Bacon;#Low-Moderate Income - National Objective;#Slum and Blight - National Objective;#Urgent Need - National Objective;#Grants Management"/>
    <x v="5"/>
    <x v="1"/>
    <x v="36"/>
    <d v="2018-07-13T08:27:57"/>
    <m/>
    <m/>
    <s v="Item"/>
    <b v="0"/>
    <s v="0"/>
    <s v="Gwen Lee"/>
    <s v="Gwen Lee"/>
    <x v="27"/>
    <n v="1001"/>
    <s v="0"/>
    <d v="2018-07-13T08:27:57"/>
    <s v="Gwen Lee"/>
    <m/>
    <s v="Grants Management"/>
    <s v="Item"/>
    <s v="strategicplanning/Research/Lists/Technical Assistance version 2"/>
  </r>
  <r>
    <s v="West Carroll Police Jury"/>
    <x v="468"/>
    <x v="0"/>
    <s v="24.25.139.239.493.494.721.883"/>
    <s v="Flood"/>
    <s v="Discussed Non-Federal Share Match Program, PA Program and closeout of projects (GOHSEP), discussion of large and small projects, time extension filed for PW 493, Davis Bacon and Related Acts were discussed."/>
    <s v="Damage related to disaster;#Duplication of Benefits;#Eligible CDBG Activities;#Environmental - Environmental Reviews;#Fair Housing Equal Opportunity;#Labor - Davis/Bacon;#Low-Moderate Income - National Objective;#Slum and Blight - National Objective;#Urgent Need - National Objective;#Grants Management"/>
    <x v="5"/>
    <x v="1"/>
    <x v="36"/>
    <d v="2018-07-13T08:30:41"/>
    <m/>
    <m/>
    <s v="Item"/>
    <b v="0"/>
    <s v="0"/>
    <s v="Gwen Lee"/>
    <s v="Gwen Lee"/>
    <x v="27"/>
    <n v="1002"/>
    <s v="0"/>
    <d v="2018-07-13T08:30:41"/>
    <s v="Gwen Lee"/>
    <m/>
    <s v="Grants Management"/>
    <s v="Item"/>
    <s v="strategicplanning/Research/Lists/Technical Assistance version 2"/>
  </r>
  <r>
    <s v="Morehouse Sheriff's Office"/>
    <x v="467"/>
    <x v="0"/>
    <s v="32,37"/>
    <s v="Flood"/>
    <s v="Discussed Non-Federal Share Match Program for March 2016 flooding.  Discussed PA and closeout process (GOHSEP). Discussed projects written by FEMA.  Two projects were Cat B which were not Davis Bacon related."/>
    <s v="Damage related to disaster;#Duplication of Benefits;#Environmental - Environmental Reviews;#Low-Moderate Income - National Objective;#Slum and Blight - National Objective;#Urgent Need - National Objective;#Grants Management"/>
    <x v="5"/>
    <x v="1"/>
    <x v="36"/>
    <d v="2018-07-13T08:34:15"/>
    <m/>
    <m/>
    <s v="Item"/>
    <b v="0"/>
    <s v="0"/>
    <s v="Gwen Lee"/>
    <s v="Gwen Lee"/>
    <x v="27"/>
    <n v="1003"/>
    <s v="0"/>
    <d v="2018-07-13T08:34:15"/>
    <s v="Gwen Lee"/>
    <m/>
    <s v="Grants Management"/>
    <s v="Item"/>
    <s v="strategicplanning/Research/Lists/Technical Assistance version 2"/>
  </r>
  <r>
    <s v="Morrehouse Police Jury"/>
    <x v="467"/>
    <x v="0"/>
    <s v="319, 334, 405, 593 &amp; 594"/>
    <s v="Flood"/>
    <s v="Discussed following topics:  Non-Federal Share Match Program for March 2016 flooding, PA process and closeout (GOHSEP).  Davis Bacon and Related Acts."/>
    <s v="Damage related to disaster;#Duplication of Benefits;#Eligible CDBG Activities;#Environmental - Environmental Reviews;#Fair Housing Equal Opportunity;#Labor - Davis/Bacon;#Low-Moderate Income - National Objective;#Slum and Blight - National Objective;#Urgent Need - National Objective;#Grants Management"/>
    <x v="5"/>
    <x v="1"/>
    <x v="36"/>
    <d v="2018-07-13T08:36:50"/>
    <m/>
    <m/>
    <s v="Item"/>
    <b v="0"/>
    <s v="0"/>
    <s v="Gwen Lee"/>
    <s v="Gwen Lee"/>
    <x v="27"/>
    <n v="1004"/>
    <s v="0"/>
    <d v="2018-07-13T08:36:50"/>
    <s v="Gwen Lee"/>
    <m/>
    <s v="Grants Management"/>
    <s v="Item"/>
    <s v="strategicplanning/Research/Lists/Technical Assistance version 2"/>
  </r>
  <r>
    <s v="Tensas Basin Levee District"/>
    <x v="467"/>
    <x v="0"/>
    <s v="621,795,799,804,860"/>
    <s v="Flood"/>
    <s v="Discussed following topics:  Non-Federal Share Match Program for August 2016 flooding, PA and closeout process (GOHSEP), Bacon Davis and Related Acts since Applicant has a large project, 804, in which OCD-DRU compliance has reviewed the Grant Administrative contract prior to bidding out.  Actual bid of construction work has not been completed to date, and will send to OCD-DRU for review prior to bidding out."/>
    <s v="Damage related to disaster;#Duplication of Benefits;#Eligible CDBG Activities;#Environmental - Environmental Reviews;#Fair Housing Equal Opportunity;#Labor - Davis/Bacon;#Low-Moderate Income - National Objective;#Slum and Blight - National Objective;#Urgent Need - National Objective;#Grants Management"/>
    <x v="5"/>
    <x v="1"/>
    <x v="36"/>
    <d v="2018-07-13T08:42:13"/>
    <m/>
    <m/>
    <s v="Item"/>
    <b v="0"/>
    <s v="0"/>
    <s v="Gwen Lee"/>
    <s v="Gwen Lee"/>
    <x v="27"/>
    <n v="1005"/>
    <s v="0"/>
    <d v="2018-07-13T08:42:13"/>
    <s v="Gwen Lee"/>
    <m/>
    <s v="Grants Management"/>
    <s v="Item"/>
    <s v="strategicplanning/Research/Lists/Technical Assistance version 2"/>
  </r>
  <r>
    <s v="Kingsley House"/>
    <x v="468"/>
    <x v="0"/>
    <s v="EPRO1053"/>
    <s v="Katrina/Rita Grant 1"/>
    <s v="A conference call was conducted to provide guidance and answer questions regarding how to resolve their outstanding labor compliance findings."/>
    <s v="Labor - Davis/Bacon"/>
    <x v="7"/>
    <x v="0"/>
    <x v="4"/>
    <d v="2018-07-13T10:13:11"/>
    <m/>
    <m/>
    <s v="Item"/>
    <b v="0"/>
    <s v="0"/>
    <s v="Sparks, John"/>
    <s v="John Sparks,"/>
    <x v="4"/>
    <n v="1006"/>
    <s v="0"/>
    <d v="2018-07-13T10:13:11"/>
    <s v="Sparks, John"/>
    <m/>
    <s v="Grants Management"/>
    <s v="Item"/>
    <s v="strategicplanning/Research/Lists/Technical Assistance version 2"/>
  </r>
  <r>
    <s v="Town of Pearl River"/>
    <x v="469"/>
    <x v="0"/>
    <s v="PW 848,845,854"/>
    <s v="Flood"/>
    <s v="•There are (3) project worksheets (PW’s) listed in LAPA (848,845,854) _x000a_Project 845 Emergency Protective Measure has the following issues:_x000a_o_x0009_Timesheets of operators with force account labor need to be submitted_x000a_o_x0009_Fringe benefits for force account labor need to be submitted_x000a_•_x0009_PW 848-Sewer Lift Stations are ready for closeout_x000a_•_x0009_Clarified the Match program reimbursement process_x000a_•_x0009_Provided information on Davis Bacon, Section 3 and Section 504_x000a_•_x0009_Provided spreadsheet requesting the start and end dates of the projects_x000a_•_x0009_Will email the Non-Federal Cost Share Agreement Information form_x000a_Meeting started at 9:30am and ended at 11:30am"/>
    <s v="Damage related to disaster"/>
    <x v="5"/>
    <x v="1"/>
    <x v="35"/>
    <d v="2018-07-13T10:40:24"/>
    <m/>
    <m/>
    <s v="Item"/>
    <b v="0"/>
    <s v="0"/>
    <s v="Eugenia Williams"/>
    <s v="Eugenia Williams"/>
    <x v="26"/>
    <n v="1007"/>
    <s v="0"/>
    <d v="2018-07-13T10:42:08"/>
    <s v="Eugenia Williams"/>
    <m/>
    <s v="Grants Management"/>
    <s v="Item"/>
    <s v="strategicplanning/Research/Lists/Technical Assistance version 2"/>
  </r>
  <r>
    <s v="St. John the Baptist"/>
    <x v="468"/>
    <x v="0"/>
    <s v="48USJB7001"/>
    <s v="Isaac;#Flood"/>
    <s v="OCD-DRU staff provided TA to the parish on the importance of  collecting the required support documentation to remain in  compliance with program guidelines and to prevent default.  "/>
    <s v="Damage related to disaster;#Urgent Need - National Objective"/>
    <x v="5"/>
    <x v="0"/>
    <x v="31"/>
    <d v="2018-07-16T16:11:27"/>
    <m/>
    <m/>
    <s v="Item"/>
    <b v="0"/>
    <s v="0"/>
    <s v="Chenoa Richmond"/>
    <s v="Chenoa Richmond"/>
    <x v="22"/>
    <n v="1008"/>
    <s v="0"/>
    <d v="2018-07-16T16:11:27"/>
    <s v="Chenoa Richmond"/>
    <m/>
    <s v="DRGR TA"/>
    <s v="Item"/>
    <s v="strategicplanning/Research/Lists/Technical Assistance version 2"/>
  </r>
  <r>
    <s v="LSU "/>
    <x v="465"/>
    <x v="0"/>
    <s v="65FITA1000 - LSU Market Maker"/>
    <s v="Gustav/Ike"/>
    <s v="OCD-DRU staff provided TA to the Grantee on the required support documentation needed for OCD compliance monitoring visit. "/>
    <s v="Damage related to disaster;#Low-Moderate Income - National Objective;#Urgent Need - National Objective"/>
    <x v="5"/>
    <x v="0"/>
    <x v="31"/>
    <d v="2018-07-16T16:26:19"/>
    <m/>
    <m/>
    <s v="Item"/>
    <b v="0"/>
    <s v="0"/>
    <s v="Chenoa Richmond"/>
    <s v="Chenoa Richmond"/>
    <x v="22"/>
    <n v="1010"/>
    <s v="0"/>
    <d v="2018-11-26T12:42:28"/>
    <s v="Amanda Clark"/>
    <m/>
    <s v="DRGR TA"/>
    <s v="Item"/>
    <s v="strategicplanning/Research/Lists/Technical Assistance version 2"/>
  </r>
  <r>
    <s v="St. Bernard Project"/>
    <x v="465"/>
    <x v="0"/>
    <s v="EPRO1055"/>
    <s v="Katrina/Rita Grant 3;#Flood"/>
    <s v="OCD-DRU staff provided TA to the Grantee on how the loan payments are being applied to the accounts.  Emailed new invoice showing new payment breakdown and answered any questions regarding the amortization schedule.  "/>
    <s v="Damage related to disaster;#Low-Moderate Income - National Objective"/>
    <x v="5"/>
    <x v="0"/>
    <x v="31"/>
    <d v="2018-07-16T16:40:35"/>
    <m/>
    <m/>
    <s v="Item"/>
    <b v="0"/>
    <s v="0"/>
    <s v="Chenoa Richmond"/>
    <s v="Chenoa Richmond"/>
    <x v="22"/>
    <n v="1011"/>
    <s v="0"/>
    <d v="2018-07-17T08:25:28"/>
    <s v="Chenoa Richmond"/>
    <m/>
    <s v="DRGR TA"/>
    <s v="Item"/>
    <s v="strategicplanning/Research/Lists/Technical Assistance version 2"/>
  </r>
  <r>
    <s v="WISE funds for Universities"/>
    <x v="470"/>
    <x v="0"/>
    <s v="65WISE9201"/>
    <s v="Gustav/Ike;#Flood"/>
    <s v="Assistance provided to the grantee via email on how to complete the quarterly report."/>
    <s v="Damage related to disaster;#Low-Moderate Income - National Objective"/>
    <x v="5"/>
    <x v="1"/>
    <x v="31"/>
    <d v="2018-07-17T08:43:00"/>
    <m/>
    <m/>
    <s v="Item"/>
    <b v="0"/>
    <s v="0"/>
    <s v="Chenoa Richmond"/>
    <s v="Chenoa Richmond"/>
    <x v="22"/>
    <n v="1012"/>
    <s v="0"/>
    <d v="2018-07-17T08:43:00"/>
    <s v="Chenoa Richmond"/>
    <m/>
    <s v="Grants Management"/>
    <s v="Item"/>
    <s v="strategicplanning/Research/Lists/Technical Assistance version 2"/>
  </r>
  <r>
    <s v="New Orleans Redevelopment Authority"/>
    <x v="471"/>
    <x v="0"/>
    <s v="NORA ILTR ALL"/>
    <s v="Katrina/Rita Grant 1;#Katrina/Rita Grant 2"/>
    <s v="Resilency project, rain garden developed on a NORA owned lot in a corner section of the community."/>
    <s v="Damage related to disaster;#Eligible CDBG Activities;#Grants Management"/>
    <x v="5"/>
    <x v="1"/>
    <x v="27"/>
    <d v="2018-07-17T13:34:48"/>
    <m/>
    <m/>
    <s v="Item"/>
    <b v="0"/>
    <s v="0"/>
    <s v="Rosalind Peychaud"/>
    <s v="Rosalind Peychaud"/>
    <x v="3"/>
    <n v="1013"/>
    <s v="0"/>
    <d v="2018-07-17T13:34:48"/>
    <s v="Rosalind Peychaud"/>
    <m/>
    <s v="Grants Management"/>
    <s v="Item"/>
    <s v="strategicplanning/Research/Lists/Technical Assistance version 2"/>
  </r>
  <r>
    <s v="Facility Planning and Control"/>
    <x v="472"/>
    <x v="0"/>
    <s v="All active ILOC projects"/>
    <s v="Katrina/Rita Grant 1;#Katrina/Rita Grant 2"/>
    <s v="A monthly conference call was held today with Facility Planning and Control Senior Managers Lisa Smeltzer and Tom Rish, project managers Jean Kelly and Mark Bradley, as well as Shala Eldridge, Thomas Magee, Kay LeSage and Jimmy Dunphy to discuss the status of the grantee's two active projects, the need to extend the end date of the OCD's current contract with the grantee, and the closeout report for the ILOC-00056 project._x000a__x000a_Delgado Community College (ILOC-00020) project manager Mark Bradley indicated during the call that due to the extensiveness of the anticipated IT work that will need to be completed for the project, the acceptance of work date may be pushed back two weeks to 12/23/18. Mr. Bradley mentioned that the additional IT work that needs to be completed may end up costing significntly more than was originally anticipated, and could utilize the balance of the grantee's project budget._x000a__x000a_Due to the possibility that construction may not be completed by the end of December, it was agreed that an amendment to the CEA will need to be executed to extend the 12/31/18 end date by at least three to six months. The project analyst informed Senior Manager Lisa Smeltzer that he would consult with DRU Contracts Specialist Bonnie Brown regarding the CEA amendment and that either he or Ms. Brown would send her the amendment that needs to be signed by an authorized grantee official. _x000a__x000a_SUNO Washington Library (ILOC-00056) project manager Jean Kelly informed the DRU that since she is currently preoccupied with other tasks, she may not be able to submit the closeout report for the ILOC-00056 project by the 8/14/18 deadline. The DRU informed Ms. Kelly that if a request for a time extension is needed, it should be submitted to the DRU.Closeout email address by 7/31/18, and should include a brief description of the reason needed for the extension, as well as a proposed deadline date.   _x000a__x000a_Regarding the Nunez Community College (I2OC-00022) project, Ms. Smeltzer informed the DRU that reconciliation of the obligated and approved FEMA funds in the project budget will occur at closeout, and that occasionally reversals do need to be completed to correct requests or payments that should not have been made. Note there is currently a difference of approximately $33,000.00 between the obligated FEMA amount on the Louisiana PA website and the FEMA budget amount in the project amendment the grantee has drafted to reconcile the final project budget to match actual expenditures.     "/>
    <s v="Grants Management"/>
    <x v="4"/>
    <x v="0"/>
    <x v="24"/>
    <d v="2018-07-19T08:11:12"/>
    <m/>
    <m/>
    <s v="Item"/>
    <b v="0"/>
    <s v="0"/>
    <s v="Jimmy Dunphy"/>
    <s v="Jimmy Dunphy"/>
    <x v="20"/>
    <n v="1014"/>
    <s v="0"/>
    <d v="2018-07-19T11:45:42"/>
    <s v="Jimmy Dunphy"/>
    <m/>
    <s v="Grants Management"/>
    <s v="Item"/>
    <s v="strategicplanning/Research/Lists/Technical Assistance version 2"/>
  </r>
  <r>
    <s v="Celerity Louisiana Schools Inc."/>
    <x v="471"/>
    <x v="0"/>
    <s v="PW# 297 &amp;677"/>
    <s v="Flood"/>
    <s v="Event start time: 11:00 AM  Event End Time: 12:00 PM_x000a_Date of Event: 7/17/2018_x000a_On-site Visit_x000a_Grantee was notified on 7/12/2018_x000a_Event organizer: Eugenia Williams_x000a_OCD-DRU:  Eugenia Williams_x000a_GOHSEP: LaKeivea Warren_x000a_Celerity LA Schools: Craig Knotts_x000a__x000a_We met with Craig Knotts in reference to PW 297 and 677. PW 297 Wireless Manange is ready for closeout. He was advised on the closeout process but SAL/GOHSEP-LaKeivia Warren. PW 677 is still in active progress. The new eqiuipment is scheduled to arrive the last week of July. Ms. Warren advise Mr. Knotts to continue submitting  there expenses for PW 677 for payment."/>
    <s v="Damage related to disaster"/>
    <x v="5"/>
    <x v="1"/>
    <x v="35"/>
    <d v="2018-07-19T10:12:59"/>
    <m/>
    <m/>
    <s v="Item"/>
    <b v="0"/>
    <s v="0"/>
    <s v="Eugenia Williams"/>
    <s v="Eugenia Williams"/>
    <x v="26"/>
    <n v="1015"/>
    <s v="0"/>
    <d v="2018-07-19T16:38:55"/>
    <s v="Eugenia Williams"/>
    <m/>
    <s v="Grants Management"/>
    <s v="Item"/>
    <s v="strategicplanning/Research/Lists/Technical Assistance version 2"/>
  </r>
  <r>
    <s v="East Baton Rouge Parish"/>
    <x v="472"/>
    <x v="0"/>
    <s v="All active PARA projects "/>
    <s v="Gustav/Ike"/>
    <s v="A monthly conference call was held today with Parish engineer Mark Stephens, Accounting Manager Shalanda Nalencz and Jimmy Dunphy to discuss the status of the Parish's bridge replacement projects, including the need for the Parish to request a time extension to the ERR and Plans and Specification submission deadlines for the Bay, Chestnut, Fraternity, Bob Pettit (all 17PARA2106) and Woodland Ridge (-2105) bridge projects. _x000a__x000a_Parish engineer Mark Stephens informed the DRU during the monthly conference call today that the Parish will need to submit a request for a time extension to the ERR and Plans and Specifications submission deadlines for four individual bridge projects that are part of the -2106 project and one bridge that is part of the -2105 project. The DRU informed Mr. Stephens that he could submit a request for the time extensions in a single email and that, assuming the extension requests are approved, the DRU would subsequently send an approval email to the Parish. Mr. Stephens also mentioned that the Parish would likely request an extension of at least six months to the deadlines for each of the projects.   _x000a__x000a_In terms of the -2106 project, Mr. Stephens mentioned that part of the delay in completing the remaining bridges is related to the uncertainty involved in terms of the amount of CDBG funds that may be able to be moved to the project from the Parish's -2101 project. Additionally, due to the amount of time that has elapsed since the Parish's previous solicitation of Parish residents' views regarding the environmental review of the projects, the Parish is having to re-solicit views from residents.  _x000a__x000a_Mr. Stephens indicated that of the four remaining bridges that comprise the -2106 project, Bob Pettit and Fraternity are the two highest priority projects, and that if the Parish ultimately determines that it does not have the funding needed to complete both the Bay and Chestnut projects, neither one is a higher priority for the Parish than the other, and that either bridge could be placed on an alternate list. "/>
    <s v="Grants Management"/>
    <x v="4"/>
    <x v="0"/>
    <x v="24"/>
    <d v="2018-07-19T13:54:48"/>
    <m/>
    <m/>
    <s v="Item"/>
    <b v="0"/>
    <s v="0"/>
    <s v="Jimmy Dunphy"/>
    <s v="Jimmy Dunphy"/>
    <x v="20"/>
    <n v="1016"/>
    <s v="0"/>
    <d v="2018-07-20T09:16:37"/>
    <s v="Jimmy Dunphy"/>
    <m/>
    <s v="Grants Management"/>
    <s v="Item"/>
    <s v="strategicplanning/Research/Lists/Technical Assistance version 2"/>
  </r>
  <r>
    <s v="Episcopal High School of Baton Rouge"/>
    <x v="472"/>
    <x v="0"/>
    <s v="PW # 1027,1044,878,926,877,880,974,879,904,1026"/>
    <s v="Flood"/>
    <s v="Time start: 1:30 PM  End Time: 3:00 PM 7/19/18_x000a_Attendees: OCD-DRU: Eugenia Williams &amp; GwenLee_x000a_GOHSEP: Johnathan Dotch &amp; Bryant Clark_x000a_Episcopal: David Barrientes,April Gauteaux, Katie Ebey_x000a_Event Organizer: OCD-DRU/Eugenia Williams_x000a_Notice Sent to Grantee 07/16/18_x000a__x000a_We met with Episcopal High, new Chief Business Officer, David Barrientes, his staff and the  GOHSEP SAL and DRS. We reviewed all there PW's and address issues &amp; concerns. The SAL is in the process of doing a version request for the following PW's 1026,1044,926,974. PW 904 will be listed as an improved project. The school stated all there construction project were completed before 4/4/17. Also, they have there Sharematch agreeement and was advise to return the signed documents as soon as possible._x000a_"/>
    <s v="Damage related to disaster"/>
    <x v="5"/>
    <x v="1"/>
    <x v="35"/>
    <d v="2018-07-19T16:35:48"/>
    <m/>
    <m/>
    <s v="Item"/>
    <b v="0"/>
    <s v="0"/>
    <s v="Eugenia Williams"/>
    <s v="Eugenia Williams"/>
    <x v="26"/>
    <n v="1017"/>
    <s v="0"/>
    <d v="2018-07-31T09:38:27"/>
    <s v="Eugenia Williams"/>
    <m/>
    <s v="Grants Management"/>
    <s v="Item"/>
    <s v="strategicplanning/Research/Lists/Technical Assistance version 2"/>
  </r>
  <r>
    <s v="Iberia Parish"/>
    <x v="473"/>
    <x v="0"/>
    <s v="23PARA2101"/>
    <s v="Gustav/Ike"/>
    <s v="A meeting was held at the Iberia Parish Courthouse in New Iberia today with Parish President Larry Richard, Chief Administrative Officer Scott Saunier, Finance Director Kimberly Segura, Iberia Parish Executive Secretary Cyndi Provost, grant administrator Richard Minvielle and DRU representatives Jared Lee, Nechelle Polk and Jimmy Dunphy to discuss the status of the Parish's Acadiana Regional Airport project, including the likelihood that that Parish will ultimately be able to secure the funding needed to pay for the approved scope of the project, as well as to obtain an updated timeline for possible completion of the project. _x000a__x000a_Mr. Minvielle explained that in September 2018 the state's bond commission is going to select construction projects for funding based on what was approved in the Capital Outlay bill the governor signed last month. Note the Parish's 23PARA2101 project was included in the bill the governor signed in June 2018. According to Mr. Minvielle, the bill allocated $2.56 million to Iberia Parish as Priority 5 funding, which means that unlike in previous years, the funding may now be more likely to be secured. Additionally, if the Parish is able to execute a CEA with the bond commission for the $2.56 million in funds appropriated for FY 2019, the remaining $1.75 million in Priority 2 funding that the Parish anticipates utilizing in FY 2020 would also likely be secured, since the state would likely allocate all funds needed to complete construction of a project after construction commenced._x000a__x000a_The Parish is optimistic that the funding will not be pulled this year because unlike in previous years, acquisition of the six properties that was needed prior to the start of construction has now been completed. Mr. Saunier mentioned that the Parish did not have to expropriate the sixth property from the owner who initially refused to sell his property to the Parish and that the Parish has sent checks to the other five owners who sold property to the Parish. With acquisition complete and the final plans and specifications having already been approved, the project is much closer to construction than it was at this time last year. _x000a__x000a_Since the acquisition stage of the project is complete, the project will be ready for bid shortly after the Parish were to execute a contract with bond commission for the first $2.56 million of the $4.2 million that has been allocated to the Parish in the Capital Outlay bill. Mr. Minvielle indicated that the contract process could take a few months to complete, which means that the project could potentially be bid in the first few months of 2019, with the Notice to Proceed to construction date set for June or July 2019. President Richard confirmed that per the program schedule in the application, construction could potentially take 13 months to complete, which would mean that construction could be completed by July or August 2020, assuming all Capital Outlay funds are ultimately secured._x000a__x000a_Since President Richard confirmed that the Parish will likely not have the funding needed to complete this project without the Capital Outlay funds, the DRU informed the Parish that it may have to pursue other options for the $1.5 million in G/I PARA funds allocated to this project, if the Capital Outlay funds are not secured in the Parish's meeting with the bond commission this fall, as this project may not be feasible to complete in a timely manner at that point. _x000a__x000a_Mr. Minvielle indicated that with the Capital Outlay funds in hand, the Parish would potentially have approximately $8.9 million to commit to this project, which is approximately $500,000.00 more than the total cost of the project in the engineer's most recent cost estimate (from 6/3/11). A new project budget would potentially include $2.6 million in local funds, $2.1 million in CDBG funds (including $600,000.00 moved from the Parish's housing projects) and $4.2 million in Capital Outlay funds.    _x000a__x000a_The DRU informed the Parish that due to the large discrepancy in the approved $3.056 million budget and the total estimated cost of the project ($8.44 million) that a request for project amendment will need to be submitted in GIOS as soon as the Capital Outlay funds for the project are secured, with a second project amendment possibly submitted after the project has been bid and after the Parish has obtained an updated cost estimate for the project. _x000a__x000a_The DRU also informed the Parish that the DRU may ultimately have to give a deadline for issuance of the Notice to Proceed to construction so that project milestones can be developed, with the goal of keeping the project on a track to be completed as soon as possible so that the DRU can eventually close out its G/I PARA program with HUD.  "/>
    <s v="Grants Management"/>
    <x v="4"/>
    <x v="1"/>
    <x v="24"/>
    <d v="2018-07-23T08:10:30"/>
    <m/>
    <m/>
    <s v="Item"/>
    <b v="0"/>
    <s v="0"/>
    <s v="Jimmy Dunphy"/>
    <s v="Jimmy Dunphy"/>
    <x v="20"/>
    <n v="1018"/>
    <s v="0"/>
    <d v="2018-07-24T08:10:04"/>
    <s v="Jimmy Dunphy"/>
    <m/>
    <s v="Grants Management"/>
    <s v="Item"/>
    <s v="strategicplanning/Research/Lists/Technical Assistance version 2"/>
  </r>
  <r>
    <s v="Victory Academy &amp; Victory Harvest Church"/>
    <x v="474"/>
    <x v="0"/>
    <s v="PW 342,948,1122,985,1135"/>
    <s v="Flood"/>
    <s v="Start Time: 9AM/End Time 11AM_x000a_Date: 7/18/18_x000a_On-Site visit_x000a_Attendees: Eugenia Williams-OCD. Gwen Lee-OCD, Darin Mann- OCD, Barry Ivey Pinnacle Precissions, School prinicipal, Secretary and Accountant_x000a_Noftifcation sent: 07/10/18_x000a________________________________________________x000a_During our site visit with Victory Academy, Barry stated that he attended the regional meeting that was held in Baton Rouge last year. He also stated GOHSEP reuqested a cost analyst, Davis Bacon was not following during the contruction process. Barry stated that it would costly to do so. Debris Removal Cat . A will not be written by FEMA. He was also notified that PW 342 wasn't procudure correctly, we can't pay on cost analyst. PW 948- has several invoices that wasnt in the scope of work but this but this issue will be addressed at closeout._x000a_Victory Harvest Church-Barry Ivery stated he wanted to roll PW #1122 in to PW#948. He was informed that this may not be possible because its a capped project and it would increase the dollar amount. He also noted that asbetoes was found in the building. He was also notified that the Debris Removal project will not be written."/>
    <s v="Damage related to disaster"/>
    <x v="5"/>
    <x v="1"/>
    <x v="35"/>
    <d v="2018-07-23T16:51:54"/>
    <m/>
    <m/>
    <s v="Item"/>
    <b v="0"/>
    <s v="0"/>
    <s v="Eugenia Williams"/>
    <s v="Eugenia Williams"/>
    <x v="26"/>
    <n v="1019"/>
    <s v="0"/>
    <d v="2018-07-23T16:51:54"/>
    <s v="Eugenia Williams"/>
    <m/>
    <s v="Grants Management"/>
    <s v="Item"/>
    <s v="strategicplanning/Research/Lists/Technical Assistance version 2"/>
  </r>
  <r>
    <s v="Greater Mt. Olive Missionary Baptist Church/Christian Academy"/>
    <x v="474"/>
    <x v="0"/>
    <s v="PW 947,977,988,987,1132,1127"/>
    <s v="Flood"/>
    <s v="Start date: 7/18/18-1:30pm    End date: 7/18/18-3:00pm_x000a_On-Site Visit_x000a_Event organizer: Eugenia Williams_x000a_Attendees: Eugenia Williams, Gwen Lee-OCD/DRU, Charburn Richardson SAL-GOHSEP, Shelton C. Dixon, Carl Joesph, Jacqueline Dixon_x000a_Notcie sent on: July  10,2018_x000a_We visited Greater Mt. Oliver and reviewed there projects. They have an consultant. the  Sultzer Group. The applicant stated they havent been getting a good response from the Sultzer Group and they are thinking about terminating there services. The SAL Charburn Richardson will be setting up a mtg with the DRS, to have some of there issues worked out. They would like to have a Cat E-Vehciles written by FEMA and they stated PW 987 &amp; PW 977 hasnt started yet due to the conflict of how much feet of water the blgd. actually recieved. They  were told they will have to re-advertise because only one company responded to the bid for PW 977. As well as, PW1132 will not be funded per Steve Freeman with HUD. The have not submitted any expenses for PW 1127-Church content."/>
    <s v="Damage related to disaster"/>
    <x v="5"/>
    <x v="1"/>
    <x v="35"/>
    <d v="2018-07-25T11:05:45"/>
    <m/>
    <m/>
    <s v="Item"/>
    <b v="0"/>
    <s v="0"/>
    <s v="Eugenia Williams"/>
    <s v="Eugenia Williams"/>
    <x v="26"/>
    <n v="1020"/>
    <s v="0"/>
    <d v="2018-07-25T11:05:45"/>
    <s v="Eugenia Williams"/>
    <m/>
    <s v="Grants Management"/>
    <s v="Item"/>
    <s v="strategicplanning/Research/Lists/Technical Assistance version 2"/>
  </r>
  <r>
    <s v="Terrebonne Parish"/>
    <x v="475"/>
    <x v="0"/>
    <s v="All active PARA projects "/>
    <s v="Gustav/Ike"/>
    <s v="A monthly conference call was held today with Parish Engineer Nia Picou, Kay LeSage, Darin Mann and Jimmy Dunphy to discuss the status of the Parish's active projects, the Parish's Katrina/Rita Fisheries CEAs that are ready for closeout, and the possibility of the Parish's securing additional D-CDBG funds to pay for construction costs associated with the Cedar Grove (55PARA3308) project._x000a__x000a_Ms. Picou asked the DRU about the possibility of securing additional D-CDBG funds to pay for costs associated with the materials and installation needed to construct culverts at the Cedar Grove site. Ms. Picou mentioned that a possible reduction in the scope of work could reduce the project budget by approximately half (from $8 million to $4 million), and that if the Terrebonne Levee Conservation District would agree to pay for mitigation work associated with the levee (approximately $2 million), the Parish may only need approximately $1.5 million in CDBG funds to complete a reduced scope of the project._x000a__x000a_Ms. LeSage mentioned that Terrebonne Parish may already be on a list of grantees that have requested additional D-CDBG funding from the DRU, but that if the Parish is not currently on the list, she would add Terrebonne Parish to it. Ms. LeSage also requested an email from Ms. Picou that provides more specific details regarding the amount of funding that may be needed to complete the project, as well as what exactly the CDBG funding would be utilized for. Ms. Picou responded that she would send an email to the DRU that contains the additional details requested.  _x000a__x000a_In terms of the Parish's CEAs that are ready for closeout, Outreach Specialist Darin Mann mentioned that he recently conferred with DRU Compliance Manager Ed Sutherland and received an okay to proceed with drafting CEA Termination Letters for the Parish's two K/R Fisheries grants/projects that are not currently under review by the Compliance section. _x000a__x000a_For the Falgout Canal Floodgate (55PARA3314) project, Ms. Picou mentioned that she would ask the Terrebonne Levee Conservation District (TLCD) about the lack of invoices the Parish has received for the project, since construction started in November 2017. Ms. LeSage asked Ms. Picou to update the DRU regarding the TLCD's response, since there are currently no CDBG funds expended from the approximate $17 million project budget. Ms. Picou responded that after she follows up with the TLCD, she would update the DRU on the status of any payment requests that may be forthcoming.  "/>
    <s v="Grants Management"/>
    <x v="4"/>
    <x v="0"/>
    <x v="24"/>
    <d v="2018-07-26T08:15:58"/>
    <m/>
    <m/>
    <s v="Item"/>
    <b v="0"/>
    <s v="0"/>
    <s v="Jimmy Dunphy"/>
    <s v="Jimmy Dunphy"/>
    <x v="20"/>
    <n v="1021"/>
    <s v="0"/>
    <d v="2018-07-26T10:31:15"/>
    <s v="Jimmy Dunphy"/>
    <m/>
    <s v="Grants Management"/>
    <s v="Item"/>
    <s v="strategicplanning/Research/Lists/Technical Assistance version 2"/>
  </r>
  <r>
    <s v="Lafayette Parish School System"/>
    <x v="476"/>
    <x v="0"/>
    <s v="PWs 103 and 921"/>
    <s v="Flood"/>
    <s v="OCD-DRU Staff Helena Janssen provided technical assistance to Lafayette Parish School System to discuss the details and current status of their PWs listed in LouisianaPA.com and on the OCD-DRU Participation Form. We also discussed an Overview of the Match Program, Construction Status and HUD CDBG-DR Requirements, including Davis Bacon &amp; Related Acts, and the Closeout Process. Notice was sent to Lafayette Parish School System on July 13, 2018. Event was held on Wednesday, July 25, 2018 at 10:00am - 11:30am."/>
    <s v="Damage related to disaster;#Eligible CDBG Activities;#Labor - Davis/Bacon"/>
    <x v="5"/>
    <x v="1"/>
    <x v="34"/>
    <d v="2018-07-27T11:42:06"/>
    <m/>
    <m/>
    <s v="Item"/>
    <b v="0"/>
    <s v="0"/>
    <s v="Janssen Helena"/>
    <s v="Helena Janssen"/>
    <x v="23"/>
    <n v="1022"/>
    <s v="0"/>
    <d v="2018-07-27T11:42:06"/>
    <s v="Janssen OCD, Helena"/>
    <m/>
    <s v="Grants Management"/>
    <s v="Item"/>
    <s v="strategicplanning/Research/Lists/Technical Assistance version 2"/>
  </r>
  <r>
    <s v="David Y. Martin, Jr., LLC"/>
    <x v="477"/>
    <x v="0"/>
    <s v="EPRO1049"/>
    <s v="Katrina/Rita Grant 1"/>
    <s v="Assisted Laurie Calloway via the phone in completing the Section 3 Summary of their closeout report and answering questions."/>
    <s v="Low-Moderate Income - National Objective"/>
    <x v="0"/>
    <x v="0"/>
    <x v="4"/>
    <d v="2018-07-31T08:54:12"/>
    <m/>
    <m/>
    <s v="Item"/>
    <b v="0"/>
    <s v="0"/>
    <s v="Sparks, John"/>
    <s v="John Sparks,"/>
    <x v="4"/>
    <n v="1023"/>
    <s v="0"/>
    <d v="2018-07-31T08:54:12"/>
    <s v="Sparks, John"/>
    <m/>
    <s v="DRGR TA"/>
    <s v="Item"/>
    <s v="strategicplanning/Research/Lists/Technical Assistance version 2"/>
  </r>
  <r>
    <s v="South Central Planning and Development Commission, North Delta Regional Planning &amp; Development District, NewCorp Inc, TruFund Financial Services, Regional Loan Corp"/>
    <x v="478"/>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7-31T14:53:40"/>
    <m/>
    <m/>
    <s v="Item"/>
    <b v="0"/>
    <s v="0"/>
    <s v="Chua Michael"/>
    <s v="Michael Chua"/>
    <x v="9"/>
    <n v="1024"/>
    <s v="0"/>
    <d v="2018-07-31T14:53:40"/>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67"/>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7-31T14:54:14"/>
    <m/>
    <m/>
    <s v="Item"/>
    <b v="0"/>
    <s v="0"/>
    <s v="Chua Michael"/>
    <s v="Michael Chua"/>
    <x v="9"/>
    <n v="1025"/>
    <s v="0"/>
    <d v="2018-07-31T14:54:14"/>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74"/>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7-31T14:54:49"/>
    <m/>
    <m/>
    <s v="Item"/>
    <b v="0"/>
    <s v="0"/>
    <s v="Chua Michael"/>
    <s v="Michael Chua"/>
    <x v="9"/>
    <n v="1026"/>
    <s v="0"/>
    <d v="2018-07-31T14:54:49"/>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76"/>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7-31T14:55:30"/>
    <m/>
    <m/>
    <s v="Item"/>
    <b v="0"/>
    <s v="0"/>
    <s v="Chua Michael"/>
    <s v="Michael Chua"/>
    <x v="9"/>
    <n v="1027"/>
    <s v="0"/>
    <d v="2018-07-31T14:55:30"/>
    <s v="Chua OCD, Michael"/>
    <m/>
    <s v="Grants Management"/>
    <s v="Item"/>
    <s v="strategicplanning/Research/Lists/Technical Assistance version 2"/>
  </r>
  <r>
    <s v="St. Bernard Project"/>
    <x v="476"/>
    <x v="0"/>
    <s v="EPRO1055"/>
    <s v="Katrina/Rita Grant 1;#Flood"/>
    <s v="Technical Assistance call with St. Bernard Project concerning their failure to meet their PROP project national objective and how to rectify the issues. "/>
    <s v="Low-Moderate Income - National Objective"/>
    <x v="0"/>
    <x v="0"/>
    <x v="9"/>
    <d v="2018-07-31T15:19:54"/>
    <m/>
    <m/>
    <s v="Item"/>
    <b v="0"/>
    <s v="0"/>
    <s v="Chua Michael"/>
    <s v="Michael Chua"/>
    <x v="9"/>
    <n v="1028"/>
    <s v="0"/>
    <d v="2018-07-31T15:19:54"/>
    <s v="Chua OCD, Michael"/>
    <m/>
    <s v="Grants Management"/>
    <s v="Item"/>
    <s v="strategicplanning/Research/Lists/Technical Assistance version 2"/>
  </r>
  <r>
    <s v="Livingston Parish Public Schools"/>
    <x v="479"/>
    <x v="0"/>
    <s v="PWs 222, 1023, 925, 109, 1210, 1220, 110, 1177, 36, 1209, 1201, 1174, 1236"/>
    <s v="Flood"/>
    <s v=" Conference call held on 8/1/2018 at 10AM- 11:30AM_x000a_OCD-DRU employees on conference call: Eva Strausbaugh &amp; Darin Mann_x000a_This is a monthly conference call Between OCD-DRU, GOHSEP, and LPPS employess to discuss program and construction status, ongoing issues, resolutions, and to answer any questions, etc.. Also discussed execution of Match Agreement, DBRA and procurement. _x000a_Meeting invite sent to all callers on 7/10/2018.   _x000a_"/>
    <s v="Damage related to disaster;#Eligible CDBG Activities;#Labor - Davis/Bacon;#Grants Management"/>
    <x v="5"/>
    <x v="0"/>
    <x v="33"/>
    <d v="2018-08-01T10:52:40"/>
    <m/>
    <m/>
    <s v="Item"/>
    <b v="0"/>
    <s v="0"/>
    <s v="Eva Strausbaugh"/>
    <s v="Eva Strausbaugh"/>
    <x v="25"/>
    <n v="1029"/>
    <s v="0"/>
    <d v="2018-08-31T10:55:11"/>
    <s v="Eva Strausbaugh"/>
    <m/>
    <s v="Grants Management"/>
    <s v="Item"/>
    <s v="strategicplanning/Research/Lists/Technical Assistance version 2"/>
  </r>
  <r>
    <s v="City of Central"/>
    <x v="475"/>
    <x v="0"/>
    <s v="PW 38,258,1212,1036 and Drainage repair"/>
    <s v="Flood"/>
    <s v="Event Date: 7/26/18; Start Time: 1pm; End Time: 2pm; On-site visit_x000a_Attendees: Eugenia Williams, Gwen Lee- OCD; Amanda Moody-City of Central-Special Asst. to the Mayor; Keith Boeneke-CSRS- Project manager_x000a_There main concern was to received clarification on the Contract (HUD 2880 form).  We discussed and reviewed their PW's in LAPA &amp; on there Participation Form._x000a_"/>
    <s v="Damage related to disaster"/>
    <x v="5"/>
    <x v="1"/>
    <x v="35"/>
    <d v="2018-08-02T08:54:16"/>
    <m/>
    <m/>
    <s v="Item"/>
    <b v="0"/>
    <s v="0"/>
    <s v="Eugenia Williams"/>
    <s v="Eugenia Williams"/>
    <x v="26"/>
    <n v="1030"/>
    <s v="0"/>
    <d v="2018-08-02T08:54:16"/>
    <s v="Eugenia Williams"/>
    <m/>
    <s v="Grants Management"/>
    <s v="Item"/>
    <s v="strategicplanning/Research/Lists/Technical Assistance version 2"/>
  </r>
  <r>
    <s v="Town of Baldwin"/>
    <x v="480"/>
    <x v="0"/>
    <s v="51MIPC3401"/>
    <s v="Gustav/Ike"/>
    <s v="A monthly conference call was held today with Town of Baldwin Mayor Donna Lanceslin, St. Mary Parish Levee District Executive Director Tim Matte, grant administrator Angela Kraemer, Kay LeSage and Jimmy Dunphy to discuss the status of the acquisition of the five properties the Town needs for its Levee (51MIPC3401) project. _x000a__x000a_Mr. Matte mentioned that the Levee District is currently attempting to finalize the wording in the agreement with the Cleggco, LLC property owner, who owns the most expensive piece of property the Town is attempting to acquire. The Levee District previously sent an offer letter to the property owner, which the owner has apparently accepted. Mr. Matte also mentioned that the Levee District has identified an appraiser to perform a review appraisal of the property, since the Levee District did not perform one following the appraisal that was done. Since the property is valued at more than $10,000.00, a review appraisal is required.  _x000a__x000a_For the Herbert Management &amp; Land Co. property, Mr. Matte mentioned that although a written agreement has not yet been executed, the property owner has verbally agreed to sell his property to the Levee District at the price that was offered. Mr. Matte mentioned that since the Levee District did not send a written Statement of Just Compensation with the offer to purchase, a Statement of Just Compensation would be provided to the owner at closing. _x000a__x000a_Also, Mr. Matte stated that in addition to the Comb and Leontine estates, the Town may appropriate the property Emma Johnson owns. The Levee District has a regular meeting August 9, at which time the topic of appropriation may be placed before the district members. If the topic is not placed on the August agenda, Mr. Matte mentioned that it will be on the district's September meeting agenda. Appropriation of the three properties could be completed within 30 days after the meeting. _x000a__x000a_Ms. Kraemer mentioned that she had not yet begun compiling the acquisition documents related to each of the properties the Levee District is acquiring, and that she would compile a file for each property after an individual sale is completed. The DRU informed her that these files will need to be provided before any construction invoices can be paid so that the DRU can determine that the Town/Levee District followed the URA process as closely as possible. "/>
    <s v="Grants Management"/>
    <x v="4"/>
    <x v="0"/>
    <x v="24"/>
    <d v="2018-08-02T09:54:15"/>
    <m/>
    <m/>
    <s v="Item"/>
    <b v="0"/>
    <s v="0"/>
    <s v="Jimmy Dunphy"/>
    <s v="Jimmy Dunphy"/>
    <x v="20"/>
    <n v="1031"/>
    <s v="0"/>
    <d v="2018-08-02T09:59:20"/>
    <s v="Jimmy Dunphy"/>
    <m/>
    <s v="Grants Management"/>
    <s v="Item"/>
    <s v="strategicplanning/Research/Lists/Technical Assistance version 2"/>
  </r>
  <r>
    <s v="CNO ALL"/>
    <x v="480"/>
    <x v="0"/>
    <s v="CNO_ ALL "/>
    <s v="Katrina/Rita Grant 1;#Katrina/Rita Grant 2"/>
    <s v="Biweekly task force meeting to review d-cdbg project status, expenditures and draw request."/>
    <s v="Damage related to disaster;#Eligible CDBG Activities;#Financial Management;#Grants Management"/>
    <x v="5"/>
    <x v="0"/>
    <x v="27"/>
    <d v="2018-08-02T10:20:43"/>
    <m/>
    <m/>
    <s v="Item"/>
    <b v="0"/>
    <s v="0"/>
    <s v="Rosalind Peychaud"/>
    <s v="Rosalind Peychaud"/>
    <x v="3"/>
    <n v="1032"/>
    <s v="0"/>
    <d v="2018-08-02T10:20:43"/>
    <s v="Rosalind Peychaud"/>
    <m/>
    <s v="Grants Management"/>
    <s v="Item"/>
    <s v="strategicplanning/Research/Lists/Technical Assistance version 2"/>
  </r>
  <r>
    <s v="Apostolic Christian School"/>
    <x v="477"/>
    <x v="0"/>
    <s v="PWs 299, 312, 377, 537, 1051 and 1206"/>
    <s v="Flood"/>
    <s v="OCD-DRU Staff Helena Janssen and Darin Mann provided technical assistance to Apostolic Christian School to discuss the details and current status of their PWs listed in LouisianaPA.com and on the OCD-DRU Participation Form. We also discussed an Overview of the Match Program, Construction Status and HUD CDBG-DR Requirements, including Davis Bacon &amp; Related Acts, Section 3 of the HUD Act, Section 504 of the Rehabilitation Act and Fair Housing.  We also discussed the Closeout Process. Notice was sent to Apostolic Christian School on July 13, 2018. Event was held on July 30, 2018 at 9:30am - 11:45am."/>
    <s v="Damage related to disaster;#Duplication of Benefits;#Eligible CDBG Activities;#Environmental - Environmental Reviews;#Fair Housing Equal Opportunity;#Labor - Davis/Bacon"/>
    <x v="5"/>
    <x v="1"/>
    <x v="34"/>
    <d v="2018-08-02T10:22:29"/>
    <m/>
    <m/>
    <s v="Item"/>
    <b v="0"/>
    <s v="0"/>
    <s v="Janssen Helena"/>
    <s v="Helena Janssen"/>
    <x v="23"/>
    <n v="1033"/>
    <s v="0"/>
    <d v="2018-08-02T10:22:29"/>
    <s v="Janssen OCD, Helena"/>
    <m/>
    <s v="Grants Management"/>
    <s v="Item"/>
    <s v="strategicplanning/Research/Lists/Technical Assistance version 2"/>
  </r>
  <r>
    <s v="Acadiana Criminalistics Lab"/>
    <x v="477"/>
    <x v="0"/>
    <s v="PW 259"/>
    <s v="Flood"/>
    <s v="OCD-DRU Staff Helena Janssen and Darin Mann provided technical assistance to Acadiana Criminalistics Lab to discuss the details and current status of their PWs listed in LouisianaPA.com and on the OCD-DRU Participation Form. We also discussed an Overview of the Match Program, Construction Status and HUD CDBG-DR Requirements, including Davis Bacon &amp; Related Acts.  We also discussed the Closeout Process. Notice was sent to Acadiana Criminalistics Lab on July 13, 2018. Event was held on July 30, 2018 at 12:50pm - 2:15pm."/>
    <s v="Damage related to disaster;#Eligible CDBG Activities;#Environmental - Environmental Reviews;#Labor - Davis/Bacon"/>
    <x v="5"/>
    <x v="1"/>
    <x v="34"/>
    <d v="2018-08-02T10:26:02"/>
    <m/>
    <m/>
    <s v="Item"/>
    <b v="0"/>
    <s v="0"/>
    <s v="Janssen Helena"/>
    <s v="Helena Janssen"/>
    <x v="23"/>
    <n v="1034"/>
    <s v="0"/>
    <d v="2018-08-02T10:36:53"/>
    <s v="Janssen OCD, Helena"/>
    <m/>
    <s v="Grants Management"/>
    <s v="Item"/>
    <s v="strategicplanning/Research/Lists/Technical Assistance version 2"/>
  </r>
  <r>
    <s v="CNO ALL"/>
    <x v="474"/>
    <x v="0"/>
    <s v="CNO ALL"/>
    <s v="Katrina/Rita Grant 1;#Katrina/Rita Grant 2"/>
    <s v="Monthly State/CNO Joint Staff Meeting. Agenda and Sign_In sheet attatched."/>
    <s v="Damage related to disaster;#Eligible CDBG Activities;#Financial Management;#Grants Management"/>
    <x v="5"/>
    <x v="1"/>
    <x v="27"/>
    <d v="2018-08-02T13:46:40"/>
    <m/>
    <m/>
    <s v="Item"/>
    <b v="0"/>
    <s v="0"/>
    <s v="Rosalind Peychaud"/>
    <s v="Rosalind Peychaud"/>
    <x v="3"/>
    <n v="1035"/>
    <s v="0"/>
    <d v="2018-08-02T13:46:40"/>
    <s v="Rosalind Peychaud"/>
    <m/>
    <s v="Grants Management"/>
    <s v="Item"/>
    <s v="strategicplanning/Research/Lists/Technical Assistance version 2"/>
  </r>
  <r>
    <s v="Central Private Schools "/>
    <x v="479"/>
    <x v="0"/>
    <s v="PW 125,1230,1009,1116"/>
    <s v="Flood"/>
    <s v="Event start time: 10AM  Event end time: 11AM_x000a_On-site vist. Attendees: Are listed below_x000a__x000a_​I visited Central Private School along with Joe Costello and Charburn Richardson from GOHSEP, also present was Brennan Easley-Trade Construction and Maggie Riddle from Sulzer Group. They have 4 PW in LAPA with 2 that are ready for closeout (PW 1009 &amp; 1119), PW 125 is waiting on extentsion approval from GOHSEP and PW 1230 was 50% zero'd out due to insurance payment but they will submit payment for the content once the permanent facilites are constructed. Lastly, they have 2 PW that are currently being written by FEMA. (Permanent facilities for the gym and campus)"/>
    <s v="Damage related to disaster"/>
    <x v="5"/>
    <x v="1"/>
    <x v="35"/>
    <d v="2018-08-02T16:48:14"/>
    <m/>
    <m/>
    <s v="Item"/>
    <b v="0"/>
    <s v="0"/>
    <s v="Eugenia Williams"/>
    <s v="Eugenia Williams"/>
    <x v="26"/>
    <n v="1036"/>
    <s v="0"/>
    <d v="2018-08-02T16:48:14"/>
    <s v="Eugenia Williams"/>
    <m/>
    <s v="Grants Management"/>
    <s v="Item"/>
    <s v="strategicplanning/Research/Lists/Technical Assistance version 2"/>
  </r>
  <r>
    <s v="Recovery School District"/>
    <x v="481"/>
    <x v="0"/>
    <s v="All IEDU projects"/>
    <s v="Katrina/Rita Grant 1"/>
    <s v="A monthly conference call was held today with Capital Grants Manager Nathan Schwam, grant administrator Julie Bordelon, Recovery Programs Director Adrienne Celestine, Kay LeSage, and Jimmy Dunphy to discuss the status of the grantee's completed but not closed projects, as well as the project application RSD recently submitted for the proposed Career Technical Education High School project. _x000a__x000a_In terms of the project application the grantee recently submitted, Ms. Celestine communicated that the most pressing issue concerning approval of the application is the timeline for project completion. The grantee's CEA with OCD expires 12/31/20. However, the CDBG Program Schedule in the application indicates that the project may not be completed until approximately 3/31/21. Ms. Celestine mentioned that the DRU could work with the grantee on possibly extending the CEA by another six months. But, if another extension on top of that would be needed, then the project at that point could be mostly responsible for delaying closeout of the IEDU program, and the grantee may have to consider other options for its available funding._x000a__x000a_Capital Grants Manager Nathan Schwam mentioned that RSD is nearing completion of its construction program and that there may not be many other options available to utilize the grantee's approximate $12.1 million in CDBG funds in its reserve budget. Ms. LeSage mentioned that in its response containing the application review comments, the DRU would ask the grantee to re-visit the project timeline and indicate whether the project could potentially be completed by the original 12/31/20 completion date identified in the 12/20/17 meeting at the DRU's offices in New Orleans last year.  _x000a__x000a_The project analyst mentioned that 14 of the grantee's completed projects have moved to Complete - Ready to Close status since the last monthly call July 2, and that only six projects remain in Complete - NOT Ready to Close status. The DRU informed the grantee that the deadline for submission of a closeout report in a typical Project Completion Report Deadline letter is two months, but that the DRU closeout section may not require submission of the closeout report for all 14 projects, since a typical deadline letter lists significantly fewer than 14 projects. "/>
    <s v="Grants Management"/>
    <x v="4"/>
    <x v="0"/>
    <x v="24"/>
    <d v="2018-08-06T13:40:47"/>
    <m/>
    <m/>
    <s v="Item"/>
    <b v="0"/>
    <s v="0"/>
    <s v="Jimmy Dunphy"/>
    <s v="Jimmy Dunphy"/>
    <x v="20"/>
    <n v="1037"/>
    <s v="0"/>
    <d v="2018-08-06T14:54:34"/>
    <s v="Jimmy Dunphy"/>
    <m/>
    <s v="Grants Management"/>
    <s v="Item"/>
    <s v="strategicplanning/Research/Lists/Technical Assistance version 2"/>
  </r>
  <r>
    <s v="City of St Martinville"/>
    <x v="482"/>
    <x v="0"/>
    <s v="PWs 61, 123, 124, 335, 336 and 337"/>
    <s v="Flood"/>
    <s v="OCD-DRU Staff Helena Janssen provided technical assistance to City of St Martinville to discuss the details and current status of their PWs listed in LouisianaPA.com and on the OCD-DRU Participation Form. We also discussed an Overview of the Match Program, Construction Status and HUD CDBG-DR Requirements, including Davis Bacon &amp; Related Acts, Section 3 of the HUD Act, Section 504 of the Rehabilitation Act and Fair Housing.  We also discussed the Closeout Process. Notice was sent to City of St Martinville on July 23, 2018. Event was held on August 7, 2018 at 9:00am - 11:30am."/>
    <s v="Damage related to disaster;#Eligible CDBG Activities;#Fair Housing Equal Opportunity;#Labor - Davis/Bacon"/>
    <x v="5"/>
    <x v="1"/>
    <x v="34"/>
    <d v="2018-08-08T10:39:38"/>
    <m/>
    <m/>
    <s v="Item"/>
    <b v="0"/>
    <s v="0"/>
    <s v="Janssen Helena"/>
    <s v="Helena Janssen"/>
    <x v="23"/>
    <n v="1038"/>
    <s v="0"/>
    <d v="2018-08-08T10:39:38"/>
    <s v="Janssen OCD, Helena"/>
    <m/>
    <s v="Grants Management"/>
    <s v="Item"/>
    <s v="strategicplanning/Research/Lists/Technical Assistance version 2"/>
  </r>
  <r>
    <s v="St. Martin Parish"/>
    <x v="483"/>
    <x v="0"/>
    <s v="50PARA3401"/>
    <s v="Gustav/Ike"/>
    <s v="A meeting was held at the Parish's offices in St. Martinville today with Parish President Chester Cedars, project manager Heath Babineaux, project engineer Mo Saleh, grant administrator Richard Minvielle, and DRU representatives Jared Lee, Darin Mann and Jimmy Dunphy to discuss the status of the Parish's Bayou Estates (50PARA3401) project, including: obtaining updates on the status of the acquisition needed, current impediments to the project's moving to construction, and options available to the Parish to utilize the approximate $2.1 million in CDBG funds remaining in the project budget._x000a__x000a_Project engineer Mo Saleh opened the meeting by providing an overview of the project and stated that the floodgate is the key to this project. The single remaining impediment to this project moving forward according to the approved scope is one property owner who has refused to donate his property so that the floodgate can be constructed where the Parish intended. Mr. Saleh stated that if this property owner could be convinced to change his mind, the project could proceed to construction within the next few months, since the Parish has now obtained the Corp permit it needed to begin construction. _x000a__x000a_Mr. Saleh further stated that he submitted the revised construction plans and specifications to Pan American Engineers for review Friday, June 29, along with the revised cost estimate. If the property owner were to donate his land to the Parish, Mr. Saleh estimated that the project could potentially be completed one year from now, with construction expected to last approximately nine months. Mr. Mann mentioned that he confirmed with Pan American Engineers that the revised plans and specifications had not yet been received and requested that Mr. Saleh follow up with Jennifer Gallagher (PAE) to ensure that the plans and specs are ultimately received. _x000a__x000a_Mr. Saleh presented five options that are available to the Parish regarding this project, including: expropriating the property from the landowner, moving the floodgates to different locations around the subdivision, extending the berm across the canal, extending the sheetwall across the north end of the subdivision, or canceling the project altogether. For various reasons, President Cedars and the DRU agreed that the last four options were not viable, and the president made a decision that the Parish would soon begin the expropriation process. _x000a__x000a_Toward the end of the meeting, President Cedars stated he would soon call an August 21 special meeting of the Parish council and have placed on the agenda a request to obtain legal counsel to begin the expropriation process. The DRU informed the Parish that it may still ultimately have to give a deadline for issuance of the Notice to Proceed to construction, and that one other option the Parish may have to utilize the remaining project funds is to expand the scope of the Parish's Bayou De Portage (50PARA3402) project and add the unutilized funds to the 50PARA3401 budget. This may be necessary if the expropriation takes longer than expected. According to Mr. Saleh, the expropriation process for the 50PARA3402 project could take up to 18 months to be completed. However, he stated that he was confident the Parish would win a lawsuit against the landowner. And President Cedars concurred with that assessment.  _x000a__x000a_Regarding the environmental review of the project that was completed in 2011, the DRU informed the Parish that it will need to re-visit the Environmental Review Record prior to construction beginning, since the Release of Funds that was issued for the Parish's entire grant amount is now nearly seven years old (issued 11/11/11). Mr. Minvielle stated that he would contact DRU Environmental officer Ann Herring regarding the activities the Parish needs to complete to ensure compliance with environmental requirements. The DRU emphasized the importance of compliance in this area and that the Parish/grant administrator should contact Ms. Herring as soon as possible to ensure that there are no further delays in construction. "/>
    <s v="Environmental - Environmental Reviews;#Grants Management"/>
    <x v="8"/>
    <x v="1"/>
    <x v="24"/>
    <d v="2018-08-08T15:28:37"/>
    <m/>
    <m/>
    <s v="Item"/>
    <b v="0"/>
    <s v="0"/>
    <s v="Jimmy Dunphy"/>
    <s v="Jimmy Dunphy"/>
    <x v="20"/>
    <n v="1039"/>
    <s v="0"/>
    <d v="2019-05-01T08:46:32"/>
    <s v="Jimmy Dunphy"/>
    <m/>
    <s v="Grants Management"/>
    <s v="Item"/>
    <s v="strategicplanning/Research/Lists/Technical Assistance version 2"/>
  </r>
  <r>
    <s v="St. Martin Parish"/>
    <x v="483"/>
    <x v="0"/>
    <s v="50PARA3402"/>
    <s v="Gustav/Ike"/>
    <s v="A meeting was held at the Parish's offices in St. Martinville today with Parish President Chester Cedars, project manager Heath Babineaux, project engineers Nick Sonnier and Todd Vincent (Sellers &amp; Associates), grant administrator Richard Minvielle and DRU representatives Darin Mann, Jared Lee and Jimmy Dunphy to discuss the status of the Parish's Bayou De Portage (50PARA3402) project, including: obtaining updates on the status of acquisition needed for Phase II construction, a proposed timeline for completion of various project milestones, and any impediments that are or could further substantially delay completion of the project. _x000a__x000a_Engineer Nick Sonnier informed the DRU that the Parish recently applied for the Corp permit that is needed to begin Phase II construction, but that there was an unforseen delay with the reviewer of the permit application having recently been activated for military duty. Mr. Sonnier indicated that he recently followed up with the Corp on the Parish's permit application, and that a possible date the Parish may be able to obtain approval is 12/1/18. He also stated that it may help expedite the process if the DRU could intervene to emphasize the importance of a quick review. Outreach Specialist Darin Mann indicated that he would send an email to the Corp on behalf of the Parish and engineer.  _x000a__x000a_In terms of the acquisition that is needed prior to Phase II construction beginning, the Parish will need to acquire land from approximately 30-40 property owners. According to Mr. Sonnier, most of the land will be donated to the Parish. However, a few of the owners have resisted offering their land to the Parish for the purpose of this project. Mr. Vincent indicated that a possible work-around to this obtstacle is slightly altering the scope of the project such that the improvements would not affect the land owned by the Parish residents opposed to the construction. The engineering firm has projected a possible date of 9/30/18 for completion of all acquisition needed for the project. However, that may be a best-case scenario, since only approximately 30 percent of the land has been donated at this point, and since the language for the written agreements has not yet been finalized. _x000a__x000a_Mr. Sonnier also mentioned that Sellers &amp; Associates would work on finalizing the construction plans and specifications for the project while acquisition is ongoing, and that the final plans and specs could potentially be submitted to Pan American Engineers for review by 10/1/18. Sellers &amp; Associated provided an updated project schedule for the 50PARA3402 project that includes a possible 10/15/18 publication date for the first advertisement for bids. However, the DRU discussed the possible need to refrain from publishing advertisements until the Parish receives notification that approval of the Corp permit has been obtained.  _x000a__x000a_The projected start and end dates for Phase II construction in the engineering firm's updated project schedule are 2/1/19 and 2/1/20, respectively. The DRU informed the Parish that if the project could be completed by early or mid-2020, there may not be any issues with the DRU funding the remainder of the project. But, the project analyst mentioned that the DRU may still have to give a deadline for issuance of the Notice to Proceed, and that it would be problematic if the project were to incur further substantial delays that pushed completion of the project past mid-2020. _x000a__x000a_The DRU also informed the Parish and Mr. Minvielle that after the project is bid, a project amendment will need to be executed to update the CDBG Program Schedule with a new construction end date. Mr. Minvielle clarified that Phase II construction costs will be drawn from St. Martin and Iberia parishes' 50PARA3402 and 23PARA3401 project budgets equally. Note this joint $5 million project contains $2 million contributed by Iberia Parish, more than 97 percent of which are budgeted to pay for construction costs.   "/>
    <s v="Grants Management"/>
    <x v="4"/>
    <x v="1"/>
    <x v="24"/>
    <d v="2018-08-09T08:40:38"/>
    <m/>
    <m/>
    <s v="Item"/>
    <b v="0"/>
    <s v="0"/>
    <s v="Jimmy Dunphy"/>
    <s v="Jimmy Dunphy"/>
    <x v="20"/>
    <n v="1040"/>
    <s v="0"/>
    <d v="2018-08-09T09:33:59"/>
    <s v="Jimmy Dunphy"/>
    <m/>
    <s v="Grants Management"/>
    <s v="Item"/>
    <s v="strategicplanning/Research/Lists/Technical Assistance version 2"/>
  </r>
  <r>
    <s v="East Baton Rouge Parish"/>
    <x v="484"/>
    <x v="0"/>
    <s v="All active PARA projects"/>
    <s v="Gustav/Ike"/>
    <s v="A monthly conference call was held today with Parish officials Mark Stephens and Shalanda Nalencz, East Baton Rouge Redevelopment Authority (RDA) officials Chris Tyson, Tara Titone, and Tasha Saunders, and DRU representatives Darin Mann, Andrea Fleischbein and Jimmy Dunphy to discuss the status of the Parish's bridge replacement projects, the Smiley Heights Rental Rehab (17PARA3601) project, and the Parish's active housing projects._x000a__x000a_The DRU informed the RDA that it will be sending out a letter requesting a return of $260,882.13 in CDBG funds that paid for acquisition costs on the Smiley Heights Rental Rehab (17PARA3601) project, since it was recently determined that the Automotive Training Center aspect of the project did not meet the LMI Limited Clientele national objective. The project analyst informed Parish Accounting Manager Shalanda Nalencz that the Parish would have 45 days from the date the letter is mailed to return the funds and submit an amendment request in GIOS to reduce the budget. Ms. Nalencz requested to be copied on the email that contains the return of funds letter, since the Parish council may have to pass a resolution to add local funds to the project budget. The Parish was informed that the $260,882.13 return amount would be available for use on another Parish recovery project(s)._x000a__x000a_Parish engineer Mark Stephens informed the DRU that he submitted to the Corps of Engineers renewal of the permit that is needed to begin construction on the Bob Pettit (17PARA2106) bridge project, and that he is anticipating submitting the construction plans and specifications for Bob Pettit to Pan American Engineers for review within the next two months. Mr. Stephens mentioned that appraisers could not be hired for the Bob Pettit project until the Release of Funds has been issued, which will be after the plans and specifications have been submitted. The Parish will have to acquire two pieces of property from Parish residents prior to beginning construction on Bob Pettit._x000a__x000a_Mr. Stephens mentioned that the Bay and Chestnut bridge projects (both -2106) are both currently functioning as the Parish's reserve fund for higher priority bridges that are not yet complete (e.g., Fraternity, Bob Pettit (-2106) and Claycut (-2107), and that those bridge projects would be completed only if the Parish determines that it has the funding needed to complete construction. The Parish's CDBG budget for its bridge replacement projects is likely not sufficient to pay for all costs associated with its bridge replacement projects. _x000a__x000a_"/>
    <s v="Grants Management"/>
    <x v="4"/>
    <x v="0"/>
    <x v="24"/>
    <d v="2018-08-16T10:51:44"/>
    <m/>
    <m/>
    <s v="Item"/>
    <b v="0"/>
    <s v="0"/>
    <s v="Jimmy Dunphy"/>
    <s v="Jimmy Dunphy"/>
    <x v="20"/>
    <n v="1041"/>
    <s v="0"/>
    <d v="2018-08-16T15:35:53"/>
    <s v="Jimmy Dunphy"/>
    <m/>
    <s v="Grants Management"/>
    <s v="Item"/>
    <s v="strategicplanning/Research/Lists/Technical Assistance version 2"/>
  </r>
  <r>
    <s v="Louisiana Department of Health (LDH)"/>
    <x v="485"/>
    <x v="0"/>
    <s v="ILOC-00032 and I36S-00003"/>
    <s v="Katrina/Rita Grant 1"/>
    <s v="A meeting was held today at the Louisiana Dept. of Health's offices at the Bienville Building in downtown Baton Rouge to discuss closeout of the agency's completed Greater New Orleans Community Health Connection projects (ILOC-00032 and I36S-00003) and the CEA that governs them (#699083), as well as the process that needs to be followed for the return of funds LDH will be sending the DRU due to an overpayment of administration costs that occurred on the project. LDH attendees included Marisa Naquin, Jennifer Henderson, Theresa McDonald and Aaron Reid and DRU representatives Tomorr LeBeouf, Jared Lee and Jimmy Dunphy. _x000a__x000a_Accountant Theresa McDonald indicated that the amount LDH has identified for a return of funds to the DRU for administration costs is $1,488,914.10, and that since LDH is a state agency, it may be preferable for the grantee to complete an interagency transfer, rather than send a check to the DRU for the return of funds. The DRU informed the grantee that it would confer with DRU Finance Manager Ginger Moses regarding the possibility of completing an interagency transfer to the DRU. Ms. Moses subsequently confirmed that an interagency transfer would be okay to complete in this instance, and that the grantee would not need to submit a credit draw to accompany the transfer._x000a__x000a_The DRU informed project manager Marisa Naquin that final project amendments will need to be approved to reconcile the project budgets to actual expenditures, after the return of funds has been completed, and that the amendments should include final statements of cost that break down the amounts that were spent on each activity, including how much was paid from each funding source. Ms. Naquin indicated that she did not have experience completing project amendments and requested that the DRU send the link to the DR-CDBG Grantee Administrative Manual, or the actual exhibit that contains the sample amendment request. The project analyst informed Ms. Naquin that she could direct to him any questions she had related to the final project amendments and subsequently sent the link to the sample request for project amendment form.   _x000a__x000a_The project analyst informed Ms. Naquin that both the closeout reports for the two projects, as well as the CEA closeout report, can be submitted to the DRU.Closeout email address as soon as the project amendments are approved. Regarding the project closeout reports, the project analyst informed Ms. Naquin that not all parts of the report will apply to LDH, and that the exhibit in the administrative manual contains detailed instructions on how to complete each form in the report. _x000a__x000a_Regarding the CEA closeout report, the project analyst informed Ms. Naquin that Page 13-4b (Housing Opportunities Form) of the report would not be applicable to LDH's closeout, since the grantee is a state agency and not a jurisdictional authority. _x000a__x000a_The DRU informed LDH that it would follow up with the accountants regarding its consultation with Ms. Moses and confirmed that in order to close out the projects and CEA, the return of funds/interagency transfer, approval of project amendments, and submission of the projects and CEA closeout reports need to occur in that order. The project analyst mentioned that it is possible that the CEA closeout report could be held up by the DRU's Compliance section -- if the section wanted to monitor the I36S-00003 project before granting approval of the CEA closeout -- but that that may not be likely, given the relatively minor concerns that were identified and cleared in the monitoring review of the ILOC-00032 project that was performed in December 2015. _x000a_"/>
    <s v="Financial Management;#Grants Management"/>
    <x v="2"/>
    <x v="1"/>
    <x v="24"/>
    <d v="2018-08-22T11:13:41"/>
    <m/>
    <m/>
    <s v="Item"/>
    <b v="0"/>
    <s v="0"/>
    <s v="Jimmy Dunphy"/>
    <s v="Jimmy Dunphy"/>
    <x v="20"/>
    <n v="1042"/>
    <s v="0"/>
    <d v="2018-08-24T12:05:20"/>
    <s v="Jimmy Dunphy"/>
    <m/>
    <s v="Grants Management"/>
    <s v="Item"/>
    <s v="strategicplanning/Research/Lists/Technical Assistance version 2"/>
  </r>
  <r>
    <s v="Lafayette Parish Consolidated Government"/>
    <x v="486"/>
    <x v="0"/>
    <s v="PWs 121, 202, 204, 231, 269, 294, 305, 351, 403, 494, 506, 660, 689, 702, 750, 98, 516, 919, 293 and 1008"/>
    <s v="Flood"/>
    <s v="OCD-DRU Staff Helena Janssen and Darin Mann provided technical assistance to Lafayette Parish Consolidated Government to discuss the details and current status of their PWs listed in LouisianaPA.com and on the OCD-DRU Participation Form. We also discussed on overview of the Match Program, Construction status and HUD-CDBG-DR Requirements, including Davis Bacon &amp; Related Acts. We also discussed the Closeout Process. Notice was sent to Lafayette Parish Consolidated Government on August 9, 2018. The event was held on August 21, 2018 at 9:30am - 11:30am."/>
    <s v="Damage related to disaster;#Duplication of Benefits;#Eligible CDBG Activities;#Labor - Davis/Bacon"/>
    <x v="5"/>
    <x v="1"/>
    <x v="34"/>
    <d v="2018-08-23T08:00:26"/>
    <m/>
    <m/>
    <s v="Item"/>
    <b v="0"/>
    <s v="0"/>
    <s v="Janssen Helena"/>
    <s v="Helena Janssen"/>
    <x v="23"/>
    <n v="1043"/>
    <s v="0"/>
    <d v="2018-08-23T08:00:26"/>
    <s v="Janssen OCD, Helena"/>
    <m/>
    <s v="Grants Management"/>
    <s v="Item"/>
    <s v="strategicplanning/Research/Lists/Technical Assistance version 2"/>
  </r>
  <r>
    <s v="Terrebonne Parish"/>
    <x v="487"/>
    <x v="0"/>
    <s v="All active PARA projects"/>
    <s v="Gustav/Ike"/>
    <s v="A monthly conference call was held today with Parish Engineer Nia Picou and DRU representatives Kay LeSage, Darin Mann and Jimmy Dunphy to discuss the status of the Parish's active projects, as well as the two Katrina/Rita Fisheries CEAs that are ready for closeout._x000a__x000a_Ms. Picou mentioned that the two CEA termination letters that Mr. Mann sent to the Parish two weeks ago are with Parish official Jennifer Gerbasi to give to the Parish president for signature. The letters could be returned to the DRU by next week, according to Ms. Picou, along with the CEA closeout reports. _x000a__x000a_Regarding the Parish's Falgout Canal (55PARA3312) project, the DRU asked Ms. Picou if she is coordinating with the Coastal Protection Restoration Authority (CPRA) and the Terrebonne Levee Conservation District (TLCD) regarding the project costs that still have to be paid by those entities. Terrebonne Parish recently submitted its final payment request for the project, which zeroed out the CDBG budget. Ms. Picou mentioned that there will be another change order that is executed for the project, and that the remaining construction items could be completed by December 2018. The TLCD prefers that the change order not be submitted for review until hurricane season has ended this fall. _x000a__x000a_Ms. Picou stated that another project amendment for 55PARA3312 will need to be approved to reconcile the final project budget to match actual expenditures, and that she is coordinating with CPRA and TLCD to ensure she is informed when all project costs have been paid.   _x000a__x000a_Regarding the Cedar Grove (55PARA3308) project, Ms. Picou mentioned that she would draft an email to send to Ms. LeSage regarding the Parish's need for additional CDBG dollars to pay for construction costs. The DRU informed the Parish during a previous monthly conference call that it would place Terrebonne Parish on a list of grantees that have requested additional funding -- if the Parish sent an email detailing the reason for the funding request, as well as the amount that is needed. "/>
    <s v="Grants Management"/>
    <x v="4"/>
    <x v="0"/>
    <x v="24"/>
    <d v="2018-08-23T08:05:30"/>
    <m/>
    <m/>
    <s v="Item"/>
    <b v="0"/>
    <s v="0"/>
    <s v="Jimmy Dunphy"/>
    <s v="Jimmy Dunphy"/>
    <x v="20"/>
    <n v="1044"/>
    <s v="0"/>
    <d v="2018-08-24T11:03:10"/>
    <s v="Jimmy Dunphy"/>
    <m/>
    <s v="Grants Management"/>
    <s v="Item"/>
    <s v="strategicplanning/Research/Lists/Technical Assistance version 2"/>
  </r>
  <r>
    <s v="Facility Planning and Control"/>
    <x v="487"/>
    <x v="0"/>
    <s v="All active ILOC projects"/>
    <s v="Katrina/Rita Grant 1;#Katrina/Rita Grant 2"/>
    <s v="A monthly conference call was held today with Facility Planning and Control senior managers Lisa Smeltzer, Tom Rish, project managers Mark Bradley and Jean Kelly, grant administrator Thomas Magee, Jessica Guillory (PAE) and DRU representatives Tomorr LeBeouf, Darin Mann and Jimmy Dunphy to discuss the status of the grantee's active projects, as well as the amendment to the CEA that was recently sent to the grantee for signature.  _x000a__x000a_Ms. Smeltzer mentioned that she had FP&amp;C Director Mark Moses sign the CEA amendment a day or two after she received it, and then returned the amendment to DRU Contracts Specialist Bonnie Brown shortly thereafter. The project analyst informed the grantee that although it is more important for all activities under the CEA to be completed by the contract end date, it is also ideal that 100 percent of the contract funds are expended by the CEA end date as well.  _x000a__x000a_Regarding the Delgado Community College (ILOC-00020) project, Mr. Rish mentioned that he consulted with DRU Compliance Manager Ed Sutherland regarding the labor compliance issue related to the lack of payroll reports that have been submitted by the electrical subcontractor. Mr. Rish mentioned that Mr. Sutherland stated he was optimistic that prime contractor One Construction would eventually resolve the outstanding issues. Project manager Mark Bradley mentioned that he would email Mr. Sutherland for a recommendation regarding whether the grantee could submit a payment request that includes an invoice(s) for all work completed by the prime contractor and by the subcontractors that do not have labor compliance issues associated with their payroll reports so that payments owed to the prime contractor would not continue to be held up. _x000a__x000a_There was a consensus among the grantee, the project analyst and grant administrator Thomas Magee that the grantee could likely submit a payment request for all construction costs, minus the work that the electrical subcontractor completed. Mr. Rish also mentioned that the owner of the electrical subcontractor's business recently died and that his son, who assumed ownership of the business, has not yet certified the weekly payrolls that the prime contractor has completed on behalf of the subcontractor."/>
    <s v="Labor - Davis/Bacon;#Grants Management"/>
    <x v="7"/>
    <x v="0"/>
    <x v="24"/>
    <d v="2018-08-23T09:53:50"/>
    <m/>
    <m/>
    <s v="Item"/>
    <b v="0"/>
    <s v="0"/>
    <s v="Jimmy Dunphy"/>
    <s v="Jimmy Dunphy"/>
    <x v="20"/>
    <n v="1045"/>
    <s v="0"/>
    <d v="2018-08-24T11:50:08"/>
    <s v="Jimmy Dunphy"/>
    <m/>
    <s v="Grants Management"/>
    <s v="Item"/>
    <s v="strategicplanning/Research/Lists/Technical Assistance version 2"/>
  </r>
  <r>
    <s v="Kingdom of Heaven Ministries"/>
    <x v="486"/>
    <x v="0"/>
    <s v="PW 261"/>
    <s v="Flood"/>
    <s v="State Date: 8/21/18 10AM   _x000a_End Date: 8/21/18 11AM_x000a_On-site visit_x000a_Organizer: DRU_x000a_Date Notice sent: 08/20/18_x000a__x000a_I visited with Kingdom of Heaven Ministries on 8/21/18. The have one PW 261. It was to provide repairs to their shelter home. The shelter home is used for women that victims of crimes and newly released from prison. Mrs. Braud stated Davis Bacon wasn't followed during the repair process. Some force account labor was used. (30 hrs).The end date of the project was 11/17. She was instructed by Marcella Horne to request closeout in LAPA as soon as possible._x000a_"/>
    <s v="Damage related to disaster"/>
    <x v="5"/>
    <x v="1"/>
    <x v="35"/>
    <d v="2018-08-23T11:57:19"/>
    <m/>
    <m/>
    <s v="Item"/>
    <b v="0"/>
    <s v="0"/>
    <s v="Eugenia Williams"/>
    <s v="Eugenia Williams"/>
    <x v="26"/>
    <n v="1046"/>
    <s v="0"/>
    <d v="2018-08-23T11:57:19"/>
    <s v="Eugenia Williams"/>
    <m/>
    <s v="Grants Management"/>
    <s v="Item"/>
    <s v="strategicplanning/Research/Lists/Technical Assistance version 2"/>
  </r>
  <r>
    <s v="Terrebonne Parish"/>
    <x v="487"/>
    <x v="0"/>
    <s v="55PARA3702"/>
    <s v="Gustav/Ike"/>
    <s v="A meeting was held at the LaSalle Building in Baton Rouge today to discuss the grantee's path forward on its Parkwood Place (55PARA3702) project, after the Parish's developer recently defaulted on its mortgage loan. Meeting participants included: Parish Director of Housing and Human Services Darrel Waire, attorneys Julius Hebert and Courtney Alcock and DRU representatives Dan Rees, Tommy LaTour, Kay LeSage, Andrea Fleischbein, Robbie Bizot, Liza Bergeron and Jimmy Dunphy. _x000a__x000a_Mr. Waire mentioned that a possible developer of the Parkwood Place subdivision recently approached the bank about buying out the first mortgage but that the bank turned down the developer's offer. The developer will apparently make a second offer to the bank, but has not yet done so. Additionally, Mr. Waire mentioned that the Parish president has contacted Whitney Bank to find out if the bank would delay the Sheriff Sale in the event the Parish bought the first mortgage. The bank indicated to the president that it would work with the Parish. _x000a__x000a_Mr. Waire asked about the possibility of the Parish's using its G/I Parish-held Program Income (PI), which currently totals approximately $414,000.00, to pay for a portion of the costs associated with developing the units. This will only be done, according to Mr. Waire, if the developer is unsuccessful in buying the mortgage note from the bank. The DRU informed the Parish that it could use its G/I Parish-held PI to develop the housing units, but that since an appraisal of the land will be required before the developer begins construction, the Parish will have to solicit at least three quotes from qualified appraisers to comply with CDBG procurement requirements.  _x000a__x000a_Mr. Waire also asked LHC Director Robert Bizot and manager Liza Bergeron about the possibility of using Cameron Parish's excess Affordable Rental housing funds on its 55PARA3702 project to fill the gap between the $414,000.00 in Parish-held PI the Parish has available and the $615,000.00 cost to develop the housing units. Ms. Bergeron mentioned that Cameron Parish has already agreed to de-obligate the approximately $438,000.00 in Affordable Rental housing funds that it was awarded in its G/I Parish Recovery Proposal. Cameron Parish, the DRU, and LHC are currently in the process of de-obligating the unutilized funds.  _x000a__x000a_Note it was previously determined in a February 2018 meeting the DRU held with Terrebonne Parish officials that Terrebonne Parish would likely be able to utilize a portion of Cameron Parish's de-obligated Affordable Rental housing funds to complete construction on the Parkwood Place subdivision and ensure the activity meets a national objective. "/>
    <s v="Low-Moderate Income - National Objective;#Grants Management"/>
    <x v="0"/>
    <x v="0"/>
    <x v="24"/>
    <d v="2018-08-23T13:36:44"/>
    <m/>
    <m/>
    <s v="Item"/>
    <b v="0"/>
    <s v="0"/>
    <s v="Jimmy Dunphy"/>
    <s v="Jimmy Dunphy"/>
    <x v="20"/>
    <n v="1047"/>
    <s v="0"/>
    <d v="2018-08-24T11:37:41"/>
    <s v="Jimmy Dunphy"/>
    <m/>
    <s v="Grants Management"/>
    <s v="Item"/>
    <s v="strategicplanning/Research/Lists/Technical Assistance version 2"/>
  </r>
  <r>
    <s v="Amite Christian Academy"/>
    <x v="486"/>
    <x v="0"/>
    <s v="PW# 1057,1059,1063,1042,1098,1094"/>
    <s v="Flood"/>
    <s v="Start Date: 8/21/18 @ 1pm  End Date: 8/21/18 @ 2pm _x000a_On-site Visit_x000a_Attentees: Eugenia Williams-OCD, LaKeivea Warren-GOHSEP, Phil Perkins-Facility Administrator, Sharon Stringer-Finance Administrator_x000a_Notice sent on: 08/13/18_x000a_At that time we dicussed their 6 PW's in detail. Procurement wasn't followed, cost analyst was used. They havent begun construction on the other part of Bldg. D. They are going to procure a contractor to complete the work. There will be weekly meeting set up between the Grantee and GOHSEP until everything starts flowing smoothly._x000a__x000a_"/>
    <s v="Damage related to disaster"/>
    <x v="5"/>
    <x v="1"/>
    <x v="35"/>
    <d v="2018-08-27T11:38:26"/>
    <m/>
    <m/>
    <s v="Item"/>
    <b v="0"/>
    <s v="0"/>
    <s v="Eugenia Williams"/>
    <s v="Eugenia Williams"/>
    <x v="26"/>
    <n v="1048"/>
    <s v="0"/>
    <d v="2018-08-27T11:38:26"/>
    <s v="Eugenia Williams"/>
    <m/>
    <s v="Grants Management"/>
    <s v="Item"/>
    <s v="strategicplanning/Research/Lists/Technical Assistance version 2"/>
  </r>
  <r>
    <s v="CNO ALL"/>
    <x v="488"/>
    <x v="0"/>
    <s v="ILTR00008"/>
    <s v="Katrina/Rita Grant 1"/>
    <s v="Met with Vincent Smith, Project Manager to discuss status of project completion and explore challenges delyaing the opening of this facility which is several months behind schedul.  Contractor and CNO disagreement on some scoop items."/>
    <s v="Damage related to disaster;#Grants Management"/>
    <x v="5"/>
    <x v="1"/>
    <x v="27"/>
    <d v="2018-08-28T12:15:04"/>
    <m/>
    <m/>
    <s v="Item"/>
    <b v="0"/>
    <s v="0"/>
    <s v="Rosalind Peychaud"/>
    <s v="Rosalind Peychaud"/>
    <x v="3"/>
    <n v="1049"/>
    <s v="0"/>
    <d v="2018-08-28T12:15:04"/>
    <s v="Rosalind Peychaud"/>
    <m/>
    <s v="Grants Management"/>
    <s v="Item"/>
    <s v="strategicplanning/Research/Lists/Technical Assistance version 2"/>
  </r>
  <r>
    <s v="CNO ALL"/>
    <x v="488"/>
    <x v="0"/>
    <s v="ILTR00191"/>
    <s v="Katrina/Rita Grant 1"/>
    <s v="GRAND OPENING of the NOR NAVA library. The last in the series of facilites of this nature funded with DCDBG funds to CNO after Katrina."/>
    <s v="Damage related to disaster"/>
    <x v="5"/>
    <x v="1"/>
    <x v="27"/>
    <d v="2018-08-28T12:28:55"/>
    <m/>
    <m/>
    <s v="Item"/>
    <b v="0"/>
    <s v="0"/>
    <s v="Rosalind Peychaud"/>
    <s v="Rosalind Peychaud"/>
    <x v="3"/>
    <n v="1050"/>
    <s v="0"/>
    <d v="2018-08-28T12:28:55"/>
    <s v="Rosalind Peychaud"/>
    <m/>
    <s v="Grants Management"/>
    <s v="Item"/>
    <s v="strategicplanning/Research/Lists/Technical Assistance version 2"/>
  </r>
  <r>
    <s v="Redeemer Baptist Churc"/>
    <x v="485"/>
    <x v="0"/>
    <s v="PW# 757,800,758"/>
    <s v="Flood"/>
    <s v="Event start date: 8/22/18       Event end date: 8/22/18   10am-11am_x000a_On-site visit_x000a_Attendees: Eugenia Williams-OCD, Preston Thompson-Pastor, W.R. Clemmons Finance Secretary, Anitra Adams SAL-GOHSEP, Charburn Richardson SAL-GOHSEP_x000a_Notice send: 8/16/18_x000a__x000a_During the site visit we discussed three PW's: 757,800,758:_x000a_PW 757 &amp; PW 800-Is ready to be closeout by FEMA_x000a_PW 758-Donated resources will paid last by FEMA_x000a__x000a_The grantee  will submit their start and end dates soon. They projected that all their projects were completed by Jan. 2017. No procurement in place. They are using cost analyst._x000a__x000a_"/>
    <s v="Damage related to disaster"/>
    <x v="5"/>
    <x v="1"/>
    <x v="35"/>
    <d v="2018-08-29T09:37:09"/>
    <m/>
    <m/>
    <s v="Item"/>
    <b v="0"/>
    <s v="0"/>
    <s v="Eugenia Williams"/>
    <s v="Eugenia Williams"/>
    <x v="26"/>
    <n v="1051"/>
    <s v="0"/>
    <d v="2018-08-29T09:37:09"/>
    <s v="Eugenia Williams"/>
    <m/>
    <s v="Grants Management"/>
    <s v="Item"/>
    <s v="strategicplanning/Research/Lists/Technical Assistance version 2"/>
  </r>
  <r>
    <s v="Baker Schools System"/>
    <x v="489"/>
    <x v="0"/>
    <s v="PWs 133, 303, 531, 896, 970, 994, 1004, 1010, 1020, 1040, 1058, 1067, 1128, 1196, 1197, 1208, 1229"/>
    <s v="Flood"/>
    <s v="OCD-DRU Staff Eva Strausbaugh and Lisa Samuelsorganized and  provided onsite technical assistance to the Baker School Board to discuss the details and current status of their PWs listed in LouisianaPA.com and on the OCD-DRU Participation Form. The School Board's consultant and GOHSEP SAL were also present for meeting.  We also discussed on overview of the Match Program, Construction status and HUD-CDBG-DR Requirements, including Davis Bacon &amp; Related Acts, procurement and Civil Rights. We also discussed the Closeout Process. Notice was sent to the Baker School Board on August 10, 2018. The event was held on August 29, 2018 at 10am - 11:15am.  Meeting Agenda, Sign-In Sheet &amp; Minutes uploaded to ePortal."/>
    <s v="Damage related to disaster;#Eligible CDBG Activities;#Labor - Davis/Bacon;#Grants Management"/>
    <x v="5"/>
    <x v="1"/>
    <x v="33"/>
    <d v="2018-08-31T10:28:39"/>
    <m/>
    <m/>
    <s v="Item"/>
    <b v="0"/>
    <s v="0"/>
    <s v="Eva Strausbaugh"/>
    <s v="Eva Strausbaugh"/>
    <x v="25"/>
    <n v="1052"/>
    <s v="0"/>
    <d v="2018-08-31T10:28:39"/>
    <s v="Eva Strausbaugh"/>
    <m/>
    <s v="Grants Management"/>
    <s v="Item"/>
    <s v="strategicplanning/Research/Lists/Technical Assistance version 2"/>
  </r>
  <r>
    <s v="South Central Planning and Development Commission, North Delta Regional Planning &amp; Development District, NewCorp Inc, TruFund Financial Services, Regional Loan Corp"/>
    <x v="479"/>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8-31T13:12:37"/>
    <m/>
    <m/>
    <s v="Item"/>
    <b v="0"/>
    <s v="0"/>
    <s v="Chua Michael"/>
    <s v="Michael Chua"/>
    <x v="9"/>
    <n v="1053"/>
    <s v="0"/>
    <d v="2018-08-31T13:12:37"/>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83"/>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8-31T13:13:13"/>
    <m/>
    <m/>
    <s v="Item"/>
    <b v="0"/>
    <s v="0"/>
    <s v="Chua Michael"/>
    <s v="Michael Chua"/>
    <x v="9"/>
    <n v="1054"/>
    <s v="0"/>
    <d v="2018-08-31T13:13:1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90"/>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8-31T13:14:07"/>
    <m/>
    <m/>
    <s v="Item"/>
    <b v="0"/>
    <s v="0"/>
    <s v="Chua Michael"/>
    <s v="Michael Chua"/>
    <x v="9"/>
    <n v="1055"/>
    <s v="0"/>
    <d v="2018-08-31T13:14:07"/>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85"/>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8-31T13:16:01"/>
    <m/>
    <m/>
    <s v="Item"/>
    <b v="0"/>
    <s v="0"/>
    <s v="Chua Michael"/>
    <s v="Michael Chua"/>
    <x v="9"/>
    <n v="1056"/>
    <s v="0"/>
    <d v="2018-08-31T13:16:01"/>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489"/>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8-31T13:16:54"/>
    <m/>
    <m/>
    <s v="Item"/>
    <b v="0"/>
    <s v="0"/>
    <s v="Chua Michael"/>
    <s v="Michael Chua"/>
    <x v="9"/>
    <n v="1057"/>
    <s v="0"/>
    <d v="2018-08-31T13:16:54"/>
    <s v="Chua OCD, Michael"/>
    <m/>
    <s v="Grants Management"/>
    <s v="Item"/>
    <s v="strategicplanning/Research/Lists/Technical Assistance version 2"/>
  </r>
  <r>
    <s v="Living Word Church of Baton Rouge"/>
    <x v="485"/>
    <x v="0"/>
    <s v="PW 325"/>
    <s v="Flood"/>
    <s v="Start Date: 8/22/18         End Date: 8/22/18  Time: 1-2pm_x000a_On-site visit_x000a_Organzier: Eugenia Williams_x000a_Attendees: Pastor James Drumgole, Dana S. Jones, Johnathan Dotch_x000a_​_x000a_Living Word Church of BR has one PW 325-Gym Build Repair. It has been completed and ready for close out. They will submit there end date by Sept 10, 2018. They are waiting on a response from their contract to make sure Davis Bacon was followed._x000a_"/>
    <s v="Damage related to disaster"/>
    <x v="5"/>
    <x v="1"/>
    <x v="35"/>
    <d v="2018-09-04T09:42:53"/>
    <m/>
    <m/>
    <s v="Item"/>
    <b v="0"/>
    <s v="0"/>
    <s v="Eugenia Williams"/>
    <s v="Eugenia Williams"/>
    <x v="26"/>
    <n v="1058"/>
    <s v="0"/>
    <d v="2018-09-04T09:42:53"/>
    <s v="Eugenia Williams"/>
    <m/>
    <s v="Grants Management"/>
    <s v="Item"/>
    <s v="strategicplanning/Research/Lists/Technical Assistance version 2"/>
  </r>
  <r>
    <s v="First Baptist Church-Denham Springs"/>
    <x v="491"/>
    <x v="0"/>
    <s v="PW 829 &amp; 713"/>
    <s v="Flood"/>
    <s v="Start date: 8/28/18   End time: 8/28/18   Time: 1-2pm_x000a_On-site Visit_x000a_Organizer: Eugenia Williams_x000a_Attendees: Pastor Leo Miller &amp; Joe Costello-GOHSEP_x000a__x000a_They have 2 PW's 713 &amp; 829. PW 713 Mold remedation &amp; PW 829 Temp Facility- Is ready to be closed out. Joe assisted them with the closeout process. FEMA is in the process of writing another PW for demo and content. They have received there agreement but it has to be amended to change the address."/>
    <s v="Damage related to disaster"/>
    <x v="5"/>
    <x v="1"/>
    <x v="35"/>
    <d v="2018-09-04T11:59:13"/>
    <m/>
    <m/>
    <s v="Item"/>
    <b v="0"/>
    <s v="0"/>
    <s v="Eugenia Williams"/>
    <s v="Eugenia Williams"/>
    <x v="26"/>
    <n v="1059"/>
    <s v="0"/>
    <d v="2018-09-04T11:59:13"/>
    <s v="Eugenia Williams"/>
    <m/>
    <s v="Grants Management"/>
    <s v="Item"/>
    <s v="strategicplanning/Research/Lists/Technical Assistance version 2"/>
  </r>
  <r>
    <s v="CNO ALL"/>
    <x v="484"/>
    <x v="0"/>
    <s v="CNO_ ALL "/>
    <s v="Katrina/Rita Grant 1"/>
    <s v="District C Councilwoman Christian Palmer 2nd community meeting promoted as &quot;Coffee with Kristin Palmer&quot; allowed residents to share their concerns regarding neighborhood and governess issues. Topics ranged from sewerage and water board, public works, crime, zoning, short term rentals to State and Federal disaster assistance or lack there of."/>
    <s v="Slum and Blight - National Objective;#Grants Management"/>
    <x v="10"/>
    <x v="1"/>
    <x v="27"/>
    <d v="2018-09-04T12:36:06"/>
    <m/>
    <m/>
    <s v="Item"/>
    <b v="0"/>
    <s v="0"/>
    <s v="Rosalind Peychaud"/>
    <s v="Rosalind Peychaud"/>
    <x v="3"/>
    <n v="1060"/>
    <s v="0"/>
    <d v="2018-09-04T12:36:06"/>
    <s v="Rosalind Peychaud"/>
    <m/>
    <s v="Grants Management"/>
    <s v="Item"/>
    <s v="strategicplanning/Research/Lists/Technical Assistance version 2"/>
  </r>
  <r>
    <s v="Caring to Love Ministries"/>
    <x v="491"/>
    <x v="0"/>
    <s v="PW 1025,1115,1134,1062,1124"/>
    <s v="Flood"/>
    <s v="Start Date: 8/28/18    End Date: 8/28/18   Time: 10-11:30am_x000a_On-site_x000a_Event organizer: Eugenia Williams_x000a_Attendees: Glenda Bocking-GOHSEP, Bernard Ussher-FEMA, Joseph BeBonis-FEMA, Quez Jores-Consultant, Dorothy Wallis-CEO, Vickie Davis-Administrator._x000a__x000a_Notice sent: 08/20/18_x000a_They have 5 PW's that was discussed. PW 1134,1025,1115 are ready  to be closed by GOHSEP. PW 1124 Donated Resources will be the last PW paid. PW 1062 Content- hasnt been paid yet due to FEMA possiblily writting 2 more PW's for Cat B-Temp relocation of staff  &amp; Cat E- Perm repairs to clinic and admin bldg. The were informed about Davis Bacon and Related Acts and when it applies and what is covered under admin cost. "/>
    <s v="Damage related to disaster"/>
    <x v="5"/>
    <x v="1"/>
    <x v="35"/>
    <d v="2018-09-04T15:32:43"/>
    <m/>
    <m/>
    <s v="Item"/>
    <b v="0"/>
    <s v="0"/>
    <s v="Eugenia Williams"/>
    <s v="Eugenia Williams"/>
    <x v="26"/>
    <n v="1061"/>
    <s v="0"/>
    <d v="2018-09-04T15:32:43"/>
    <s v="Eugenia Williams"/>
    <m/>
    <s v="Grants Management"/>
    <s v="Item"/>
    <s v="strategicplanning/Research/Lists/Technical Assistance version 2"/>
  </r>
  <r>
    <s v="Richardson Daycare"/>
    <x v="489"/>
    <x v="0"/>
    <s v="PW 307"/>
    <s v="Flood"/>
    <s v="Start  Date: 8/29/18   End Date: 8/29/18   Time: 2-3PM_x000a_On-site visit_x000a_Event organizer: Eugenia Williams_x000a_Attendees: Charburn Richardson=SAL/GOHSEP, Ollie Richardson-Owner_x000a_Notice sent: 08/20/18_x000a__x000a_Richardson Daycare has one PW 307-Outdoor playground equipment. This project was completed on Aug. 10, 2017. They stated that  Davis Bacon was not followed. I notified them they may only be eligible for soft cost. Charburn stated that she will set up another meeting with FEMA to assest the damages on another bldg that is located on S. Flannery Rd. PW 307 will not be closed out until FEMA comes out. This may end up being an amended/improved project or a seperate PW. Have to wait on the decision from FEMA._x000a__x000a_"/>
    <s v="Damage related to disaster"/>
    <x v="5"/>
    <x v="1"/>
    <x v="35"/>
    <d v="2018-09-04T16:06:26"/>
    <m/>
    <m/>
    <s v="Item"/>
    <b v="0"/>
    <s v="0"/>
    <s v="Eugenia Williams"/>
    <s v="Eugenia Williams"/>
    <x v="26"/>
    <n v="1062"/>
    <s v="0"/>
    <d v="2018-09-04T16:06:26"/>
    <s v="Eugenia Williams"/>
    <m/>
    <s v="Grants Management"/>
    <s v="Item"/>
    <s v="strategicplanning/Research/Lists/Technical Assistance version 2"/>
  </r>
  <r>
    <s v="Livingston Parish Public Schools"/>
    <x v="492"/>
    <x v="0"/>
    <s v="DR-4277 - PWs 36, 109, 110, 222, 925, 1023, 1174, 1177, 1201, 1209, 1210, 1220, 1236, 1252"/>
    <s v="Flood"/>
    <s v="Conference call between LPPS staff and OCD-DRU (Eva Strausbaugh &amp; Darin Mann)._x000a_Date/Time: 9/5/2018 from 10AM - 10:30AM_x000a_Invitation sent on 8/2/18._x000a__x000a_Discussed status of current projects in the FEMA PA Match Program, procurements, and Davis-Bacon."/>
    <s v="Damage related to disaster;#Labor - Davis/Bacon;#Grants Management"/>
    <x v="5"/>
    <x v="0"/>
    <x v="33"/>
    <d v="2018-09-05T11:00:02"/>
    <m/>
    <m/>
    <s v="Item"/>
    <b v="0"/>
    <s v="0"/>
    <s v="Eva Strausbaugh"/>
    <s v="Eva Strausbaugh"/>
    <x v="25"/>
    <n v="1063"/>
    <s v="0"/>
    <d v="2018-09-05T11:03:47"/>
    <s v="Eva Strausbaugh"/>
    <m/>
    <s v="Grants Management"/>
    <s v="Item"/>
    <s v="strategicplanning/Research/Lists/Technical Assistance version 2"/>
  </r>
  <r>
    <s v="Livingston Parish School Board_x0009_"/>
    <x v="318"/>
    <x v="0"/>
    <s v="PWs 36, 109, 110, 222, 925, 1023, 1174, 1177, 1201, 1209 "/>
    <s v="Flood"/>
    <s v="Discuss FEMA PA Match Program. Review status of active PWs 36, 109, 110, 222, 925, 1023, 1174, 1177, 1201, 1209. Review the status of active but unapproved PW and PWs that are not active and not approved.  _x000a__x000a_"/>
    <s v="Damage related to disaster"/>
    <x v="5"/>
    <x v="1"/>
    <x v="16"/>
    <d v="2018-09-05T12:41:06"/>
    <m/>
    <m/>
    <s v="Item"/>
    <b v="0"/>
    <s v="0"/>
    <s v="Darin Mann"/>
    <s v="Darin Mann"/>
    <x v="8"/>
    <n v="1064"/>
    <s v="0"/>
    <d v="2018-09-05T12:41:06"/>
    <s v="Darin Mann"/>
    <m/>
    <s v="Grants Management"/>
    <s v="Item"/>
    <s v="strategicplanning/Research/Lists/Technical Assistance version 2"/>
  </r>
  <r>
    <s v="Tangipahoa Parish School System"/>
    <x v="320"/>
    <x v="0"/>
    <s v="72, 137, 71, 587, 923, 244, 291, 304, 330, 331, 341, 373, 390, 425, 465, 565, 777, 174, 848, 963, 976, and 986 "/>
    <s v="Flood"/>
    <s v="Discuss FEMA PA Match Program. Review status of active and closed PWs 72, 137, 71, 587, 923, 244, 291, 304, 330, 331, 341, 373, 390, 425, 465, 565, 777, 174, 848, 963, 976, and 986. "/>
    <s v="Damage related to disaster"/>
    <x v="5"/>
    <x v="1"/>
    <x v="16"/>
    <d v="2018-09-05T12:45:50"/>
    <m/>
    <m/>
    <s v="Item"/>
    <b v="0"/>
    <s v="0"/>
    <s v="Darin Mann"/>
    <s v="Darin Mann"/>
    <x v="8"/>
    <n v="1065"/>
    <s v="0"/>
    <d v="2018-09-05T12:45:50"/>
    <s v="Darin Mann"/>
    <m/>
    <s v="Grants Management"/>
    <s v="Item"/>
    <s v="strategicplanning/Research/Lists/Technical Assistance version 2"/>
  </r>
  <r>
    <s v="Town of Albany         "/>
    <x v="320"/>
    <x v="0"/>
    <s v="PWs 155, 220, 387, 18, 80, 81, 135, 277, 411, 434, 438, 481, 943, 1028, 1030, and 1056"/>
    <s v="Flood"/>
    <s v="Discuss FEMA PA Match Program. Review status of active and closed PWs 155, 220, 387, 18, 80, 81, 135, 277, 411, 434, 438, 481, 943, 1028, 1030, and 1056_x000a_Discuss Davis Bacon regarding PW 1030. _x000a_"/>
    <s v="Damage related to disaster"/>
    <x v="5"/>
    <x v="1"/>
    <x v="16"/>
    <d v="2018-09-05T12:49:29"/>
    <m/>
    <m/>
    <s v="Item"/>
    <b v="0"/>
    <s v="0"/>
    <s v="Darin Mann"/>
    <s v="Darin Mann"/>
    <x v="8"/>
    <n v="1066"/>
    <s v="0"/>
    <d v="2018-09-05T12:49:29"/>
    <s v="Darin Mann"/>
    <m/>
    <s v="Grants Management"/>
    <s v="Item"/>
    <s v="strategicplanning/Research/Lists/Technical Assistance version 2"/>
  </r>
  <r>
    <s v="Lafayette Parish Consolidated Gov’t"/>
    <x v="332"/>
    <x v="0"/>
    <s v="Discuss FEMA PA Match Program. Review status of active and closed PWs 98, 121, 202, 204, 231, 269, 293, 294, 305, 351, 403, 494, 506, 516, 660, 689, 702, 750, 919 and 1008"/>
    <s v="Flood"/>
    <s v="Discuss FEMA PA Match Program. Review status of active and closed PWs 98, 121, 202, 204, 231, 269, 293, 294, 305, 351, 403, 494, 506, 516, 660, 689, 702, 750, 919 and 1008. Discuss Davis Bacon PW that haven’t started construction. "/>
    <s v="Damage related to disaster"/>
    <x v="5"/>
    <x v="1"/>
    <x v="16"/>
    <d v="2018-09-05T12:54:44"/>
    <m/>
    <m/>
    <s v="Item"/>
    <b v="0"/>
    <s v="0"/>
    <s v="Darin Mann"/>
    <s v="Darin Mann"/>
    <x v="8"/>
    <n v="1067"/>
    <s v="0"/>
    <d v="2018-09-05T12:54:44"/>
    <s v="Darin Mann"/>
    <m/>
    <s v="Grants Management"/>
    <s v="Item"/>
    <s v="strategicplanning/Research/Lists/Technical Assistance version 2"/>
  </r>
  <r>
    <s v="Office of Risk Management"/>
    <x v="338"/>
    <x v="0"/>
    <s v="PWs 328, 469"/>
    <s v="Flood"/>
    <s v="Discuss FEMA PA Match Program. Review status of active and open PWs 328 and 469 as they relate to the 10 percent match for the Office of State Building and Dept. of Wildlife and Fisheries.  "/>
    <s v="Damage related to disaster"/>
    <x v="5"/>
    <x v="1"/>
    <x v="16"/>
    <d v="2018-09-05T13:01:00"/>
    <m/>
    <m/>
    <s v="Item"/>
    <b v="0"/>
    <s v="0"/>
    <s v="Darin Mann"/>
    <s v="Darin Mann"/>
    <x v="8"/>
    <n v="1068"/>
    <s v="0"/>
    <d v="2018-09-05T13:01:00"/>
    <s v="Darin Mann"/>
    <m/>
    <s v="Grants Management"/>
    <s v="Item"/>
    <s v="strategicplanning/Research/Lists/Technical Assistance version 2"/>
  </r>
  <r>
    <s v="Lafayette Parish School System "/>
    <x v="332"/>
    <x v="0"/>
    <s v="PWs 103, 921 "/>
    <s v="Flood"/>
    <s v="Discuss FEMA PA Match Program. Review status of active and open PWs 103, 921 "/>
    <s v="Damage related to disaster"/>
    <x v="5"/>
    <x v="1"/>
    <x v="16"/>
    <d v="2018-09-05T13:03:42"/>
    <m/>
    <m/>
    <s v="Item"/>
    <b v="0"/>
    <s v="0"/>
    <s v="Darin Mann"/>
    <s v="Darin Mann"/>
    <x v="8"/>
    <n v="1069"/>
    <s v="0"/>
    <d v="2018-09-05T13:03:42"/>
    <s v="Darin Mann"/>
    <m/>
    <s v="Grants Management"/>
    <s v="Item"/>
    <s v="strategicplanning/Research/Lists/Technical Assistance version 2"/>
  </r>
  <r>
    <s v="Denham Springs   "/>
    <x v="363"/>
    <x v="0"/>
    <s v="PWs 821, 891, 789, 770, 579, 137, 96, 576, 7, 8, 820, 847, 604, 931, 771, 907, 886, 855 and 856"/>
    <s v="Flood"/>
    <s v="Discuss FEMA PA Match Program. Review status of active and open and unobligated PWs 821, 891, 789, 770, 579, 137, 96, 576, 7, 8, 820, 847, 604, 931, 771, 907, 886, 855 and 856. Review Davis Bacon provisions for PWs not approved and that haven’t started. "/>
    <s v="Damage related to disaster"/>
    <x v="5"/>
    <x v="1"/>
    <x v="16"/>
    <d v="2018-09-05T13:08:05"/>
    <m/>
    <m/>
    <s v="Item"/>
    <b v="0"/>
    <s v="0"/>
    <s v="Darin Mann"/>
    <s v="Darin Mann"/>
    <x v="8"/>
    <n v="1070"/>
    <s v="0"/>
    <d v="2018-09-05T13:08:05"/>
    <s v="Darin Mann"/>
    <m/>
    <s v="Grants Management"/>
    <s v="Item"/>
    <s v="strategicplanning/Research/Lists/Technical Assistance version 2"/>
  </r>
  <r>
    <s v="Iberville Parish            "/>
    <x v="493"/>
    <x v="0"/>
    <s v="PWs 300, 712, 728, and 786"/>
    <s v="Flood"/>
    <s v="Discuss FEMA PA Match Program. Review status of active and open PWs 300, 712, 728, and 786. Discuss Davis Bacon provisions on unobligated PWs that haven’t been approved and haven’t started construction.  "/>
    <s v="Damage related to disaster"/>
    <x v="5"/>
    <x v="1"/>
    <x v="16"/>
    <d v="2018-09-05T13:13:03"/>
    <m/>
    <m/>
    <s v="Item"/>
    <b v="0"/>
    <s v="0"/>
    <s v="Darin Mann"/>
    <s v="Darin Mann"/>
    <x v="8"/>
    <n v="1071"/>
    <s v="0"/>
    <d v="2018-09-05T13:13:03"/>
    <s v="Darin Mann"/>
    <m/>
    <s v="Grants Management"/>
    <s v="Item"/>
    <s v="strategicplanning/Research/Lists/Technical Assistance version 2"/>
  </r>
  <r>
    <s v="Livingston Parish         "/>
    <x v="494"/>
    <x v="0"/>
    <s v="PWs 276, 19, 95, 385, 409, 426, 522, 607, 608, 609, 612, 617, 618, 648, 647, 649, 650, 695, 736, 744, 854, 885, 930, 967, 1083 and 1113"/>
    <s v="Flood"/>
    <s v="Discuss FEMA PA Match Program. Review status of active, open, closed and unobligated PWs 276, 19, 95, 385, 409, 426, 522, 607, 608, 609, 612, 617, 618, 648, 647, 649, 650, 695, 736, 744, 854, 885, 930, 967, 1083 and 1113."/>
    <s v="Damage related to disaster"/>
    <x v="5"/>
    <x v="1"/>
    <x v="16"/>
    <d v="2018-09-05T13:18:35"/>
    <m/>
    <m/>
    <s v="Item"/>
    <b v="0"/>
    <s v="0"/>
    <s v="Darin Mann"/>
    <s v="Darin Mann"/>
    <x v="8"/>
    <n v="1072"/>
    <s v="0"/>
    <d v="2018-09-05T13:18:35"/>
    <s v="Darin Mann"/>
    <m/>
    <s v="Grants Management"/>
    <s v="Item"/>
    <s v="strategicplanning/Research/Lists/Technical Assistance version 2"/>
  </r>
  <r>
    <s v="Town of Albany    "/>
    <x v="383"/>
    <x v="0"/>
    <s v="PWs 155, 220, 387, 18, 80, 81, 135, 277, 411, 434, 438, 481, 943, 1028, 1030, and 1056"/>
    <s v="Flood"/>
    <s v="Discuss FEMA PA Match Program. Review status of active and closed PWs 155, 220, 387, 18, 80, 81, 135, 277, 411, 434, 438, 481, 943, 1028, 1030, and 1056. Discuss Davis Bacon regarding upcoming bid for PW 1030._x000a_"/>
    <s v="Damage related to disaster"/>
    <x v="5"/>
    <x v="1"/>
    <x v="16"/>
    <d v="2018-09-05T13:19:36"/>
    <m/>
    <m/>
    <s v="Item"/>
    <b v="0"/>
    <s v="0"/>
    <s v="Darin Mann"/>
    <s v="Darin Mann"/>
    <x v="8"/>
    <n v="1073"/>
    <s v="0"/>
    <d v="2018-09-05T13:19:36"/>
    <s v="Darin Mann"/>
    <m/>
    <s v="Grants Management"/>
    <s v="Item"/>
    <s v="strategicplanning/Research/Lists/Technical Assistance version 2"/>
  </r>
  <r>
    <s v="Denham Springs    "/>
    <x v="383"/>
    <x v="0"/>
    <s v="PWs 821, 891, 789, 770, 579, 137, 96, 576, 7, 8, 820, 847, 604, 931, 771, 907, 886, 855 and 856"/>
    <s v="Flood"/>
    <s v="PWs 821, 891, 789, 770, 579, 137, 96, 576, 7, 8, 820, 847, 604, 931, 771, 907, 886, 855 and 856_x000a_Discuss FEMA PA Match Program. Review status of active and open and unobligated PWs 821, 891, 789, 770, 579, 137, 96, 576, 7, 8, 820, 847, 604, 931, 771, 907, 886, 855 and 856. Review Davis Bacon provisions for PWs not approved and that haven’t started._x000a_"/>
    <s v="Damage related to disaster"/>
    <x v="5"/>
    <x v="1"/>
    <x v="16"/>
    <d v="2018-09-05T13:20:24"/>
    <m/>
    <m/>
    <s v="Item"/>
    <b v="0"/>
    <s v="0"/>
    <s v="Darin Mann"/>
    <s v="Darin Mann"/>
    <x v="8"/>
    <n v="1074"/>
    <s v="0"/>
    <d v="2018-09-05T13:20:24"/>
    <s v="Darin Mann"/>
    <m/>
    <s v="Grants Management"/>
    <s v="Item"/>
    <s v="strategicplanning/Research/Lists/Technical Assistance version 2"/>
  </r>
  <r>
    <s v="Recovery School District-Louisiana Dept. of Education            "/>
    <x v="347"/>
    <x v="0"/>
    <s v="IEDU-00112, IEDU-00114, IEDU-00115  "/>
    <s v="Katrina/Rita Grant 1"/>
    <s v="Jimmy Dunphy and I conducted a pre-monitoring visit to review and assess the files the following projects. _x000a_•_x0009_IEDU-00112 - Agnes L. Baudit Elementary School_x000a_•_x0009_IEDU-00114 - Village De L`est Elementary School_x000a_•_x0009_IEDU-00115  - William J. Fischer Elementary School_x000a_The purpose of the pre-monitoring visit is to make sure the RSD is ready for the official monitoring visit on October 18.  _x000a_"/>
    <s v="Damage related to disaster;#Labor - Davis/Bacon;#Low-Moderate Income - National Objective"/>
    <x v="5"/>
    <x v="1"/>
    <x v="16"/>
    <d v="2018-09-05T13:31:41"/>
    <m/>
    <m/>
    <s v="Item"/>
    <b v="0"/>
    <s v="0"/>
    <s v="Darin Mann"/>
    <s v="Darin Mann"/>
    <x v="8"/>
    <n v="1075"/>
    <s v="0"/>
    <d v="2018-09-05T13:31:41"/>
    <s v="Darin Mann"/>
    <m/>
    <s v="Grants Management"/>
    <s v="Item"/>
    <s v="strategicplanning/Research/Lists/Technical Assistance version 2"/>
  </r>
  <r>
    <s v="Washington Parish"/>
    <x v="495"/>
    <x v="0"/>
    <s v="59PARA3201, 59VPRP3201, 59VPRP9201"/>
    <s v="Gustav/Ike;#Isaac"/>
    <s v="Jared Lee and I will conducted the pre-monitoring visit to review and assess the files the following projects. _x000a_•        59PARA3201- Washington Parish Facility_x000a_•        59VPRP3201 - Government Facility Expansion_x000a_•        59VPRP9201 - Bogalusa Cost Share_x000a_The purpose of the pre-monitoring visit is to make sure the parish is ready for the official monitoring visit in late-October.  _x000a_"/>
    <s v="Damage related to disaster;#Urgent Need - National Objective"/>
    <x v="5"/>
    <x v="1"/>
    <x v="16"/>
    <d v="2018-09-05T13:38:02"/>
    <m/>
    <m/>
    <s v="Item"/>
    <b v="0"/>
    <s v="0"/>
    <s v="Darin Mann"/>
    <s v="Darin Mann"/>
    <x v="8"/>
    <n v="1076"/>
    <s v="0"/>
    <d v="2018-09-05T13:38:02"/>
    <s v="Darin Mann"/>
    <m/>
    <s v="Grants Management"/>
    <s v="Item"/>
    <s v="strategicplanning/Research/Lists/Technical Assistance version 2"/>
  </r>
  <r>
    <s v="Office of Facility Planning and Control"/>
    <x v="380"/>
    <x v="0"/>
    <s v="I2OC-00024, I2OC-00036, ILOC-00020 "/>
    <s v="Katrina/Rita Grant 1;#Katrina/Rita Grant 2"/>
    <s v="Jimmy Dunphy and I will conducted a pre-monitoring visit to review and assess the files the following projects._x000a_•_x0009_I2OC-00024 Nicholls State University - Stopher Gymnasium-HVAC                      _x000a_•_x0009_I2OC-00036 University of Louisiana, Lafayette - Angelle Hall                                 _x000a_•_x0009_ILOC-00020 Delgado Community College Maintenance &amp; Warehouse Building                      _x000a_The purpose of the pre-monitoring visit is to make sure OFP&amp;C is ready for the official monitoring visit which is schedule for November 14._x000a_"/>
    <s v="Damage related to disaster;#Urgent Need - National Objective"/>
    <x v="5"/>
    <x v="1"/>
    <x v="16"/>
    <d v="2018-09-05T13:42:41"/>
    <m/>
    <m/>
    <s v="Item"/>
    <b v="0"/>
    <s v="0"/>
    <s v="Darin Mann"/>
    <s v="Darin Mann"/>
    <x v="8"/>
    <n v="1077"/>
    <s v="0"/>
    <d v="2018-09-05T13:42:41"/>
    <s v="Darin Mann"/>
    <m/>
    <s v="Grants Management"/>
    <s v="Item"/>
    <s v="strategicplanning/Research/Lists/Technical Assistance version 2"/>
  </r>
  <r>
    <s v="Plaquemines Parish School Board"/>
    <x v="496"/>
    <x v="0"/>
    <s v="IEDU–00072, IEDU–00075, IEDU–00076"/>
    <s v="Katrina/Rita Grant 1"/>
    <s v="I conducted a pre-monitoring visit to review and assess the files for the projects below._x000a_•        IEDU – 00072 South Plaquemines High School Enhancements – Active, 84 percent expended.    _x000a_•        IEDU – 00075 Boothville Elementary Schools Renovations – (Project received final closeout approval on 7/6/2017 )_x000a_•        IEDU – 00076 South Plaquemines Elementary School Enhancements – (Project received final closeout approval on 7/6/2017) _x000a_The purpose of the pre-monitoring visit is to make sure the school board is ready for the official monitoring visit in December._x000a_"/>
    <s v="Damage related to disaster;#Low-Moderate Income - National Objective;#Urgent Need - National Objective"/>
    <x v="5"/>
    <x v="1"/>
    <x v="16"/>
    <d v="2018-09-05T13:47:35"/>
    <m/>
    <m/>
    <s v="Item"/>
    <b v="0"/>
    <s v="0"/>
    <s v="Darin Mann"/>
    <s v="Darin Mann"/>
    <x v="8"/>
    <n v="1078"/>
    <s v="0"/>
    <d v="2018-09-05T13:47:35"/>
    <s v="Darin Mann"/>
    <m/>
    <s v="Grants Management"/>
    <s v="Item"/>
    <s v="strategicplanning/Research/Lists/Technical Assistance version 2"/>
  </r>
  <r>
    <s v="Town of Baldwin"/>
    <x v="497"/>
    <x v="0"/>
    <s v="51MIPC3401"/>
    <s v="Gustav/Ike"/>
    <s v="A monthly conference call was held today with St. Mary Parish Levee District Executive Director Tim Matte, project engineer Reid Miller, and Jared Lee and Jimmy Dunphy to discuss updates related to the acquisition of the five properties the Levee District is attempting to acquire for the Town's Flood Protection Levee System project. _x000a__x000a_Mr. Matte mentioned that the Levee District is still attempting to find common ground with the Cleggco, LLC property owner on the language in the written agreement. The property owner has apparently provided a verbal agreement to the offer the Levee District previously made. One reason the Levee District has not been able to make more progress on this property is that the owner's attorney is working on multiple right-of-way agreements for various entities that are attempting to acquire the landowner's property. Mr. Matte also mentioned that a review appraisal of the Cleggco owner's property has now been completed. _x000a__x000a_For the Hebert Management property, Mr. Matte mentioned that the Levee District and property owner are prepared to execute the servitude agreement, but that the Levee District is unsure whether an agreement (i.e., an intergovernmental agreement or MOU) between the Town and the Levee District needs to be in place prior to executing the servitude agreement. The DRU informed Mr. Matte that it would consult with Recovery Programs Deputy Director Kay LeSage regarding the possible need for the Levee District to execute an intergovernmental agreement with the Town of Baldwin that would allow the grantee to make improvements on the land owned by the Levee District, and that it would follow-up with the Levee District on the need for an agreement. _x000a__x000a_The DRU subsequently sent an email to Mr. Matte today informing him that either a Memorandum of Understanding or an Intergovernmental Agreement with the Town will be needed in order to allow the Town access to the land, as well as to identify who will maintain it after construction is complete. The DRU also informed the Levee District that a determination on the type of agreement that is needed should be made by the Levee District's attorney. _x000a__x000a_For the Emma Johnson property, Mr. Matte informed the DRU that the Levee District recently made an offer to Ms. Johnson and that she responded with a counteroffer that the Levee District is currently negotiating with her. Mr. Matte mentioned that he was confident a written servitude agreement with Ms. Johnson (and the Hebert Management property owner) could be executed by the time of the next monthly conference call (October 4) -- provided the Levee District received an answer from the DRU to the question of whether an agreement between the Levee District and Town needs to be in place to allow the Town to make improvements to the land. _x000a__x000a_Regarding the Leontine and Comb estates, Mr. Matte mentioned that the Levee District is scheduled to meet next week (September 13), at which time the Levee District should begin the process of appropriating the two properties. From the date of the Levee District's meeting, the appropriation process could take as few as 30 days to complete.   "/>
    <s v="Grants Management"/>
    <x v="4"/>
    <x v="0"/>
    <x v="24"/>
    <d v="2018-09-06T07:41:53"/>
    <m/>
    <m/>
    <s v="Item"/>
    <b v="0"/>
    <s v="0"/>
    <s v="Jimmy Dunphy"/>
    <s v="Jimmy Dunphy"/>
    <x v="20"/>
    <n v="1079"/>
    <s v="0"/>
    <d v="2018-09-06T11:35:03"/>
    <s v="Jimmy Dunphy"/>
    <m/>
    <s v="Grants Management"/>
    <s v="Item"/>
    <s v="strategicplanning/Research/Lists/Technical Assistance version 2"/>
  </r>
  <r>
    <s v="St. Landry Parish"/>
    <x v="497"/>
    <x v="0"/>
    <s v="PW Numbers 16, 166, 172, 242, 243 and 329"/>
    <s v="Flood"/>
    <s v="OCD-DRU Staff Helena Janssen provided technical assistance to St. Landry Parish to discuss the details and current status of their PWs listed in LouisianaPA.com and on the OCD-DRU Participation Form. We also discussed an Overview of the Match Program, Construction Status and HUD CDBG-DR Requirements, including Davis Bacon &amp; Related Acts.  Additionally, we discussed the Closeout Process. Notice was sent to St. Landry Parish on August 29, 2018. Event was held on September 6, 2018 at 10:00am - 11:30am."/>
    <s v="Damage related to disaster;#Duplication of Benefits;#Eligible CDBG Activities;#Labor - Davis/Bacon"/>
    <x v="5"/>
    <x v="1"/>
    <x v="34"/>
    <d v="2018-09-07T08:00:51"/>
    <m/>
    <m/>
    <s v="Item"/>
    <b v="0"/>
    <s v="0"/>
    <s v="Janssen Helena"/>
    <s v="Helena Janssen"/>
    <x v="23"/>
    <n v="1080"/>
    <s v="0"/>
    <d v="2018-09-07T08:00:51"/>
    <s v="Janssen OCD, Helena"/>
    <m/>
    <s v="Grants Management"/>
    <s v="Item"/>
    <s v="strategicplanning/Research/Lists/Technical Assistance version 2"/>
  </r>
  <r>
    <s v="St. Landry Parish Tourist Commission"/>
    <x v="497"/>
    <x v="0"/>
    <s v="PW Numbers 54 and 282"/>
    <s v="Flood"/>
    <s v="OCD-DRU Staff Helena Janssen provided technical assistance to St. Landry Parish Tourist Commission to discuss the details and current status of their PWs listed in LouisianaPA.com and on the OCD-DRU Participation Form. We also discussed an Overview of the Match Program, Construction Status and HUD CDBG-DR Requirements, including Davis Bacon &amp; Related Acts.  Additionally, we discussed the Closeout Process. Notice was sent to St. Landry Parish Tourist Commission on August 29, 2018. Event was held on September 6, 2018 at 1:00pm - 4:00pm._x000a__x000a_"/>
    <s v="Damage related to disaster;#Eligible CDBG Activities;#Labor - Davis/Bacon"/>
    <x v="5"/>
    <x v="1"/>
    <x v="34"/>
    <d v="2018-09-07T08:03:54"/>
    <m/>
    <m/>
    <s v="Item"/>
    <b v="0"/>
    <s v="0"/>
    <s v="Janssen Helena"/>
    <s v="Helena Janssen"/>
    <x v="23"/>
    <n v="1081"/>
    <s v="0"/>
    <d v="2018-09-07T08:03:54"/>
    <s v="Janssen OCD, Helena"/>
    <m/>
    <s v="Grants Management"/>
    <s v="Item"/>
    <s v="strategicplanning/Research/Lists/Technical Assistance version 2"/>
  </r>
  <r>
    <s v="Recovery School District"/>
    <x v="498"/>
    <x v="0"/>
    <s v="All IEDU projects "/>
    <s v="Katrina/Rita Grant 1"/>
    <s v="A monthly conference call was held today with Capital Grants Manager Nathan Schwam, grant administrator Julie Bordelon, Recovery Programs Director Adrienne Celestine and Jimmy Dunphy to discuss the status of the grantee's active projects, five projects that have been completed but not closed, and the grantee's recently approved Centralized Career and Technical Education Facility (IEDU-00117) project. _x000a__x000a_Regarding the IEDU-00117 project, the project analyst informed the grantee that the activity has not yet been added to the DRGR, but that RSD could submit its first payment request for the project as early as this week, since the activity will likely be added to the reporting system by the end of this week. The project analyst also mentioned that the first deadline for the project is the 1/31/19 deadline for submission of the final plans and specifications (for the first phase of the project) and the Environmental Review Record. _x000a__x000a_For the Bauduit Elementary (IEDU-00112) project, Ms. Bordelon mentioned that the grantee is only waiting on GOHSEP approval of the grantee's reimbursement requests for A/E costs before submitting the final project amendment and closeout report. The project analyst informed the grantee that it could submit a spreadsheet similar to the one it recently submitted in the request for project amendment for the Live Oak Elementary (2) (IEDU-00065) project to show the RRF numbers associated with the IEDU-00112 project._x000a__x000a_The project analyst also mentioned that the current Report Due status for some of the projects on the spreadsheet the DRU provided the grantee is the result of the closeout team not yet having updated the Activity Tracker following receipt of the closeout reports the grantee recently submitted. The project analyst also mentioned that projects with closeout reports currently in the DRU's review process (e.g., IEDU-00002 and -00011) do not appear on the spreadsheet, since the grantee does not need to provide updates on those projects. The IEDU-00002 project is currently in the Audit Review stage, which Ms. Celestine explained consists of the DRU Audit section ensuring that the grantee's annual audits are up-to-date and are without findings."/>
    <s v="Grants Management"/>
    <x v="4"/>
    <x v="0"/>
    <x v="24"/>
    <d v="2018-09-10T12:21:17"/>
    <m/>
    <m/>
    <s v="Item"/>
    <b v="0"/>
    <s v="0"/>
    <s v="Jimmy Dunphy"/>
    <s v="Jimmy Dunphy"/>
    <x v="20"/>
    <n v="1082"/>
    <s v="0"/>
    <d v="2018-09-11T08:17:15"/>
    <s v="Jimmy Dunphy"/>
    <m/>
    <s v="Grants Management"/>
    <s v="Item"/>
    <s v="strategicplanning/Research/Lists/Technical Assistance version 2"/>
  </r>
  <r>
    <s v="Evangeline Parish School Board"/>
    <x v="499"/>
    <x v="0"/>
    <s v="PW # 263"/>
    <s v="Flood"/>
    <s v="OCD-DRU Staff Helena Janssen provided technical assistance to Evangeline Parish School Board to discuss the details and current status of their PW listed in LouisianaPA.com and on the OCD-DRU Participation Form. We also discussed an Overview of the Match Program, Construction Status and HUD CDBG-DR Requirements, including Davis Bacon &amp; Related Acts.  Additionally, we discussed the Closeout Process. Notice was sent to Evangeline Parish School Board on August 17, 2018. Event was held on September 11, 2018 at 9:30am - 10:15am."/>
    <s v="Damage related to disaster;#Eligible CDBG Activities;#Labor - Davis/Bacon"/>
    <x v="5"/>
    <x v="1"/>
    <x v="34"/>
    <d v="2018-09-12T09:04:08"/>
    <m/>
    <m/>
    <s v="Item"/>
    <b v="0"/>
    <s v="0"/>
    <s v="Janssen Helena"/>
    <s v="Helena Janssen"/>
    <x v="23"/>
    <n v="1083"/>
    <s v="0"/>
    <d v="2018-09-13T13:38:58"/>
    <s v="Garrett Lieux"/>
    <m/>
    <s v="Grants Management"/>
    <s v="Item"/>
    <s v="strategicplanning/Research/Lists/Technical Assistance version 2"/>
  </r>
  <r>
    <s v="St Landry Parish School Board"/>
    <x v="499"/>
    <x v="0"/>
    <s v="PW numbers 11, 91, 107, 108, 441, 496, 526, and 569"/>
    <s v="Flood"/>
    <s v="Helena Janssen provided technical assistance to St. Landry Parish to discuss the details and current status of their PWs listed in LouisianaPA.com and on the OCD-DRU Participation Form. We also discussed an Overview of the Match Program, Construction Status and HUD CDBG-DR Requirements, including Davis Bacon &amp; Related Acts.  Additionally, we discussed the Closeout Process. Notice was sent to St. Landry Parish School Board on August 28, 2018. Event was held on September 11, 2018 at 11:15am - 12:50pm."/>
    <s v="Damage related to disaster;#Duplication of Benefits;#Eligible CDBG Activities;#Labor - Davis/Bacon"/>
    <x v="5"/>
    <x v="1"/>
    <x v="34"/>
    <d v="2018-09-12T09:06:47"/>
    <m/>
    <m/>
    <s v="Item"/>
    <b v="0"/>
    <s v="0"/>
    <s v="Janssen Helena"/>
    <s v="Helena Janssen"/>
    <x v="23"/>
    <n v="1084"/>
    <s v="0"/>
    <d v="2018-09-12T09:08:32"/>
    <s v="Janssen OCD, Helena"/>
    <m/>
    <s v="Grants Management"/>
    <s v="Item"/>
    <s v="strategicplanning/Research/Lists/Technical Assistance version 2"/>
  </r>
  <r>
    <s v="Narconon Louisiana New Life Retreat"/>
    <x v="497"/>
    <x v="0"/>
    <s v="PW 464,635,692,774,775,824,859,862"/>
    <s v="Flood"/>
    <s v="Start Date: 09/06/18  End Date: 09/06/18   Time: 1-2pm_x000a_On-Site Visit_x000a_Attendees: Eugenia Williams-DRU, Jonathan Dotch-GOHSEP and Kelley Keeney-Narconon_x000a_Notice sent: 09/03/18_x000a__x000a_Reviewed 7 PW's , 6 of which were completed prior to 4/4/17 and in the Close out phase with GOHSEP.  PW 464-Double Wide Mobile Home is going to be an improved project once it's has been written and approved. "/>
    <s v="Damage related to disaster"/>
    <x v="5"/>
    <x v="1"/>
    <x v="35"/>
    <d v="2018-09-19T14:31:14"/>
    <m/>
    <m/>
    <s v="Item"/>
    <b v="0"/>
    <s v="0"/>
    <s v="Eugenia Williams"/>
    <s v="Eugenia Williams"/>
    <x v="26"/>
    <n v="1085"/>
    <s v="0"/>
    <d v="2018-09-19T14:31:14"/>
    <s v="Eugenia Williams"/>
    <m/>
    <s v="Grants Management"/>
    <s v="Item"/>
    <s v="strategicplanning/Research/Lists/Technical Assistance version 2"/>
  </r>
  <r>
    <s v="Livingston Parish Public Schools"/>
    <x v="500"/>
    <x v="0"/>
    <s v="PW 1256"/>
    <s v="Flood"/>
    <s v="Reviewed Advertisement for Bids, Bids Specs &amp; contract prior to publishing to ensure inclusion of CDBG requirements which includes the effective wage determination.  Provided feedback to grantee for items that will need to be added._x000a_Conducted by OCD Staff: Eva Strausbaugh_x000a_TA event: 9/19/18 at 2PM_x000a_Notice of event was sent my grantee on 9/19/18 at 1 PM"/>
    <s v="Damage related to disaster;#Eligible CDBG Activities;#Labor - Davis/Bacon;#Grants Management"/>
    <x v="5"/>
    <x v="0"/>
    <x v="33"/>
    <d v="2018-09-19T15:56:13"/>
    <m/>
    <m/>
    <s v="Item"/>
    <b v="0"/>
    <s v="0"/>
    <s v="Eva Strausbaugh"/>
    <s v="Eva Strausbaugh"/>
    <x v="25"/>
    <n v="1086"/>
    <s v="0"/>
    <d v="2018-09-19T16:00:10"/>
    <s v="Eva Strausbaugh"/>
    <m/>
    <s v="Grants Management"/>
    <s v="Item"/>
    <s v="strategicplanning/Research/Lists/Technical Assistance version 2"/>
  </r>
  <r>
    <s v="Facility Planning and Control"/>
    <x v="501"/>
    <x v="0"/>
    <s v="All active ILOC projects "/>
    <s v="Katrina/Rita Grant 1;#Katrina/Rita Grant 2"/>
    <s v="A monthly conference call was held today with Facility Planning and Control senior manager Tom Rish, project managers Mark Bradley and Jean Kelly, Jessica Guillory (Pan American Engineers), and Jimmy Dunphy to discuss the status of the grantee's two active projects. _x000a__x000a_Nunez Community College (I2OC-00022) project manager Jean Kelly mentioned that she recently received the final invoice from the subrecipient's contractor for the elevator modifications work, and that she would submit the next payment request for the project within a week or two. Ms. Kelly mentioned that in addition to the construction invoices, there are still costs to request for additional services the designer performed for the project. _x000a__x000a_The DRU advised the Ms. Kelly to include only the construction services invoices in the next payment request, and to include the designer's invoices and reconciliation items in the final draw for the project. Ms. Kelly previously informed the DRU that the she will need to submit some designer invoices that were overpaid from FEMA funds and underpaid from CDBG funds to reconcile the project costs to the approved budget and to zero out the CDBG budget. _x000a__x000a_For the Delgado Community College (ILOC-00020) project, the DRU informed project manager Mark Bradley that submitting the next payment request to increase the expenditures for the project is the most important priority. Mr. Bradley mentioned that a change order to the One Construction contract to add approximately $12,000.00 to the total amount needs to be submitted to Pan American Engineers for the original work the contractor completed. _x000a__x000a_Mr. Bradley mentioned that as soon as that change order is approved, he would submit the next payment request for the project, which would include pay applications One Construction has previously submitted to the grantee, but which have not been paid due to the labor compliance issues with the electrical subcontractor that performed services for the project. According to Mr. Bradley, the labor compliance issues are now close to 100 percent resolved.  "/>
    <s v="Grants Management"/>
    <x v="4"/>
    <x v="0"/>
    <x v="24"/>
    <d v="2018-09-20T07:44:26"/>
    <m/>
    <m/>
    <s v="Item"/>
    <b v="0"/>
    <s v="0"/>
    <s v="Jimmy Dunphy"/>
    <s v="Jimmy Dunphy"/>
    <x v="20"/>
    <n v="1087"/>
    <s v="0"/>
    <d v="2018-09-21T11:28:52"/>
    <s v="Jimmy Dunphy"/>
    <m/>
    <s v="Grants Management"/>
    <s v="Item"/>
    <s v="strategicplanning/Research/Lists/Technical Assistance version 2"/>
  </r>
  <r>
    <s v="WISE"/>
    <x v="502"/>
    <x v="0"/>
    <s v="65WISE9201"/>
    <s v="Gustav/Ike"/>
    <s v="Provided Technical Assistance regarding the support documentation needed for invoice processing and amendment. "/>
    <s v="Financial Management"/>
    <x v="2"/>
    <x v="0"/>
    <x v="31"/>
    <d v="2018-09-20T10:14:45"/>
    <m/>
    <m/>
    <s v="Item"/>
    <b v="0"/>
    <s v="0"/>
    <s v="Chenoa Richmond"/>
    <s v="Chenoa Richmond"/>
    <x v="22"/>
    <n v="1088"/>
    <s v="0"/>
    <d v="2018-09-20T10:28:13"/>
    <s v="Chenoa Richmond"/>
    <m/>
    <s v="Grants Management"/>
    <s v="Item"/>
    <s v="strategicplanning/Research/Lists/Technical Assistance version 2"/>
  </r>
  <r>
    <s v="LSU Sea Grant"/>
    <x v="503"/>
    <x v="0"/>
    <s v="65E17S0001"/>
    <s v="Katrina/Rita Grant 2"/>
    <s v="Conference call with LSU Sea Grant regarding project updates.  Provided technical assistance regarding the support documentation needed for invoice processing.  "/>
    <s v="Grants Management"/>
    <x v="4"/>
    <x v="0"/>
    <x v="31"/>
    <d v="2018-09-20T10:26:13"/>
    <m/>
    <m/>
    <s v="Item"/>
    <b v="0"/>
    <s v="0"/>
    <s v="Chenoa Richmond"/>
    <s v="Chenoa Richmond"/>
    <x v="22"/>
    <n v="1089"/>
    <s v="0"/>
    <d v="2018-11-19T16:11:47"/>
    <s v="Chenoa Richmond"/>
    <m/>
    <s v="Grants Management"/>
    <s v="Item"/>
    <s v="strategicplanning/Research/Lists/Technical Assistance version 2"/>
  </r>
  <r>
    <s v="East Baton Rouge Parish"/>
    <x v="501"/>
    <x v="0"/>
    <s v="All active PARA projects "/>
    <s v="Gustav/Ike"/>
    <s v="A monthly conference call was held today with Parish officials Rowdy Gaudet, Anita Lockett and Mark Stephens, DRU representatives Adrienne Celestine, Darin Mann, Andrea Fleischbein, Tomorr LeBeouf, Jared Lee and Jimmy Dunphy, and LHC officials Liza Bergeron and Ray Rodriguez to discuss the status of the Parish's active infrastructure and housing projects._x000a__x000a_Regarding the project amendments that are needed for the Parish's 17PARA2105, -2107, -3204 and -3601 projects, Ms. Lockett informed the DRU that there are funds available in the Parish's task order with Pan American Engineers to allow the grant administrators to complete the project amendments, and that she would instruct the Parish's grant administrators to complete the project amendments shortly.  _x000a__x000a_For the Smiley Heights Rental Rehab (17PARA3601) project, Mr. Gaudet informed the DRU that the Parish Metro Council is scheduled to vote next week on approval of the $260,882.13 in CDBG funds the DRU has requested be returned for the Parish's non-compliance on the charter high school and BRCC Automotive Training Center parts of the project. Mr. Gaudet stated that he was optimistic that the funds could be returned to the DRU by the 10/8/18 deadline issued in the letter that was mailed August 24.  _x000a__x000a_Regarding submission of the 17PARA3601 project amendment in GIOS, the DRU informed the Parish that in addition to a project amendment, the Parish will have to submit an amendment to its G/I Recovery Proposal to reduce the -3601 budget by $260,882.13. Mr. Gaudet mentioned that grant administrator Pan American Engineers has already prepared the proposal amendment to move funds from the -3601 project and has submitted it to the Parish for signature.   _x000a__x000a_The DRU informed the Parish that the deadline for submission of the plans and specifications for the Renovate 1701 Main St. (17PARA3202) project is 11/18/18 and asked whether the project is moving forward. Ms. Lockett indicated that she recently spoke with the engineer and that the plans and specs could be finalized within the next three weeks and sent to Pan American Engineers for review shortly thereafter. _x000a__x000a_The DRU also informed the Parish that the deadline to request an extension to the plans and specs submission deadline is 10/18/18. Ms. Lockett responded that if an extension is later determined to be needed, the Parish will submit the request for the time extension by the deadline date, which is four weeks from today.    "/>
    <s v="Grants Management"/>
    <x v="4"/>
    <x v="0"/>
    <x v="24"/>
    <d v="2018-09-20T13:38:36"/>
    <m/>
    <m/>
    <s v="Item"/>
    <b v="0"/>
    <s v="0"/>
    <s v="Jimmy Dunphy"/>
    <s v="Jimmy Dunphy"/>
    <x v="20"/>
    <n v="1090"/>
    <s v="0"/>
    <d v="2018-09-20T15:50:57"/>
    <s v="Jimmy Dunphy"/>
    <m/>
    <s v="Grants Management"/>
    <s v="Item"/>
    <s v="strategicplanning/Research/Lists/Technical Assistance version 2"/>
  </r>
  <r>
    <s v="Saint Joseph Abbey and Seminary College"/>
    <x v="499"/>
    <x v="0"/>
    <s v="43 PW's-Several"/>
    <s v="Flood"/>
    <s v=" _x000a_ _x000a__x000a__x000a_Start Date: 9/11/18  End Date: 9/11/18   _x000a_On site visit_x000a_Eugenia Williams, Lisa Samuels, Brenda Wu-OCD_x000a_Glenda Bocking, Chad Hargon-GOHSEP_x000a_Jennifer Whitehouse, Katie Plude, Abbot Justin Brown, Jim Rubeau- St. Joseph Abbey Staff_x000a_Mike catalfama, Rick Besselman-Sulzer Group_x000a_Notice sent: Aug. 21, 2018_x000a_____________________________________________________________________x000a_St. Abbey has 48PW's.  26 CAT B, 21 CAT E and 1 CAT C. It was stated none of the CAT B &amp; CAT E  projects are ready for close out only the CAT C is ready for close out. Information was sent to the consultant in reference to them doing a private bid. They were informed about Davis Bacon, Section 504 and Section 3._x000a_ "/>
    <s v="Damage related to disaster"/>
    <x v="5"/>
    <x v="1"/>
    <x v="35"/>
    <d v="2018-09-26T16:32:22"/>
    <m/>
    <m/>
    <s v="Item"/>
    <b v="0"/>
    <s v="0"/>
    <s v="Eugenia Williams"/>
    <s v="Eugenia Williams"/>
    <x v="26"/>
    <n v="1091"/>
    <s v="0"/>
    <d v="2018-09-26T16:32:22"/>
    <s v="Eugenia Williams"/>
    <m/>
    <s v="Grants Management"/>
    <s v="Item"/>
    <s v="strategicplanning/Research/Lists/Technical Assistance version 2"/>
  </r>
  <r>
    <s v="CNO ALL"/>
    <x v="504"/>
    <x v="0"/>
    <s v="CNO ALL"/>
    <s v="Katrina/Rita Grant 1;#Katrina/Rita Grant 2"/>
    <s v="Arranged and participated in a conference call with monitoring and CNO on PI and duplication of benefit questions and concerns. Issue seems resolved."/>
    <s v="Damage related to disaster;#Duplication of Benefits"/>
    <x v="5"/>
    <x v="0"/>
    <x v="27"/>
    <d v="2018-09-26T16:46:03"/>
    <m/>
    <m/>
    <s v="Item"/>
    <b v="0"/>
    <s v="0"/>
    <s v="Rosalind Peychaud"/>
    <s v="Rosalind Peychaud"/>
    <x v="3"/>
    <n v="1092"/>
    <s v="0"/>
    <d v="2018-09-26T16:46:03"/>
    <s v="Rosalind Peychaud"/>
    <m/>
    <s v="Grants Management"/>
    <s v="Item"/>
    <s v="strategicplanning/Research/Lists/Technical Assistance version 2"/>
  </r>
  <r>
    <s v="Cameron Parish Police Jury"/>
    <x v="504"/>
    <x v="0"/>
    <s v="PWs 392, 478, 479, 480 and 560"/>
    <s v="Flood"/>
    <s v="OCD-DRU Staff Helena Janssen provided technical assistance to Cameron Parish Police Jury to discuss the details and current status of their PWs listed in LouisianaPA.com and on the OCD-DRU Participation Form. We also discussed an Overview of the Match Program, Construction Status and HUD CDBG-DR Requirements, including Davis Bacon &amp; Related Acts.  Additionally, we discussed the Closeout Process. Notice was sent to Cameron Parish Police Jury on September 19, 2018. Event was held on September 25, 2018 at 10:00am - 11:00am."/>
    <s v="Damage related to disaster;#Eligible CDBG Activities;#Labor - Davis/Bacon"/>
    <x v="5"/>
    <x v="1"/>
    <x v="34"/>
    <d v="2018-09-27T07:54:22"/>
    <m/>
    <m/>
    <s v="Item"/>
    <b v="0"/>
    <s v="0"/>
    <s v="Janssen Helena"/>
    <s v="Helena Janssen"/>
    <x v="23"/>
    <n v="1093"/>
    <s v="0"/>
    <d v="2018-09-27T07:54:22"/>
    <s v="Janssen OCD, Helena"/>
    <m/>
    <s v="Grants Management"/>
    <s v="Item"/>
    <s v="strategicplanning/Research/Lists/Technical Assistance version 2"/>
  </r>
  <r>
    <s v="Cameron Parish Sheriff's Department"/>
    <x v="504"/>
    <x v="0"/>
    <s v="PW# 467"/>
    <s v="Flood"/>
    <s v="OCD-DRU Staff Helena Janssen provided technical assistance to Cameron Parish Sheriff's Department to discuss the details and current status of their PWs listed in LouisianaPA.com and on the OCD-DRU Participation Form. We also discussed an Overview of the Match Program, Construction Status and HUD CDBG-DR Requirements, including Davis Bacon &amp; Related Acts.  Additionally, we discussed the Closeout Process. Notice was sent to Cameron Parish Sheriff's Department on September 19, 2018. Event was held on September 25, 2018 at 11:00am - 11:35am."/>
    <s v="Damage related to disaster;#Eligible CDBG Activities;#Labor - Davis/Bacon"/>
    <x v="5"/>
    <x v="1"/>
    <x v="34"/>
    <d v="2018-09-27T07:56:37"/>
    <m/>
    <m/>
    <s v="Item"/>
    <b v="0"/>
    <s v="0"/>
    <s v="Janssen Helena"/>
    <s v="Helena Janssen"/>
    <x v="23"/>
    <n v="1094"/>
    <s v="0"/>
    <d v="2018-09-27T07:56:37"/>
    <s v="Janssen OCD, Helena"/>
    <m/>
    <s v="Grants Management"/>
    <s v="Item"/>
    <s v="strategicplanning/Research/Lists/Technical Assistance version 2"/>
  </r>
  <r>
    <s v="Terrebonne Parish"/>
    <x v="505"/>
    <x v="0"/>
    <s v="All active PARA projects "/>
    <s v="Gustav/Ike"/>
    <s v="A monthly conference call was held today with Parish engineer Nia Picou, Outreach representative Darin Mann and Jimmy Dunphy to discuss the status of the Parish's active projects, as well as Ms. Picou's forthcoming maternity leave status. _x000a__x000a_For the Parish's Levee - Ward 7 (55PARA3306) project, Ms. Picou mentioned that the Parish is currently considering its options regarding how to proceed after receipt of the soil report from engineer Aptim. The Parish is considering whether to proceed with the approximate $1 million fix to the project that the engineer has recommended, or whether to include the fix in the Parish's Levee - Cedar Grove (55PARA3308) project. Note the Parish currently does not have enough funds to pay for construction costs associated with 55PARA3308, but does have enough funds remaining in 55PARA3306 to complete the scope of the project. _x000a__x000a_Ms. Picou mentioned that the Parish council is scheduled to meet October 8, at which time it should grant approval of substantial completion of the Parish's Juvenile Facility (55PARA3201) project. The Parish rejected substantial completion of the project during the first inspection that was performed. A subsequent inspection led to the Parish's recently approving substantial completion, however. _x000a__x000a_During the council meeting next month, the Parish should also approve moving $20,000.00 in CDBG funds to the DPW Admin Building (55PARA3203) project. The DRU previously approved the Parish's G/I Recovery Proposal amendment to move $20,000.00 from the Suzie Canal Levee (55PARA3303) project to the 55PARA3203 project. Ms. Picou mentioned that after the council approves the budget change, she will be able to submit the project amendments in GIOS. _x000a__x000a_Regarding the maternity leave Ms. Picou will begin taking next month, she mentioned that she may still be available to participate during conference calls in October and November, but also provided the contact information of her supervisor, who may be able to call in her place. The project analyst mentioned that he would consult with Recovery Programs Deputy Director Kay LeSage regarding whether it is necessary to continue the monthly call while Ms. Picou is on maternity leave, since Ms. Picou offered to continue participating on the call while she is on leave. Ms. Picou mentioned that her leave would end toward the end of November or beginning of December, meaning that she may only miss one (or at most two) monthly calls. "/>
    <s v="Grants Management"/>
    <x v="4"/>
    <x v="0"/>
    <x v="24"/>
    <d v="2018-09-27T08:37:58"/>
    <m/>
    <m/>
    <s v="Item"/>
    <b v="0"/>
    <s v="0"/>
    <s v="Jimmy Dunphy"/>
    <s v="Jimmy Dunphy"/>
    <x v="20"/>
    <n v="1095"/>
    <s v="0"/>
    <d v="2018-09-27T10:03:55"/>
    <s v="Jimmy Dunphy"/>
    <m/>
    <s v="Grants Management"/>
    <s v="Item"/>
    <s v="strategicplanning/Research/Lists/Technical Assistance version 2"/>
  </r>
  <r>
    <s v="St. John the Baptist Parish"/>
    <x v="505"/>
    <x v="0"/>
    <s v="PW 625"/>
    <s v="Flood"/>
    <s v="Start Date: 9/27/18   End Date: 9/27/18   Time: 10-11am_x000a_On-site Visit_x000a_Organizer: Eugenia Williams-OCD_x000a_Attendees: Eugenia Williams-OCD, Tara Lear-SJB, Myra Valentine-SJB, LaVerne Toombs-SJB, Scott Reddech-Royal Engineering, Anita Adams- GOHSEP_x000a_Notice sent: Sept. 18, 2018_x000a_____________________________________________________________x000a_St. John has 1 PW 625 EPM- It's a large project. All expenses has been submitted and reviewed by GOHSEP. They have received 22% of their 90% eligible amount. They are currently in step 6 with GOHSEP. OCD is awaiting closeout notificcation from GOHSEP so the Match can be met."/>
    <s v="Damage related to disaster"/>
    <x v="5"/>
    <x v="1"/>
    <x v="35"/>
    <d v="2018-09-27T15:21:09"/>
    <m/>
    <m/>
    <s v="Item"/>
    <b v="0"/>
    <s v="0"/>
    <s v="Eugenia Williams"/>
    <s v="Eugenia Williams"/>
    <x v="26"/>
    <n v="1096"/>
    <s v="0"/>
    <d v="2018-09-27T15:21:09"/>
    <s v="Eugenia Williams"/>
    <m/>
    <s v="Grants Management"/>
    <s v="Item"/>
    <s v="strategicplanning/Research/Lists/Technical Assistance version 2"/>
  </r>
  <r>
    <s v="CNO ALL"/>
    <x v="505"/>
    <x v="0"/>
    <s v="CNO ALL"/>
    <s v="Katrina/Rita Grant 1;#Katrina/Rita Grant 2"/>
    <s v="OCD-DRU monitoring team entrance conference to obtain, followup, review and clarify information to complete a monitoring report."/>
    <s v="Damage related to disaster"/>
    <x v="5"/>
    <x v="1"/>
    <x v="27"/>
    <d v="2018-09-27T16:58:30"/>
    <m/>
    <m/>
    <s v="Item"/>
    <b v="0"/>
    <s v="0"/>
    <s v="Rosalind Peychaud"/>
    <s v="Rosalind Peychaud"/>
    <x v="3"/>
    <n v="1097"/>
    <s v="0"/>
    <d v="2018-09-27T16:58:30"/>
    <s v="Rosalind Peychaud"/>
    <m/>
    <s v="Grants Management"/>
    <s v="Item"/>
    <s v="strategicplanning/Research/Lists/Technical Assistance version 2"/>
  </r>
  <r>
    <s v="CNO_ ALL "/>
    <x v="505"/>
    <x v="0"/>
    <s v="CNO ALL"/>
    <s v="Katrina/Rita Grant 1;#Katrina/Rita Grant 2"/>
    <s v="Monitoring CNO Governmental Affairs Committee on today primary issues on mimunium wage,: whether CNO can require and enforce contractors for CNO paying a specifice amount; removing the &quot;check the box&quot; question asking whether an applicant has served time in jail, prison etc._x000a_"/>
    <s v="Labor - Davis/Bacon"/>
    <x v="7"/>
    <x v="1"/>
    <x v="27"/>
    <d v="2018-09-27T17:03:58"/>
    <m/>
    <m/>
    <s v="Item"/>
    <b v="0"/>
    <s v="0"/>
    <s v="Rosalind Peychaud"/>
    <s v="Rosalind Peychaud"/>
    <x v="3"/>
    <n v="1098"/>
    <s v="0"/>
    <d v="2018-09-27T17:03:58"/>
    <s v="Rosalind Peychaud"/>
    <m/>
    <s v="Grants Management"/>
    <s v="Item"/>
    <s v="strategicplanning/Research/Lists/Technical Assistance version 2"/>
  </r>
  <r>
    <s v="South Central Planning and Development Commission, North Delta Regional Planning &amp; Development District, NewCorp Inc, TruFund Financial Services, Regional Loan Corp"/>
    <x v="492"/>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9-28T12:21:03"/>
    <m/>
    <m/>
    <s v="Item"/>
    <b v="0"/>
    <s v="0"/>
    <s v="Chua Michael"/>
    <s v="Michael Chua"/>
    <x v="9"/>
    <n v="1099"/>
    <s v="0"/>
    <d v="2018-09-28T12:21:0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06"/>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9-28T12:21:43"/>
    <m/>
    <m/>
    <s v="Item"/>
    <b v="0"/>
    <s v="0"/>
    <s v="Chua Michael"/>
    <s v="Michael Chua"/>
    <x v="9"/>
    <n v="1100"/>
    <s v="0"/>
    <d v="2018-09-28T12:21:4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00"/>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9-28T12:22:23"/>
    <m/>
    <m/>
    <s v="Item"/>
    <b v="0"/>
    <s v="0"/>
    <s v="Chua Michael"/>
    <s v="Michael Chua"/>
    <x v="9"/>
    <n v="1101"/>
    <s v="0"/>
    <d v="2018-09-28T12:22:2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07"/>
    <x v="0"/>
    <s v="Restore LA Small Business Program"/>
    <s v="Flood"/>
    <s v="This is a conference call with all of the Restore LA Small Business Program subrecipients to discuss program status, ongoing issues, resolutions, and to answer any questions, etc."/>
    <s v="Duplication of Benefits;#Eligible CDBG Activities;#Financial Management;#Low-Moderate Income - National Objective;#Urgent Need - National Objective;#Grants Management"/>
    <x v="6"/>
    <x v="0"/>
    <x v="9"/>
    <d v="2018-09-28T12:22:55"/>
    <m/>
    <m/>
    <s v="Item"/>
    <b v="0"/>
    <s v="0"/>
    <s v="Chua Michael"/>
    <s v="Michael Chua"/>
    <x v="9"/>
    <n v="1102"/>
    <s v="0"/>
    <d v="2018-09-28T12:22:55"/>
    <s v="Chua OCD, Michael"/>
    <m/>
    <s v="Grants Management"/>
    <s v="Item"/>
    <s v="strategicplanning/Research/Lists/Technical Assistance version 2"/>
  </r>
  <r>
    <s v="Recovery School District"/>
    <x v="508"/>
    <x v="0"/>
    <s v="All IEDU projects "/>
    <s v="Katrina/Rita Grant 1"/>
    <s v="A monthly conference call was held today with Capital Grants Manager Nathan Schwam, grant administrator Julie Bordelon, Recovery Programs Director Adrienne Celestine and Jimmy Dunphy to discuss the status of the grantee's active and not ready to close projects, the FEMA project worksheet that includes the Centralized Career and Technical Education Facility (IEDU-00117) project, and the grantee's projects that are ready for closeout. _x000a__x000a_Mr. Schwam mentioned that GOHSEP approval of the amended project worksheet (PW 19166) that includes the IEDU-00117 project should now be provided by the middle of this month. The grantee previously indicated that GOHSEP approval would be provided by September 2018. Note the DRU needs a copy of the approved project worksheet to add to the files, since the amended worksheet constitutes part of the approved project application. Mr. Schwam mentioned that although approval should be provided by this month, a new version of the worksheet may not be able to be provided until 2019, since newer versions of amended worksheets are only usually produced about once per year. _x000a__x000a_For the two Not Ready to Close projects -- Charles Drew Elementary (IEDU-00007) and MLK Jr. Elementary (IEDU-00013) -- where there is a discrepancy in the approved budget amounts and the amount of project costs approved on the Louisiana PA website, Mr. Schwam mentioned that he would consult with Louisiana Dept. of Education (DOE) official Chris Norton regarding the discrepancies and report to the DRU during the November conference call Mr. Norton's analysis, including whether project amendments may be needed to reconcile the final budgets to match actual expenditures.   _x000a__x000a_In terms of the ready to close projects, Ms. Bordelon mentioned that she is working on completing reports for the Village de L'est Elementary (IEDU-00017) and Live Oak Elementary (IEDU-00065) projects and that those reports would be submitted to the DRU in the near future. The DRU informed the grantee that four closeout reports that the grantee recently submitted are in various stages of the DRU's closeout review process and that final approval letters for those projects should be issued within the next couple of months. "/>
    <s v="Grants Management"/>
    <x v="4"/>
    <x v="0"/>
    <x v="24"/>
    <d v="2018-10-01T09:28:22"/>
    <m/>
    <m/>
    <s v="Item"/>
    <b v="0"/>
    <s v="0"/>
    <s v="Jimmy Dunphy"/>
    <s v="Jimmy Dunphy"/>
    <x v="20"/>
    <n v="1103"/>
    <s v="0"/>
    <d v="2018-10-01T15:54:33"/>
    <s v="Jimmy Dunphy"/>
    <m/>
    <s v="Grants Management"/>
    <s v="Item"/>
    <s v="strategicplanning/Research/Lists/Technical Assistance version 2"/>
  </r>
  <r>
    <s v="Assumption Parish"/>
    <x v="501"/>
    <x v="0"/>
    <s v="PW 51"/>
    <s v="Flood"/>
    <s v="Event site date: 9/20/18  Event start time:  1-2 pm_x000a_On-Site visit_x000a_Notice sent: 9/18/18_x000a_Attendees: Eugenia Williams-DRU, John Boudreaux, Anne Blanchard-Aussmption Parish, Cher Moore-DRU_x000a__x000a_Assumption Parish has one PW 51-Emergency Protective Measure. It's currently in close out. DRU is awaiting approval from GOHSEP so we can proceed to remiburse the 10% match."/>
    <s v="Damage related to disaster"/>
    <x v="5"/>
    <x v="1"/>
    <x v="35"/>
    <d v="2018-10-03T08:21:28"/>
    <m/>
    <m/>
    <s v="Item"/>
    <b v="0"/>
    <s v="0"/>
    <s v="Eugenia Williams"/>
    <s v="Eugenia Williams"/>
    <x v="26"/>
    <n v="1104"/>
    <s v="0"/>
    <d v="2018-10-03T08:21:28"/>
    <s v="Eugenia Williams"/>
    <m/>
    <s v="Grants Management"/>
    <s v="Item"/>
    <s v="strategicplanning/Research/Lists/Technical Assistance version 2"/>
  </r>
  <r>
    <s v="Town of Baldwin"/>
    <x v="509"/>
    <x v="0"/>
    <s v="51MIPC3401"/>
    <s v="Gustav/Ike"/>
    <s v="A monthly conference call was held today with Town of Baldwin Mayor Donna Lanceslin, the Town's next mayor - Abel Prejean, St. Mary Parish Levee District Executive Director Tim Matte, project engineer Reid Miller, and Jared Lee and Jimmy Dunphy to discuss the status of the acquisition of the five properties the Levee District is attempting to acquire for the Flood Protection Levee System project, as well as a possible construction start date._x000a__x000a_Mr. Matte mentioned that the Levee District made a decision at its September 13 meeting to appropriate all five properties the Levee District needs to acquire for the project. According to Mr. Matte, the Levee District's attorney believed that this was the best option for the Levee District to pursue, given the difficulty the district has faced in attempting to acquire these properties from the owners through amicable agreements. The appropriation process should be completed (i.e., checks sent to property owners) by October 18 -- 30 days from the date the process was filed in the Clerk of Court's office, according to Mr. Matte. _x000a__x000a_The DRU informed Mr. Matte that the acquisition files he compiles for each of the five properties should include the appropriation proceedings, as well as the records that would normally be included in an acquisition file for a property that was not acquired through appropriation (e.g., sale documents, statements of just compensation, appraisals, review appraisals, etc.). Mr. Matte stated that he would begin sending the acquisition records to consultant Angela Kraemer after appropriation is complete, but that it could possibly take a couple of weeks to compile all records. _x000a__x000a_Mr. Matte also mentioned that each of the five property owners would be provided statements of just compensation, and that written agreements would be executed with all property owners. Recovery Programs Manager Jared Lee mentioned that since CDBG funds are not paying for acquisition costs on this project, the engineer should not have to wait for the checks to clear, prior to advertising for bids. Project engineer Reid Miller mentioned that the Town is ready to proceed with advertising for bids, and only needs confirmation that all acquisition is completed prior to publishing the first advertisement._x000a__x000a_According to Mr. Miller, the first advertisement could be published by the end of October or beginning of November, with construction possibly starting in early 2019. Mr. Miller mentioned that there are generally no issues with advertising around the holidays in terms of receiving a sufficient number of bids. Mayor Lanceslin asked whether the Town has to receive three bids for construction in order to award a contract. The project analyst informed her that the DRU usually wants a grantee to have received three bids, but that it has approved Sealed Bid procurements where only one or two bids was received. The project analyst mentioned that if fewer than three bids were received, the DRU would want to review the Town's procurement to ensure that it was conducted properly."/>
    <s v="Grants Management"/>
    <x v="4"/>
    <x v="0"/>
    <x v="24"/>
    <d v="2018-10-04T08:34:29"/>
    <m/>
    <m/>
    <s v="Item"/>
    <b v="0"/>
    <s v="0"/>
    <s v="Jimmy Dunphy"/>
    <s v="Jimmy Dunphy"/>
    <x v="20"/>
    <n v="1105"/>
    <s v="0"/>
    <d v="2018-10-04T10:16:31"/>
    <s v="Jimmy Dunphy"/>
    <m/>
    <s v="Grants Management"/>
    <s v="Item"/>
    <s v="strategicplanning/Research/Lists/Technical Assistance version 2"/>
  </r>
  <r>
    <s v="City of Youngsville"/>
    <x v="510"/>
    <x v="0"/>
    <s v="PWs 264, 320, 346, 414, 471 and 642"/>
    <s v="Flood"/>
    <s v="OCD-DRU Staff Helena Janssen provided technical assistance to City of Youngsville to discuss the details and current status of their PWs listed in LouisianaPA.com and on the OCD-DRU Participation Form. We also discussed an Overview of the Match Program, Construction Status and HUD CDBG-DR Requirements, including Davis Bacon &amp; Related Acts, Section 3, 504 Assurance and Fair Housing.  Additionally, we confirmed the start and end dates for each project and we discussed procurment requirements and the Closeout Process. Notice was sent to City of Youngsville on September 19, 2018. Event was held on October 3, 2018 at 10:00am - 11:25am."/>
    <s v="Damage related to disaster;#Eligible CDBG Activities;#Fair Housing Equal Opportunity;#Labor - Davis/Bacon;#Low-Moderate Income - National Objective;#Urgent Need - National Objective"/>
    <x v="5"/>
    <x v="1"/>
    <x v="34"/>
    <d v="2018-10-04T11:08:12"/>
    <m/>
    <m/>
    <s v="Item"/>
    <b v="0"/>
    <s v="0"/>
    <s v="Janssen Helena"/>
    <s v="Helena Janssen"/>
    <x v="23"/>
    <n v="1106"/>
    <s v="0"/>
    <d v="2018-10-04T11:25:01"/>
    <s v="Janssen OCD, Helena"/>
    <m/>
    <s v="Grants Management"/>
    <s v="Item"/>
    <s v="strategicplanning/Research/Lists/Technical Assistance version 2"/>
  </r>
  <r>
    <s v="Youngsville Volunteer Fire Department"/>
    <x v="510"/>
    <x v="0"/>
    <s v="PWs 352, 365, and 584"/>
    <s v="Flood"/>
    <s v="OCD-DRU Staff Helena Janssen provided technical assistance to Youngsville Volunteer Fire Department to discuss the details and current status of their PWs listed in LouisianaPA.com and on the OCD-DRU Participation Form. We also discussed an Overview of the Match Program and Construction Status and HUD CDBG-DR Requirements.  Additionally, we confirmed the start and end dates for each project, the Closeout Process, Donated Resources and Duplication of Benefits. Notice was sent to Youngsville Volunteer Fire Department on September 24, 2018. Event was held on October 3, 2018 at 1:00pm - 1:55pm."/>
    <s v="Damage related to disaster;#Duplication of Benefits;#Eligible CDBG Activities"/>
    <x v="5"/>
    <x v="1"/>
    <x v="34"/>
    <d v="2018-10-04T11:13:24"/>
    <m/>
    <m/>
    <s v="Item"/>
    <b v="0"/>
    <s v="0"/>
    <s v="Janssen Helena"/>
    <s v="Helena Janssen"/>
    <x v="23"/>
    <n v="1107"/>
    <s v="0"/>
    <d v="2018-10-04T11:13:24"/>
    <s v="Janssen OCD, Helena"/>
    <m/>
    <s v="Grants Management"/>
    <s v="Item"/>
    <s v="strategicplanning/Research/Lists/Technical Assistance version 2"/>
  </r>
  <r>
    <s v="Scott Volunteer Fire Department"/>
    <x v="510"/>
    <x v="0"/>
    <s v="PWs 14 and 15"/>
    <s v="Flood"/>
    <s v="OCD-DRU Staff Helena Janssen provided technical assistance to Scott Volunteer Fire Department to discuss the details and current status of their PWs listed in LouisianaPA.com and on the OCD-DRU Participation Form. We also discussed an Overview of the Match Program and Construction Status and HUD CDBG-DR Requirements.  Additionally, we confirmed the start and end dates for each project, and discussed procurement and the Closeout Process. Notice was sent to Scott Volunteer Fire Department on October 1, 2018. Event was held on October 3, 2018 at 2:30pm - 3:45pm."/>
    <s v="Damage related to disaster;#Eligible CDBG Activities"/>
    <x v="5"/>
    <x v="1"/>
    <x v="34"/>
    <d v="2018-10-04T11:18:40"/>
    <m/>
    <m/>
    <s v="Item"/>
    <b v="0"/>
    <s v="0"/>
    <s v="Janssen Helena"/>
    <s v="Helena Janssen"/>
    <x v="23"/>
    <n v="1108"/>
    <s v="0"/>
    <d v="2018-10-04T11:23:53"/>
    <s v="Janssen OCD, Helena"/>
    <m/>
    <s v="Grants Management"/>
    <s v="Item"/>
    <s v="strategicplanning/Research/Lists/Technical Assistance version 2"/>
  </r>
  <r>
    <s v="St. James Parish Sheriff's Office"/>
    <x v="501"/>
    <x v="0"/>
    <s v="PW 257"/>
    <s v="Flood"/>
    <s v="Event Start Date: 9/20/18   Event End Date: 9/20/18  _x000a_Time: 10-11am_x000a_Onsite Visit_x000a_Attendees: Eugenia Williams-DRU, Missy Folse-St. James Parish Sheriff's Office_x000a_Date noticed send: 9/18/18_x000a_____________________________________________________________________x000a_Close out is in progres for the PW 257/EPM- Davis Bacon does not apply. This is a non constuction project. I reviewed Section 3, 504, procurement and the DRU remibursement process with the Grantee."/>
    <s v="Damage related to disaster"/>
    <x v="5"/>
    <x v="1"/>
    <x v="35"/>
    <d v="2018-10-08T13:04:39"/>
    <m/>
    <m/>
    <s v="Item"/>
    <b v="0"/>
    <s v="0"/>
    <s v="Eugenia Williams"/>
    <s v="Eugenia Williams"/>
    <x v="26"/>
    <n v="1109"/>
    <s v="0"/>
    <d v="2018-10-08T13:04:39"/>
    <s v="Eugenia Williams"/>
    <m/>
    <s v="Grants Management"/>
    <s v="Item"/>
    <s v="strategicplanning/Research/Lists/Technical Assistance version 2"/>
  </r>
  <r>
    <s v="City of Bogalusa"/>
    <x v="511"/>
    <x v="0"/>
    <s v="PW 38,37,63,33,142,256,342,518,629,803"/>
    <s v="Flood"/>
    <s v="Event start date: 10/2/18   Event end date: 10/2/18  Time: 10-11am_x000a_On-site visit_x000a_Attendees: Eugenia Williams-DRU, Glenda Bocking-GOHSEP, Rene Blackweu, Stacy Smith-City of Bogalusa_x000a_Date Notice sent: 9/20/18_x000a______________________________________________________________________x000a_​All payments has been placed on HOLD-They owe funds from previous disaster. They are almost finished paying off the balance. _x000a__x000a_PW 142 Debris/CAT. A is on hold until  tipping fees are paid. All projects were completed prior to 4/4/17, waiting for the start and end dates so this can be confirmed. All small projects will be closed at the same time (netting)_x000a_"/>
    <s v="Damage related to disaster"/>
    <x v="5"/>
    <x v="1"/>
    <x v="35"/>
    <d v="2018-10-08T16:20:06"/>
    <m/>
    <m/>
    <s v="Item"/>
    <b v="0"/>
    <s v="0"/>
    <s v="Eugenia Williams"/>
    <s v="Eugenia Williams"/>
    <x v="26"/>
    <n v="1110"/>
    <s v="0"/>
    <d v="2018-10-08T16:20:06"/>
    <s v="Eugenia Williams"/>
    <m/>
    <s v="Grants Management"/>
    <s v="Item"/>
    <s v="strategicplanning/Research/Lists/Technical Assistance version 2"/>
  </r>
  <r>
    <s v="City of Covington"/>
    <x v="511"/>
    <x v="0"/>
    <s v="PW 46,72,433,602"/>
    <s v="Flood"/>
    <s v="Event start &amp; end date: 10/2/18  _x000a_On-site visit_x000a_Attendees: Eugenia Williams-DRU, Gina Hayes, Denise Windom-City of Covington, Glenda Bocking-GOHSEP_x000a_Date noticed was sent: 9/22/18_x000a__x000a_OCD-DRU discussed the 4 PW's- listed on the Grantee Participation Form. PW 46- Debris Removal-Already in the close out process with GOHSEP. PW 72,433,602- Are all ready for close out. Glenda will complete for the Grantee.  Davis Bacon, Section 3, Section 504 and procurement was discussed. The will provide the start and end dates as soon as possible."/>
    <s v="Damage related to disaster"/>
    <x v="5"/>
    <x v="1"/>
    <x v="35"/>
    <d v="2018-10-09T12:10:45"/>
    <m/>
    <m/>
    <s v="Item"/>
    <b v="0"/>
    <s v="0"/>
    <s v="Eugenia Williams"/>
    <s v="Eugenia Williams"/>
    <x v="26"/>
    <n v="1111"/>
    <s v="0"/>
    <d v="2019-01-07T15:34:43"/>
    <s v="Eugenia Williams"/>
    <m/>
    <s v="Grants Management"/>
    <s v="Item"/>
    <s v="strategicplanning/Research/Lists/Technical Assistance version 2"/>
  </r>
  <r>
    <s v="Town of Sorrento"/>
    <x v="510"/>
    <x v="0"/>
    <s v="PWs 78, 128, 527, 1076"/>
    <s v="Flood"/>
    <s v="Event start &amp; end date: 10/3/2018_x000a_Onsite TA Visit_x000a_Event Organizer: OCD-DRU_x000a_Date Invite Sent: 9/17/2018_x000a_OCD-DRU Staff present:  Eva Strausbaugh_x000a_Onsite TA Metting with the Town's Mayor and Clerk, Town's Consultant, GOHSEP SAL, and OCD-DRU to discuss Match Program and CDBG Requirements (Procurement, Davis-Bacon, Fair Housing, and Section 3) and status of projects."/>
    <s v="Damage related to disaster;#Fair Housing Equal Opportunity;#Labor - Davis/Bacon;#Grants Management"/>
    <x v="5"/>
    <x v="1"/>
    <x v="33"/>
    <d v="2018-10-10T10:53:45"/>
    <m/>
    <m/>
    <s v="Item"/>
    <b v="0"/>
    <s v="0"/>
    <s v="Eva Strausbaugh"/>
    <s v="Eva Strausbaugh"/>
    <x v="25"/>
    <n v="1112"/>
    <s v="0"/>
    <d v="2018-10-10T10:53:45"/>
    <s v="Eva Strausbaugh"/>
    <m/>
    <s v="Grants Management"/>
    <s v="Item"/>
    <s v="strategicplanning/Research/Lists/Technical Assistance version 2"/>
  </r>
  <r>
    <s v="City of Gonzales"/>
    <x v="510"/>
    <x v="0"/>
    <s v="PWs 227, 156, 366, 419, 755, 780, 791"/>
    <s v="Flood"/>
    <s v="Event start and end date: 10/3/2018_x000a_Onsite TA Visit_x000a_Event Organizer: OCD-DRU_x000a_Date Notice Sent to Invitees: 9/20/2018_x000a_OCD-DRU Staff Present:  Eva Strausbaugh_x000a__x000a_Onsite TA visit between City, City's Consultants, GOHSEP SAL, and OCD-DRU to discuss Match Program, requirements (Davis-Bacon, Procurement, Section 3, Fair Housing, etc.), and obtain status of projects identified in &quot;Project Number&quot; field list above.."/>
    <s v="Damage related to disaster;#Fair Housing Equal Opportunity;#Labor - Davis/Bacon;#Grants Management"/>
    <x v="5"/>
    <x v="1"/>
    <x v="33"/>
    <d v="2018-10-10T10:59:29"/>
    <m/>
    <m/>
    <s v="Item"/>
    <b v="0"/>
    <s v="0"/>
    <s v="Eva Strausbaugh"/>
    <s v="Eva Strausbaugh"/>
    <x v="25"/>
    <n v="1113"/>
    <s v="0"/>
    <d v="2018-10-10T10:59:29"/>
    <s v="Eva Strausbaugh"/>
    <m/>
    <s v="Grants Management"/>
    <s v="Item"/>
    <s v="strategicplanning/Research/Lists/Technical Assistance version 2"/>
  </r>
  <r>
    <s v="Town of Clinton"/>
    <x v="509"/>
    <x v="0"/>
    <s v="PWs 87, 129, 168, 194, 488, 1140"/>
    <s v="Flood"/>
    <s v="Event start &amp; end date: 10/4/2018_x000a_Onsite TA Visit_x000a_Organizer:  OCD-DRU Staff_x000a_Date Notice sent to Invitees: 9/25/2018_x000a_OCD-DRU Staff Present: Eva Strausbaugh_x000a__x000a_Onsite TA visit with Town's Mayor, GOHSEP SAL, and OCD-DRU Staff to discuss Match Program, requirements (Davis-Bacon, Procurement, Fair Housing, etc.) and obtain status of projects listed in the &quot;Project Number&quot; field above.  Also, discussed Duplication of Benefits at length since the Town will receive funding for Donated Resources.  "/>
    <s v="Damage related to disaster;#Duplication of Benefits;#Fair Housing Equal Opportunity;#Labor - Davis/Bacon;#Grants Management"/>
    <x v="5"/>
    <x v="1"/>
    <x v="33"/>
    <d v="2018-10-10T11:06:54"/>
    <m/>
    <m/>
    <s v="Item"/>
    <b v="0"/>
    <s v="0"/>
    <s v="Eva Strausbaugh"/>
    <s v="Eva Strausbaugh"/>
    <x v="25"/>
    <n v="1114"/>
    <s v="0"/>
    <d v="2018-10-10T11:06:54"/>
    <s v="Eva Strausbaugh"/>
    <m/>
    <s v="Grants Management"/>
    <s v="Item"/>
    <s v="strategicplanning/Research/Lists/Technical Assistance version 2"/>
  </r>
  <r>
    <s v="St. Tammany"/>
    <x v="511"/>
    <x v="0"/>
    <s v="PW 61,437,439,440,650,746,583"/>
    <s v="Flood"/>
    <s v="Event start &amp; end date: 10/02/18  Time: 2:30-3:30 PM_x000a_On-site visit_x000a_Organizer: Eugenia Williams_x000a_Attendees: Eugenia Williams-DRU, Glenda Bocking-GOHSEP, Angela Bitner, Bridget Saladino, Jeanne Marino-St. Tammany Parish_x000a_Date notice sent: 9/20/18_x000a__x000a__x000a_​OCD-DRU discussed the 7 PW's- listed on the Grantee Participation Form. PW 61 &amp; 746- Debris Removal-Already in the close out process with GOHSEP,PW 440 Roads- Will opt-out this project, PW 650 Roads- Used force account labor. Davis Bacon do not apply. All projects are ready for close out. Glenda will close out their products on 10/3/18. Notification to the _x000a_Grantee that Davis Bacon would apply to construction projects. All projects were completed prior to 4/4/17. The Match program reimbursement process. Information on Davis Bacon, Section 3, Section 504 and discussed the procurement process. Spreadsheet requesting the start and end dates of the project._x000a_"/>
    <s v="Damage related to disaster"/>
    <x v="5"/>
    <x v="1"/>
    <x v="35"/>
    <d v="2018-10-10T13:04:51"/>
    <m/>
    <m/>
    <s v="Item"/>
    <b v="0"/>
    <s v="0"/>
    <s v="Eugenia Williams"/>
    <s v="Eugenia Williams"/>
    <x v="26"/>
    <n v="1115"/>
    <s v="0"/>
    <d v="2018-10-10T13:04:51"/>
    <s v="Eugenia Williams"/>
    <m/>
    <s v="Grants Management"/>
    <s v="Item"/>
    <s v="strategicplanning/Research/Lists/Technical Assistance version 2"/>
  </r>
  <r>
    <s v="Carter Plantation Community Development District"/>
    <x v="510"/>
    <x v="0"/>
    <s v="PW 827,1167,1131,1052"/>
    <s v="Flood"/>
    <s v="OCD-DRU discussed the 3 PW's- listed on the Grantee _x000a_Event start and end date: 10/03/2018/ Event time: 10:30-11:30AM_x000a_On-site visit_x000a_Eugenia Williams-OCD_x000a_Michael Simoneaux-Carter Plantation_x000a_Date notice sent: 9.27.18_x000a______________________________________________________________________x000a_Participation Form. PW 1052, 1131, 1167 is already in the close out process with GOHSEP. I notified Carter Plantation that PW 1167 Utilities CAT. F that Davis Bacon would apply. He also had questions about the Agreement that was forwarded to Bonita Brown and Tisha London. The questions were answered and sent back on 10.11.18"/>
    <s v="Damage related to disaster"/>
    <x v="5"/>
    <x v="1"/>
    <x v="35"/>
    <d v="2018-10-12T11:25:45"/>
    <m/>
    <m/>
    <s v="Item"/>
    <b v="0"/>
    <s v="0"/>
    <s v="Eugenia Williams"/>
    <s v="Eugenia Williams"/>
    <x v="26"/>
    <n v="1116"/>
    <s v="0"/>
    <d v="2018-10-12T11:25:45"/>
    <s v="Eugenia Williams"/>
    <m/>
    <s v="Grants Management"/>
    <s v="Item"/>
    <s v="strategicplanning/Research/Lists/Technical Assistance version 2"/>
  </r>
  <r>
    <s v="Facility Planning and Control"/>
    <x v="512"/>
    <x v="0"/>
    <s v="All active ILOC projects "/>
    <s v="Katrina/Rita Grant 1;#Katrina/Rita Grant 2"/>
    <s v="A monthly conference call was held today with Facility Planning and Control senior managers Lisa Smeltzer and Tom Rish, project managers Mark Bradley and Jean Kelly, Jessica Guillory (Pan American Engineers), and Jimmy Dunphy to discuss the status of the grantee's last two active projects -- Delgado Community College (ILOC-00020) and Nunez Community College (I2OC-00022). _x000a__x000a_Regarding the ILOC-00020 project, Mr. Bradley mentioned that he should receive the next pay application from prime contractor One Construction (for the final change order that was recently approved) within the next two weeks, and that he should be able to submit a payment request to the DRU that includes that pay application shortly thereafter. Ms. Smeltzer mentioned that there will be a 45-day lien period following completion of the contract, and that the contractor's final pay application that includes a request for all retainage that has been withheld will likely not be submitted to the grantee until December 2018. _x000a__x000a_In terms of the additional construction items that were added to the scope of the project earlier this year, Mr. Bradley mentioned that following Pan American Engineers' approval of Change Order (10) to the One Construction contract, there should be approximately $60,000.00 unobligated in the project budget that the grantee will have available to pay for IT work. The grantee confirmed that the scope of the additional items that were added to the project has essentially been reduced to IT work, since most of the remaining unutilized funds will pay for construction costs prime contractor One Construction incurred. _x000a__x000a_Regarding the I2OC-0002 project, the DRU informed the grantee that the project can not be moved to Ready to Close status until all FEMA funds in the project have been paid, and the exact of amounts of project costs paid from FEMA funds and insurance proceeds are known. The DRU also informed the grantee that after the final payment request for this project is submitted, future conference calls will mostly consist of obtaining updates on the status of the FEMA funds, as confirmation of payment of those funds by GOHSEP should be all that is needed in order to move the project to closeout status. "/>
    <s v="Grants Management"/>
    <x v="4"/>
    <x v="0"/>
    <x v="24"/>
    <d v="2018-10-18T07:42:33"/>
    <m/>
    <m/>
    <s v="Item"/>
    <b v="0"/>
    <s v="0"/>
    <s v="Jimmy Dunphy"/>
    <s v="Jimmy Dunphy"/>
    <x v="20"/>
    <n v="1117"/>
    <s v="0"/>
    <d v="2018-10-18T11:06:29"/>
    <s v="Jimmy Dunphy"/>
    <m/>
    <s v="Grants Management"/>
    <s v="Item"/>
    <s v="strategicplanning/Research/Lists/Technical Assistance version 2"/>
  </r>
  <r>
    <s v="Red River Waterway Commission"/>
    <x v="513"/>
    <x v="0"/>
    <s v="PW numbers 558, 607 and 819"/>
    <s v="Flood"/>
    <s v="OCD-DRU Staff Helena Janssen provided technical assistance to Red River Waterway Commission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7, 2018. Event was held on October 15, 2018 at 1:00pm - 2:00pm._x000a__x000a_"/>
    <s v="Damage related to disaster;#Eligible CDBG Activities;#Labor - Davis/Bacon"/>
    <x v="5"/>
    <x v="1"/>
    <x v="34"/>
    <d v="2018-10-18T09:09:26"/>
    <m/>
    <m/>
    <s v="Item"/>
    <b v="0"/>
    <s v="0"/>
    <s v="Janssen Helena"/>
    <s v="Helena Janssen"/>
    <x v="23"/>
    <n v="1118"/>
    <s v="0"/>
    <d v="2018-10-18T09:09:26"/>
    <s v="Janssen OCD, Helena"/>
    <m/>
    <s v="Grants Management"/>
    <s v="Item"/>
    <s v="strategicplanning/Research/Lists/Technical Assistance version 2"/>
  </r>
  <r>
    <s v="Natchitoches Parish Port Commission"/>
    <x v="513"/>
    <x v="0"/>
    <s v="PW numbers 5 and 554"/>
    <s v="Flood"/>
    <s v="OCD-DRU Staff Helena Janssen provided technical assistance to Natchitoches Parish Port Commission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5, 2018. Event was held on October 15, 2018 at 3:00pm - 3:45pm."/>
    <s v="Damage related to disaster;#Eligible CDBG Activities;#Labor - Davis/Bacon"/>
    <x v="5"/>
    <x v="1"/>
    <x v="34"/>
    <d v="2018-10-18T09:12:26"/>
    <m/>
    <m/>
    <s v="Item"/>
    <b v="0"/>
    <s v="0"/>
    <s v="Janssen Helena"/>
    <s v="Helena Janssen"/>
    <x v="23"/>
    <n v="1119"/>
    <s v="0"/>
    <d v="2018-10-18T09:12:26"/>
    <s v="Janssen OCD, Helena"/>
    <m/>
    <s v="Grants Management"/>
    <s v="Item"/>
    <s v="strategicplanning/Research/Lists/Technical Assistance version 2"/>
  </r>
  <r>
    <s v="City of Natchitoches"/>
    <x v="514"/>
    <x v="0"/>
    <s v="PW numbers 149, 398 and 617"/>
    <s v="Flood"/>
    <s v="OCD-DRU Staff Helena Janssen provided technical assistance to City of Natchitoches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5, 2018. Event was held on October 16, 2018 at 8:30am – 9:30am."/>
    <s v="Damage related to disaster;#Eligible CDBG Activities;#Labor - Davis/Bacon"/>
    <x v="5"/>
    <x v="1"/>
    <x v="34"/>
    <d v="2018-10-18T09:15:10"/>
    <m/>
    <m/>
    <s v="Item"/>
    <b v="0"/>
    <s v="0"/>
    <s v="Janssen Helena"/>
    <s v="Helena Janssen"/>
    <x v="23"/>
    <n v="1120"/>
    <s v="0"/>
    <d v="2018-10-18T09:15:10"/>
    <s v="Janssen OCD, Helena"/>
    <m/>
    <s v="Grants Management"/>
    <s v="Item"/>
    <s v="strategicplanning/Research/Lists/Technical Assistance version 2"/>
  </r>
  <r>
    <s v="Natchitoches Levee &amp; Drainage District"/>
    <x v="514"/>
    <x v="0"/>
    <s v="PW numbers 352, 553 and 706"/>
    <s v="Flood"/>
    <s v="OCD-DRU Staff Helena Janssen provided technical assistance to Natchitoches Levee &amp; Drainage District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5, 2018. Event was held on October 16, 2018 at 10:00am – 11:00am._x000a__x000a_"/>
    <s v="Damage related to disaster;#Eligible CDBG Activities;#Labor - Davis/Bacon"/>
    <x v="5"/>
    <x v="1"/>
    <x v="34"/>
    <d v="2018-10-18T09:17:37"/>
    <m/>
    <m/>
    <s v="Item"/>
    <b v="0"/>
    <s v="0"/>
    <s v="Janssen Helena"/>
    <s v="Helena Janssen"/>
    <x v="23"/>
    <n v="1121"/>
    <s v="0"/>
    <d v="2018-10-18T09:17:37"/>
    <s v="Janssen OCD, Helena"/>
    <m/>
    <s v="Grants Management"/>
    <s v="Item"/>
    <s v="strategicplanning/Research/Lists/Technical Assistance version 2"/>
  </r>
  <r>
    <s v="Natchitoches Parish"/>
    <x v="514"/>
    <x v="0"/>
    <s v="PW numbers 129, 146, 260, 331, 350, 362, 382, 394, 395, 404, 427, 435, 445, 448, 451, 458, 484, 514 and 673"/>
    <s v="Flood"/>
    <s v="OCD-DRU Staff Helena Janssen provided technical assistance to Natchitoches Parish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5, 2018. Event was held on October 16, 2018 at 1:00pm – 3:30pm."/>
    <s v="Damage related to disaster;#Eligible CDBG Activities;#Fair Housing Equal Opportunity;#Labor - Davis/Bacon"/>
    <x v="5"/>
    <x v="1"/>
    <x v="34"/>
    <d v="2018-10-18T09:21:10"/>
    <m/>
    <m/>
    <s v="Item"/>
    <b v="0"/>
    <s v="0"/>
    <s v="Janssen Helena"/>
    <s v="Helena Janssen"/>
    <x v="23"/>
    <n v="1122"/>
    <s v="0"/>
    <d v="2018-10-18T09:21:10"/>
    <s v="Janssen OCD, Helena"/>
    <m/>
    <s v="Grants Management"/>
    <s v="Item"/>
    <s v="strategicplanning/Research/Lists/Technical Assistance version 2"/>
  </r>
  <r>
    <s v="Village of Clarence"/>
    <x v="515"/>
    <x v="0"/>
    <s v="PW number 262"/>
    <s v="Flood"/>
    <s v="OCD-DRU Staff Helena Janssen provided technical assistance to Village of Clarence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discussed the Closeout / Payment Process. Notice was sent to this organization on September 7, 2018. Event was held on October 17, 2018 at 8:30am – 9:30am."/>
    <s v="Damage related to disaster;#Eligible CDBG Activities;#Labor - Davis/Bacon"/>
    <x v="5"/>
    <x v="1"/>
    <x v="34"/>
    <d v="2018-10-18T09:23:51"/>
    <m/>
    <m/>
    <s v="Item"/>
    <b v="0"/>
    <s v="0"/>
    <s v="Janssen Helena"/>
    <s v="Helena Janssen"/>
    <x v="23"/>
    <n v="1123"/>
    <s v="0"/>
    <d v="2018-10-18T09:23:51"/>
    <s v="Janssen OCD, Helena"/>
    <m/>
    <s v="Grants Management"/>
    <s v="Item"/>
    <s v="strategicplanning/Research/Lists/Technical Assistance version 2"/>
  </r>
  <r>
    <s v="Natchitoches Parish School Board"/>
    <x v="515"/>
    <x v="0"/>
    <s v="PW numbers 90, 138, 200 and 380"/>
    <s v="Flood"/>
    <s v="OCD-DRU Staff Helena Janssen provided technical assistance to Natchitoches Parish School Board to discuss the details and current status of their PWs listed in LouisianaPA.com and on the OCD-DRU Participation Form. We also discussed an Overview of the Match Program, Procurement, Construction Status and HUD CDBG-DR Requirements, including Davis Bacon &amp; Related Acts, Section 3, 504 Assurance and Fair Housing.  Additionally, we confirmed the start and end dates for each project and we discussed the Closeout / Payment Process. Notice was sent to this organization on September 5, 2018. Event was held on October 17, 2018 at 10:00am – 11:00am."/>
    <s v="Damage related to disaster;#Eligible CDBG Activities;#Labor - Davis/Bacon"/>
    <x v="5"/>
    <x v="1"/>
    <x v="34"/>
    <d v="2018-10-18T09:26:40"/>
    <m/>
    <m/>
    <s v="Item"/>
    <b v="0"/>
    <s v="0"/>
    <s v="Janssen Helena"/>
    <s v="Helena Janssen"/>
    <x v="23"/>
    <n v="1124"/>
    <s v="0"/>
    <d v="2018-10-18T09:26:40"/>
    <s v="Janssen OCD, Helena"/>
    <m/>
    <s v="Grants Management"/>
    <s v="Item"/>
    <s v="strategicplanning/Research/Lists/Technical Assistance version 2"/>
  </r>
  <r>
    <s v="Village of Natchez"/>
    <x v="515"/>
    <x v="0"/>
    <s v="PW numbers 675 and 682"/>
    <s v="Flood"/>
    <s v="OCD-DRU Staff Helena Janssen provided technical assistance to Village of Natchez to discuss the details and current status of their PWs listed in LouisianaPA.com and on the OCD-DRU Participation Form. We also discussed an Overview of the Match Program, Procurement, Construction Status and HUD CDBG-DR Requirements.  Additionally, we discussed the Closeout / Payment Process. Notice was sent to this organization on September 5, 2018. Event was held on October 17, 2018 at 11:30am – 12:45pm."/>
    <s v="Damage related to disaster"/>
    <x v="5"/>
    <x v="1"/>
    <x v="34"/>
    <d v="2018-10-18T09:29:06"/>
    <m/>
    <m/>
    <s v="Item"/>
    <b v="0"/>
    <s v="0"/>
    <s v="Janssen Helena"/>
    <s v="Helena Janssen"/>
    <x v="23"/>
    <n v="1125"/>
    <s v="0"/>
    <d v="2018-10-18T09:29:06"/>
    <s v="Janssen OCD, Helena"/>
    <m/>
    <s v="Grants Management"/>
    <s v="Item"/>
    <s v="strategicplanning/Research/Lists/Technical Assistance version 2"/>
  </r>
  <r>
    <s v="Allen Parish Police Jury"/>
    <x v="516"/>
    <x v="0"/>
    <s v="PW numbers 3, 160 and 161"/>
    <s v="Flood"/>
    <s v="OCD-DRU Staff Helena Janssen provided technical assistance to Allen Parish Police Jury to discuss the details and current status of their PWs listed in LouisianaPA.com and on the OCD-DRU Participation Form. We also discussed an Overview of the Match Program, Procurement, Construction Status and HUD CDBG-DR Requirements.  Additionally, we confirmed the start and end dates for each project and we discussed the Closeout / Payment Process. Notice was sent to this organization on October 4, 2018. Event was held on October 11, 2018 at 10:00am – 11:00am."/>
    <s v="Damage related to disaster;#Eligible CDBG Activities;#Labor - Davis/Bacon"/>
    <x v="5"/>
    <x v="1"/>
    <x v="34"/>
    <d v="2018-10-18T09:33:34"/>
    <m/>
    <m/>
    <s v="Item"/>
    <b v="0"/>
    <s v="0"/>
    <s v="Janssen Helena"/>
    <s v="Helena Janssen"/>
    <x v="23"/>
    <n v="1126"/>
    <s v="0"/>
    <d v="2018-10-18T09:33:34"/>
    <s v="Janssen OCD, Helena"/>
    <m/>
    <s v="Grants Management"/>
    <s v="Item"/>
    <s v="strategicplanning/Research/Lists/Technical Assistance version 2"/>
  </r>
  <r>
    <s v="Beauregard Parish Police Jury and Beauregard Parish Sheriff's Office"/>
    <x v="516"/>
    <x v="0"/>
    <s v="PW numbers 36, 258, 478, 504, 612, 676, 764, 83 and 109"/>
    <s v="Flood"/>
    <s v="OCD-DRU Staff Helena Janssen provided technical assistance to Beauregard Parish Police Jury and Beauregard Parish Sheriff’s Office to discuss the details and current status of their PWs listed in LouisianaPA.com and on the OCD-DRU Participation Form. We also discussed an Overview of the Match Program, Procurement, Construction Status and HUD CDBG-DR Requirements.  Additionally, we confirmed the start and end dates for each project and we discussed the Closeout / Payment Process. Notice was sent to this organization on October 4, 2018. Event was held on October 11, 2018 at 1:30pm – 2:45pm."/>
    <s v="Damage related to disaster;#Eligible CDBG Activities;#Labor - Davis/Bacon"/>
    <x v="5"/>
    <x v="1"/>
    <x v="34"/>
    <d v="2018-10-18T09:41:22"/>
    <m/>
    <m/>
    <s v="Item"/>
    <b v="0"/>
    <s v="0"/>
    <s v="Janssen Helena"/>
    <s v="Helena Janssen"/>
    <x v="23"/>
    <n v="1127"/>
    <s v="0"/>
    <d v="2018-10-18T09:41:22"/>
    <s v="Janssen OCD, Helena"/>
    <m/>
    <s v="Grants Management"/>
    <s v="Item"/>
    <s v="strategicplanning/Research/Lists/Technical Assistance version 2"/>
  </r>
  <r>
    <s v="East Baton Rouge Parish"/>
    <x v="512"/>
    <x v="0"/>
    <s v="All active PARA projects "/>
    <s v="Gustav/Ike"/>
    <s v="A monthly conference call was held today with East Baton Rouge Redevelopment Authority Vice President Tara Titone, grant administrator Julie Bordelon (HGA), LHC employees Liza Bergeron and Ray Rodriguez, and DRU representatives Andrea Fleischbein, Darin Mann, John Sparks and Jimmy Dunphy to discuss the statuses of the Parish's housing and non-bridge replacement infrastructure projects. An earlier call was held today between Parish Engineer Mark Stephens and infrastructure project analyst Jimmy Dunphy to discuss the Parish's bridge replacement projects. _x000a__x000a_Ms. Bordelon mentioned that she had begun working on the requests for project amendments for the Parish's Bridge Repair-UN Group (17PARA2105) and Bridge Repair-LMI Group III (-2107) projects, but that she was still waiting to receive verification from Parish subrecipient the Salvation Army regarding the amount of Other funds that paid for construction costs on the Parish's Salvation Army (-3204) project. Project amendments for -2105 and -2107 are needed to reconcile the approved budgets to the approved amounts in the Parish's G/I Parish Recovery Proposal. A final project amendment is needed for -3204 to reconcile the budget to match actual expenditures, before the project can be moved to Ready to Close status. _x000a__x000a_For the -2106 project, Mr. Stephens mentioned that although the final plans and specifications that will be submitted to Pan American Engineers for the Fraternity project will likely also include plans for the Bay and Chestnut projects, only the Fraternity project is likely to be bid by the Parish at this point. Mr. Stephens mentioned that he would write &quot;Not in Contract&quot; on the sections of the final plans and specs that include the Bay and Chestnut projects. The Parish will likely not have sufficient CDBG funds to complete the Bay and Chestnut projects, which will likely result in the projects being moved to alternate status. The Parish's last remaining bridge projects to be completed likely include the following: Bob Pettit and Fraternity (both -2106), Woodland Ridge (-2105), and Claycut over Dawson Creek (-2107).   _x000a__x000a_Regarding the Woodland Ridge (-2105) bridge project, Mr. Stephens mentioned that the Parish is anticipating that the construction start date identified in the Notice to Proceed the engineer will issue will coincide with the first day the local school in the area (Episcopal School) will be closed for the summer. The Parish anticipates that the Woodland Ridge project will be publicly bid in the first two months of 2019, with construction beginning in May 2019. "/>
    <s v="Grants Management"/>
    <x v="4"/>
    <x v="0"/>
    <x v="24"/>
    <d v="2018-10-18T13:03:11"/>
    <m/>
    <m/>
    <s v="Item"/>
    <b v="0"/>
    <s v="0"/>
    <s v="Jimmy Dunphy"/>
    <s v="Jimmy Dunphy"/>
    <x v="20"/>
    <n v="1128"/>
    <s v="0"/>
    <d v="2018-10-19T09:52:05"/>
    <s v="Jimmy Dunphy"/>
    <m/>
    <s v="Grants Management"/>
    <s v="Item"/>
    <s v="strategicplanning/Research/Lists/Technical Assistance version 2"/>
  </r>
  <r>
    <s v="St. James Parish"/>
    <x v="500"/>
    <x v="0"/>
    <s v="All active projects"/>
    <s v="Gustav/Ike"/>
    <s v="A monthly call was held with St. James Parish with Hope Borne with St. James Parish, Consultants SCP Martha Cazoubon, Providence Mark Tazano, and Fay Part, Nechelle Polk, Adrienne Celestine, Kay Lesage, Jared Lee with OCD.  _x000a_The discussion was trying to get the Grantee to process the final draw request for projects 47PARA3201 and 47PARA3402 so that we can process a Tier 1 to move remaining funds to unallocated and start closeout on the completed projects. "/>
    <s v="Damage related to disaster"/>
    <x v="5"/>
    <x v="1"/>
    <x v="37"/>
    <d v="2018-10-19T13:46:43"/>
    <m/>
    <m/>
    <s v="Item"/>
    <b v="0"/>
    <s v="0"/>
    <s v="Part, Fay"/>
    <s v="Fay Part,"/>
    <x v="28"/>
    <n v="1129"/>
    <s v="0"/>
    <d v="2018-10-19T13:46:43"/>
    <s v="Part, Fay"/>
    <m/>
    <s v="Grants Management"/>
    <s v="Item"/>
    <s v="strategicplanning/Research/Lists/Technical Assistance version 2"/>
  </r>
  <r>
    <s v="DEMCO"/>
    <x v="517"/>
    <x v="0"/>
    <s v="DR-4277: PWs 316, 624, 628, 678, 679, 716, 812, 850, 858, 881, 912, 937, 941, 958, 968, 969, 1031, 1039, 1085, 1087"/>
    <s v="Flood"/>
    <s v="Event Start &amp; End Date: 10/23/18_x000a_Onsite TA Event_x000a_Event Organizer/Presenter- OCD-DRU_x000a_Meeting Invite Sent to attendees: 10/19/18 _x000a_OCD-DRU Employees Present: Eva Strausbaugh &amp; Lisa Samuels_x000a_Meet with DEMCO staff, consultant John McCracken, and GOHSEP SAL Cher Moore to discuss the Match Program, DEMCO's 20 PWs, all CDBG Requirements including but not limited to Procurement, DBRA, Section 3, and Section 504."/>
    <s v="Damage related to disaster;#Eligible CDBG Activities;#Labor - Davis/Bacon;#Grants Management"/>
    <x v="5"/>
    <x v="1"/>
    <x v="33"/>
    <d v="2018-10-23T13:51:05"/>
    <m/>
    <m/>
    <s v="Item"/>
    <b v="0"/>
    <s v="0"/>
    <s v="Eva Strausbaugh"/>
    <s v="Eva Strausbaugh"/>
    <x v="25"/>
    <n v="1130"/>
    <s v="0"/>
    <d v="2018-10-23T13:51:05"/>
    <s v="Eva Strausbaugh"/>
    <m/>
    <s v="Grants Management"/>
    <s v="Item"/>
    <s v="strategicplanning/Research/Lists/Technical Assistance version 2"/>
  </r>
  <r>
    <s v="St. Tammany Parish Government"/>
    <x v="505"/>
    <x v="0"/>
    <s v="N/A - New Project (Ben Thomas Sewage Improvements)"/>
    <s v="Katrina/Rita Grant 1;#Gustav/Ike"/>
    <s v="Conference Call (via Teleconference): In this Call, technical assistance was provided to the Grantee, St. Tammany Parish Government, on certain Grants Management aspects, i.e., obligation of ILTR allocation via CEA creation, updating the G/I Parish Proposal and Long Term Community Recovery Plan with new projects and completing applicable citizen participation, ensuring the new projects were eligible activities, and how to submit applications on multiple funding sources under one project to ensure no DOB exists. Fay Part conducted the call, but I also provided technical assistance and guidance to the Grantee on these aspects as Recovery Programs Manager."/>
    <s v="Damage related to disaster;#Duplication of Benefits;#Eligible CDBG Activities;#Grants Management"/>
    <x v="5"/>
    <x v="0"/>
    <x v="38"/>
    <d v="2018-10-24T10:41:41"/>
    <m/>
    <m/>
    <s v="Item"/>
    <b v="0"/>
    <s v="0"/>
    <s v="Jared Lee"/>
    <s v="Jared Lee"/>
    <x v="7"/>
    <n v="1131"/>
    <s v="0"/>
    <d v="2018-10-24T10:44:55"/>
    <s v="Jared Lee"/>
    <m/>
    <s v="Grants Management"/>
    <s v="Item"/>
    <s v="strategicplanning/Research/Lists/Technical Assistance version 2"/>
  </r>
  <r>
    <s v="Livingston Council on Aging"/>
    <x v="518"/>
    <x v="0"/>
    <s v="PW 279,706,752,794,813,1246"/>
    <s v="Flood"/>
    <s v="Event start date: 10/10/18  Event end date: 10/10/18  _x000a_On-site visit_x000a_EVent organizer: Eugenia Williams-DRU_x000a_Date notice sent: 10/04/2018_x000a___________________________________________________________________x000a_During the site visit, all PW's was discussed. Notified the staff that Davis Bacon would apply to the following: PW 752 &amp; 1246 (if approved).  There agreement was sent on Aug.28th, it hasn't been returned.  Livingston Council on Agiing is currently having issue with getting PW 813 expensese approved by GOHSEP for their freezer unit that has to be installed on the van. PW 1246 is still pending. They are trying to decide if the the repairs are the responsiblity of the city or Council on Aging._x000a_"/>
    <s v="Damage related to disaster"/>
    <x v="5"/>
    <x v="1"/>
    <x v="35"/>
    <d v="2018-10-24T13:55:42"/>
    <m/>
    <m/>
    <s v="Item"/>
    <b v="0"/>
    <s v="0"/>
    <s v="Eugenia Williams"/>
    <s v="Eugenia Williams"/>
    <x v="26"/>
    <n v="1132"/>
    <s v="0"/>
    <d v="2018-10-24T13:55:42"/>
    <s v="Eugenia Williams"/>
    <m/>
    <s v="Grants Management"/>
    <s v="Item"/>
    <s v="strategicplanning/Research/Lists/Technical Assistance version 2"/>
  </r>
  <r>
    <s v="Greater Baton Rouge Food Bank"/>
    <x v="509"/>
    <x v="0"/>
    <s v="PW 102 &amp; 733"/>
    <s v="Flood"/>
    <s v="Event start date: 10/04/18   Event end date: 10/04/18_x000a_On-site visit_x000a_Event organizer: Eugenia Williams OCD-DRU_x000a_Notice was sent: 09/27/18_x000a___________________________________________________________________x000a_PW 102 EMP is currently in closeout with GOHSEP. PW 733 Distribution Center and Facility has been granted an extention til 03/2019. This project maybe re-versioned. Had only one response to the bid. They are doing an independent cost analysis. They did a seal bid and not sure if Davis Bacon was followed by the contractor. The Grantee was given information on soft cost as well._x000a_"/>
    <s v="Damage related to disaster"/>
    <x v="5"/>
    <x v="1"/>
    <x v="35"/>
    <d v="2018-10-24T14:33:23"/>
    <m/>
    <m/>
    <s v="Item"/>
    <b v="0"/>
    <s v="0"/>
    <s v="Eugenia Williams"/>
    <s v="Eugenia Williams"/>
    <x v="26"/>
    <n v="1133"/>
    <s v="0"/>
    <d v="2018-10-24T14:33:23"/>
    <s v="Eugenia Williams"/>
    <m/>
    <s v="Grants Management"/>
    <s v="Item"/>
    <s v="strategicplanning/Research/Lists/Technical Assistance version 2"/>
  </r>
  <r>
    <s v="Terrebonne Parish"/>
    <x v="519"/>
    <x v="0"/>
    <s v="All active PARA projects "/>
    <s v="Gustav/Ike"/>
    <s v="A monthly conference call was held today with Capital Project Administrator Jeanne Bray, Recovery Assistance and Mitigation Planner Jennifer Gerbasi and Jimmy Dunphy to discuss the status of the Parish's active projects, as well as a few grant management items. _x000a__x000a_Ms. Gerbasi mentioned that the Parish council recently approved the Parish's request to move $20,000.00 in CDBG funds from the Suzie Canal (55PARA3306) project to the DPW Admin Bldg. (-3203) project. The project analyst informed the grantee that since the Parish's G/I proposal amendment that contained the budget revisions has already been approved, project amendments to revise the individual budgets can be submitted to the DRU whenever they are ready. _x000a__x000a_Regarding the Cedar Grove (55PARA3308) project, Ms. Gerbasi mentioned that the Parish is in the process of obtaining a permit from the Corp of Engineers for the construction that may later be added to the scope of the project. Ms. Gerbasi also mentioned that the Parish may have excess funds available to move to the project from the Levee - Ward 7 (-3306) project. The -3308 project is the only remaining Parish project that has yet to begin construction. However, the currently approved scope of the project does not include construction.   _x000a__x000a_The Parish council is scheduled to vote on approval of substantial completion of the Parish's Juvenile Facility (-3201) project on November 12. Since Pan American Engineers did not approve Change Order (1) to the Scott Fence USA contract until 10/17/18, the council was not able to vote on approval of substantial completion at its October meeting.  _x000a__x000a_The project analyst also informed the grantee that its contract with the OCD for the Operation Boat Launches (IFIS-00008) project could be closed out after the DRU's Compliance section finalizes its review of the project, which the DRU monitored in May 2018. Two of the Parish's K/R Fisheries contracts (#s 696454 and 696513) are currently in the DRU's closeout review process.  "/>
    <s v="Grants Management"/>
    <x v="4"/>
    <x v="0"/>
    <x v="24"/>
    <d v="2018-10-25T08:15:42"/>
    <m/>
    <m/>
    <s v="Item"/>
    <b v="0"/>
    <s v="0"/>
    <s v="Jimmy Dunphy"/>
    <s v="Jimmy Dunphy"/>
    <x v="20"/>
    <n v="1134"/>
    <s v="0"/>
    <d v="2018-10-25T12:22:56"/>
    <s v="Jimmy Dunphy"/>
    <m/>
    <s v="Grants Management"/>
    <s v="Item"/>
    <s v="strategicplanning/Research/Lists/Technical Assistance version 2"/>
  </r>
  <r>
    <s v="Sorrento"/>
    <x v="520"/>
    <x v="0"/>
    <s v="4277-1076 (Sorrento Oxidation Pond)"/>
    <s v="Flood"/>
    <s v="Reviewed advertisement for bids, Bid Specs, and contract prior to publishing to ensure inclusion of CDBG requirements which includes effective wage determination,  Provided feedback for items that needed to be edited which mainly consisted of the Sction 3 documents._x000a__x000a_Conducted by: Eva Strausbaugh_x000a_TA Event: 10/24/18 @ 4PM_x000a_Rec'd Request from Town on 10/24/18 @ 9AM"/>
    <s v="Damage related to disaster;#Eligible CDBG Activities;#Labor - Davis/Bacon;#Grants Management"/>
    <x v="5"/>
    <x v="0"/>
    <x v="33"/>
    <d v="2018-10-26T16:40:56"/>
    <m/>
    <m/>
    <s v="Item"/>
    <b v="0"/>
    <s v="0"/>
    <s v="Eva Strausbaugh"/>
    <s v="Eva Strausbaugh"/>
    <x v="25"/>
    <n v="1135"/>
    <s v="0"/>
    <d v="2018-10-26T16:40:56"/>
    <s v="Eva Strausbaugh"/>
    <m/>
    <s v="Grants Management"/>
    <s v="Item"/>
    <s v="strategicplanning/Research/Lists/Technical Assistance version 2"/>
  </r>
  <r>
    <s v="St. James Parish"/>
    <x v="515"/>
    <x v="0"/>
    <s v="PW 157,347,322"/>
    <s v="Flood"/>
    <s v="Event start date: 10/17/18  Event end date: 10/17/18   Time: 2-3pm_x000a_On-site visit_x000a_Event organizer: Eugenia Williams_x000a_Date notcie was sent: 10/10/18_x000a_____________________________________________________________________OCD-DRU provided an overview of the Non-Federal Share Match Program. The GOHSEP closeout process for small and large projects  and the Match program reimbursement process was explain.  Provided the spreadsheet requesting the start and end dates of the project. The following is a summary of discussions of the Grantee’s PW(s): PW 157-Emergency Protective Measures-There is an unsettled expense that GOHSEP is currently reviewing. Anitra Adams stated this may be an error. After this issue is resolved this PW will be ready for closeout. PW 347- Emergency Protective Measures-Ready for closeout by GOHSEP. PW 322- Donated Resources-Notified Grantee that the Non-Federal Share Match Program does not provide a match on Donated Resources.  Also stated that if the Donated Resources amount is more than the 10% match the grant amount will be zero._x000a_"/>
    <s v="Damage related to disaster"/>
    <x v="5"/>
    <x v="1"/>
    <x v="35"/>
    <d v="2018-10-29T09:52:44"/>
    <m/>
    <m/>
    <s v="Item"/>
    <b v="0"/>
    <s v="0"/>
    <s v="Eugenia Williams"/>
    <s v="Eugenia Williams"/>
    <x v="26"/>
    <n v="1136"/>
    <s v="0"/>
    <d v="2018-10-29T09:52:44"/>
    <s v="Eugenia Williams"/>
    <m/>
    <s v="Grants Management"/>
    <s v="Item"/>
    <s v="strategicplanning/Research/Lists/Technical Assistance version 2"/>
  </r>
  <r>
    <s v="Town of Lutcher"/>
    <x v="515"/>
    <x v="0"/>
    <s v="PW 122, 132, 295"/>
    <s v="Flood"/>
    <s v="Event start date: 10/17/18   Event end date: 10/17/18  Time: 11-12p_x000a_On-site Visit_x000a_Event Organzier: Eugenia Williams-OCD_x000a_Attendees: Kevin Criddle, Patrick St. Pierre, Vanessa Roussel-Town of Lutcher_x000a_Anitra Adams-GOHSEP_x000a_Date Notice Sent: 10/10/18_x000a_____________________________________________________________________ The Grantee recieved an overview of the Non-Federal Share Match Program. The GOHSEP closeout process for small projects and the Match program reimbursement process. The spreadsheet requesting the start and end dates of the project was presented. The following is a summary of discussions of the Grantee’s PW(s):_x000a_o_x0009_PW 122-Building Content/Equipment- Ready for closeout by GOHSEP._x000a_o_x0009_PW 132- Emergency Protective Measures-Ready for closeout by GOHSEP_x000a_o_x0009_PW 295- Public Utilities- Ready for closeout by GOHSEP._x000a__x000a_Grantee will review the contract for PW 295 to make sure Davis Bacon was followed by the contractor. Grantee will also check to make sure they followed GOHSEP procurement process._x000a_"/>
    <s v="Damage related to disaster"/>
    <x v="5"/>
    <x v="1"/>
    <x v="35"/>
    <d v="2018-10-29T12:10:18"/>
    <m/>
    <m/>
    <s v="Item"/>
    <b v="0"/>
    <s v="0"/>
    <s v="Eugenia Williams"/>
    <s v="Eugenia Williams"/>
    <x v="26"/>
    <n v="1137"/>
    <s v="0"/>
    <d v="2018-10-29T12:10:18"/>
    <s v="Eugenia Williams"/>
    <m/>
    <s v="Grants Management"/>
    <s v="Item"/>
    <s v="strategicplanning/Research/Lists/Technical Assistance version 2"/>
  </r>
  <r>
    <s v="The Hand Up Program"/>
    <x v="517"/>
    <x v="0"/>
    <s v="PW 311,310 and 367"/>
    <s v="Flood"/>
    <s v="Event start date: 10/23/18 10am Event end date: 10/23/18 11AM_x000a_On-site visit_x000a_Event organizer: Eugenia Williams OCD_x000a_Attendees: Eugenia Williams-OCD., Anitra Adams-GOHSEP and Barbara Rogers-The Hand Up Program/Pastor_x000a_Date notice sent&quot; 10/19/18_x000a______________________________________________________________________x000a_PW 311- Dickens Trans Home Repairs; PW 310 Lanier Transition Home Repairs and PW 367 Building Content are all currently in step 6 (Document Review) of the GOHSEP closeout process. All projects were completed prior to 4/4/17. Davis Bacon, Section 3, Fair Housing nor Section 504 would apply. The Agreement was signed and returned on 8/30/2018._x000a_"/>
    <s v="Damage related to disaster"/>
    <x v="5"/>
    <x v="1"/>
    <x v="35"/>
    <d v="2018-10-29T14:37:17"/>
    <m/>
    <m/>
    <s v="Item"/>
    <b v="0"/>
    <s v="0"/>
    <s v="Eugenia Williams"/>
    <s v="Eugenia Williams"/>
    <x v="26"/>
    <n v="1138"/>
    <s v="0"/>
    <d v="2018-10-29T14:37:17"/>
    <s v="Eugenia Williams"/>
    <m/>
    <s v="Grants Management"/>
    <s v="Item"/>
    <s v="strategicplanning/Research/Lists/Technical Assistance version 2"/>
  </r>
  <r>
    <s v="City of Broussard"/>
    <x v="521"/>
    <x v="0"/>
    <s v="PW numbers 55, 63, 92, 145, 183 and 220"/>
    <s v="Flood"/>
    <s v="OCD-DRU Staff Helena Janssen provided technical assistance to City of Broussard to discuss the details and current status of their PWs listed in LouisianaPA.com and on the OCD-DRU Participation Form. We also discussed an Overview of the Match Program, Construction Status and HUD CDBG-DR Requirements, including Davis Bacon &amp; Related Acts, Section 3, 504 Assurance, Fair Housing and Procurement.  Additionally, we confirmed the start and end dates for each project and we discussed the Closeout Process. Notice was sent to City of Broussard on October 9, 2018. Event was held on October 30, 2018 at 10:00am – 10:50am."/>
    <s v="Damage related to disaster;#Eligible CDBG Activities"/>
    <x v="5"/>
    <x v="1"/>
    <x v="34"/>
    <d v="2018-10-31T08:29:26"/>
    <m/>
    <m/>
    <s v="Item"/>
    <b v="0"/>
    <s v="0"/>
    <s v="Janssen Helena"/>
    <s v="Helena Janssen"/>
    <x v="23"/>
    <n v="1139"/>
    <s v="0"/>
    <d v="2018-10-31T08:29:26"/>
    <s v="Janssen OCD, Helena"/>
    <m/>
    <s v="Grants Management"/>
    <s v="Item"/>
    <s v="strategicplanning/Research/Lists/Technical Assistance version 2"/>
  </r>
  <r>
    <s v="CNO ALL"/>
    <x v="522"/>
    <x v="0"/>
    <s v="CNO ALL"/>
    <s v="Katrina/Rita Grant 1"/>
    <s v="FOLLOW UP with COUNCIL MEMBER NUGENT regarding a visit to the VAFU"/>
    <s v="Damage related to disaster;#Grants Management"/>
    <x v="5"/>
    <x v="1"/>
    <x v="27"/>
    <d v="2018-10-31T15:47:18"/>
    <m/>
    <m/>
    <s v="Item"/>
    <b v="0"/>
    <s v="0"/>
    <s v="Rosalind Peychaud"/>
    <s v="Rosalind Peychaud"/>
    <x v="3"/>
    <n v="1140"/>
    <s v="0"/>
    <d v="2018-10-31T15:47:18"/>
    <s v="Rosalind Peychaud"/>
    <m/>
    <s v="Grants Management"/>
    <s v="Item"/>
    <s v="strategicplanning/Research/Lists/Technical Assistance version 2"/>
  </r>
  <r>
    <s v="Town of Baldwin"/>
    <x v="523"/>
    <x v="0"/>
    <s v="51MIPC3401"/>
    <s v="Gustav/Ike"/>
    <s v="A monthly conference call was held today with the Town of Baldwin Mayor Donna Lanceslin, incoming mayor Phil Prejean, St. Mary Parish Executive Director Tim Matte, project engineer Reid Miller, and Jared Lee and Jimmy Dunphy to discuss the status of the Town's Flood Protection Levee System (51MIPC3401) project, including the appropriation of the five properties the Levee District has undertaken, as well as the next phase of the project, which includes advertising for bids. _x000a__x000a_Mr. Matte mentioned that the appropriation of all five properties has now been completed, but that written agreements are not yet in place with all property owners, as there are ongoing discussions with at least one property owner (Cleggco, LLC) regarding wording in the agreement. Additionally, not all property owners have collected their check from the Levee District; although, there is a written agreement in place with the Hebert property owner, and the owner of that property has collected his check. _x000a__x000a_Mr. Matte also mentioned that the Levee District has a meeting scheduled for next week, at which time it will begin the process of executing an Intergovernmental Agreement with the Town of Baldwin to allow the Town to use the land the Levee District has appropriated for the project. The project analyst mentioned that it is unclear whether the project could proceed without the written agreements, despite the properties having been appropriated. _x000a__x000a_The DRU informed Mr. Matte and the grantee that prior to providing an informal go-ahead to advertise for bids, it preferred that its legal counsel review the acquisition records the Levee District has compiled for the Hebert property, including the appropriation proceedings, so that it can determine whether the actions the Levee District has undertaken comply with federal regulations, and whether the project can proceed to construction. _x000a__x000a_The project analyst requested that Mr. Matte compile an acquisition file for the Hebert property and send that to the DRU as soon as possible so that the DRU legal counsel could review it and subsequently provide an informal authorization to proceed with bid advertisement before the end of this month. The project analyst mentioned that in order to keep the project on the timeline discussed at the 6/27/18 meeting at the Town's offices, that bids would have to be publicly advertised in the near future. A copy of the executed Intergovernmental Agreement was also requested to be sent to the project analyst -- after it has been executed. _x000a__x000a_Mr. Miller mentioned that the Town is ready to proceed with advertising for bids and is only waiting on the informal approval from the DRU to proceed with advertising. Pan American Engineers has already issued (on 5/10/18) the Authorization to Proceed with Bid Advertisement letter. "/>
    <s v="Grants Management"/>
    <x v="4"/>
    <x v="0"/>
    <x v="24"/>
    <d v="2018-11-01T07:37:04"/>
    <m/>
    <m/>
    <s v="Item"/>
    <b v="0"/>
    <s v="0"/>
    <s v="Jimmy Dunphy"/>
    <s v="Jimmy Dunphy"/>
    <x v="20"/>
    <n v="1141"/>
    <s v="0"/>
    <d v="2018-11-01T11:17:14"/>
    <s v="Jimmy Dunphy"/>
    <m/>
    <s v="Grants Management"/>
    <s v="Item"/>
    <s v="strategicplanning/Research/Lists/Technical Assistance version 2"/>
  </r>
  <r>
    <s v="Jefferson Parish"/>
    <x v="522"/>
    <x v="0"/>
    <s v="PARA, ILTR, IFIS, FSCC, ILT2, ILOC, State and Parish Held Program Income"/>
    <s v="Katrina/Rita Grant 1;#Katrina/Rita Grant 2;#Gustav/Ike"/>
    <s v="Monthly conference call to discuss projects"/>
    <s v="Damage related to disaster;#Duplication of Benefits;#Eligible CDBG Activities;#Environmental - Environmental Reviews;#Financial Management;#Low-Moderate Income - National Objective;#Slum and Blight - National Objective;#Urgent Need - National Objective"/>
    <x v="5"/>
    <x v="0"/>
    <x v="23"/>
    <d v="2018-11-01T09:03:57"/>
    <m/>
    <m/>
    <s v="Item"/>
    <b v="0"/>
    <s v="0"/>
    <s v="Kristen Hebert"/>
    <s v="Kristen Hebert"/>
    <x v="10"/>
    <n v="1142"/>
    <s v="0"/>
    <d v="2018-12-21T10:10:00"/>
    <s v="Amanda Clark"/>
    <m/>
    <s v="DRGR TA"/>
    <s v="Item"/>
    <s v="strategicplanning/Research/Lists/Technical Assistance version 2"/>
  </r>
  <r>
    <s v="Jefferson Parish"/>
    <x v="507"/>
    <x v="0"/>
    <s v="PARA, ILTR, IFIS, FSCC, ILT2, ILOC, State and Parish Held Program Income"/>
    <s v="Katrina/Rita Grant 1;#Katrina/Rita Grant 2;#Gustav/Ike"/>
    <s v="Monthly conference call to discuss projects"/>
    <s v="Damage related to disaster;#Duplication of Benefits;#Eligible CDBG Activities;#Environmental - Environmental Reviews;#Financial Management;#Low-Moderate Income - National Objective;#Slum and Blight - National Objective;#Urgent Need - National Objective"/>
    <x v="5"/>
    <x v="0"/>
    <x v="23"/>
    <d v="2018-11-01T09:12:05"/>
    <m/>
    <m/>
    <s v="Item"/>
    <b v="0"/>
    <s v="0"/>
    <s v="Kristen Hebert"/>
    <s v="Kristen Hebert"/>
    <x v="10"/>
    <n v="1143"/>
    <s v="0"/>
    <d v="2018-12-21T10:09:40"/>
    <s v="Amanda Clark"/>
    <m/>
    <s v="DRGR TA"/>
    <s v="Item"/>
    <s v="strategicplanning/Research/Lists/Technical Assistance version 2"/>
  </r>
  <r>
    <s v="City of Carencro"/>
    <x v="523"/>
    <x v="0"/>
    <s v="PW numbers 62 and 120"/>
    <s v="Flood"/>
    <s v="OCD-DRU Staff Helena Janssen provided technical assistance to City of Carencro to discuss the details and current status of their PWs listed in LouisianaPA.com and on the OCD-DRU Participation Form. We also discussed an Overview of the Match Program, Construction Status and HUD CDBG-DR Requirements, including Davis Bacon &amp; Related Acts, Section 3, 504 Assurance, Fair Housing and Procurement.  Additionally, we confirmed the start and end dates for each project and we discussed the Closeout Process. Notice was sent to City of Carencro on October 10, 2018. Event was held on November 1, 2018 at 10:00am – 11:00am."/>
    <s v="Damage related to disaster;#Eligible CDBG Activities"/>
    <x v="5"/>
    <x v="1"/>
    <x v="34"/>
    <d v="2018-11-02T07:56:11"/>
    <m/>
    <m/>
    <s v="Item"/>
    <b v="0"/>
    <s v="0"/>
    <s v="Janssen Helena"/>
    <s v="Helena Janssen"/>
    <x v="23"/>
    <n v="1144"/>
    <s v="0"/>
    <d v="2018-11-02T07:56:11"/>
    <s v="Janssen OCD, Helena"/>
    <m/>
    <s v="Grants Management"/>
    <s v="Item"/>
    <s v="strategicplanning/Research/Lists/Technical Assistance version 2"/>
  </r>
  <r>
    <s v="Town of Duson"/>
    <x v="523"/>
    <x v="0"/>
    <s v="PW numbers 82, 117, 266, 267 and 470"/>
    <s v="Flood"/>
    <s v="OCD-DRU Staff Helena Janssen provided technical assistance to Town of Duson to discuss the details and current status of their PWs listed in LouisianaPA.com and on the OCD-DRU Participation Form. We also discussed an Overview of the Match Program, Construction Status and HUD CDBG-DR Requirements, including Davis Bacon &amp; Related Acts, Section 3, 504 Assurance, Fair Housing and Procurement.  Additionally, we confirmed the start and end dates for each project and we discussed the Closeout Process. Notice was sent to Town of Duson on October 26, 2018. Event was held on November 1, 2018 at 1:30pm – 2:45pm."/>
    <s v="Damage related to disaster;#Duplication of Benefits;#Eligible CDBG Activities;#Fair Housing Equal Opportunity;#Labor - Davis/Bacon"/>
    <x v="5"/>
    <x v="1"/>
    <x v="34"/>
    <d v="2018-11-02T07:59:14"/>
    <m/>
    <m/>
    <s v="Item"/>
    <b v="0"/>
    <s v="0"/>
    <s v="Janssen Helena"/>
    <s v="Helena Janssen"/>
    <x v="23"/>
    <n v="1145"/>
    <s v="0"/>
    <d v="2018-11-02T07:59:14"/>
    <s v="Janssen OCD, Helena"/>
    <m/>
    <s v="Grants Management"/>
    <s v="Item"/>
    <s v="strategicplanning/Research/Lists/Technical Assistance version 2"/>
  </r>
  <r>
    <s v="South Central Planning and Development Commission, North Delta Regional Planning &amp; Development District, NewCorp Inc, TruFund Financial Services, Regional Loan Corp"/>
    <x v="510"/>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8-11-02T10:45:41"/>
    <m/>
    <m/>
    <s v="Item"/>
    <b v="0"/>
    <s v="0"/>
    <s v="Chua Michael"/>
    <s v="Michael Chua"/>
    <x v="9"/>
    <n v="1146"/>
    <s v="0"/>
    <d v="2018-11-02T10:46:09"/>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18"/>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8-11-02T10:47:34"/>
    <m/>
    <m/>
    <s v="Item"/>
    <b v="0"/>
    <s v="0"/>
    <s v="Chua Michael"/>
    <s v="Michael Chua"/>
    <x v="9"/>
    <n v="1147"/>
    <s v="0"/>
    <d v="2018-11-02T10:47:34"/>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20"/>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8-11-02T10:48:16"/>
    <m/>
    <m/>
    <s v="Item"/>
    <b v="0"/>
    <s v="0"/>
    <s v="Chua Michael"/>
    <s v="Michael Chua"/>
    <x v="9"/>
    <n v="1148"/>
    <s v="0"/>
    <d v="2018-11-02T10:50:1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15"/>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8-11-02T10:49:39"/>
    <m/>
    <m/>
    <s v="Item"/>
    <b v="0"/>
    <s v="0"/>
    <s v="Chua Michael"/>
    <s v="Michael Chua"/>
    <x v="9"/>
    <n v="1149"/>
    <s v="0"/>
    <d v="2018-11-02T10:49:39"/>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22"/>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8-11-02T10:52:59"/>
    <m/>
    <m/>
    <s v="Item"/>
    <b v="0"/>
    <s v="0"/>
    <s v="Chua Michael"/>
    <s v="Michael Chua"/>
    <x v="9"/>
    <n v="1150"/>
    <s v="0"/>
    <d v="2018-11-02T10:52:59"/>
    <s v="Chua OCD, Michael"/>
    <m/>
    <s v="Grants Management"/>
    <s v="Item"/>
    <s v="strategicplanning/Research/Lists/Technical Assistance version 2"/>
  </r>
  <r>
    <s v="City of Slidell"/>
    <x v="524"/>
    <x v="0"/>
    <s v="PW 76"/>
    <s v="Flood"/>
    <s v="Event start date: 11-2-18  Event end  date: 11-2-18  Time:9-9:30am_x000a_Remote visit-Conference Call_x000a_Event organizer: Eugenia Williams_x000a_Attendees: Anna Roberts, Glenda Bocking_x000a_Grantee notified on 11-1-18_x000a__x000a_​Spoke w. Anna Robert and explained to FEMA PA Match Program. Glenda Bocking pushed PW 76- Emergency Protective Measure to closeout._x000a_"/>
    <s v="Damage related to disaster"/>
    <x v="5"/>
    <x v="1"/>
    <x v="35"/>
    <d v="2018-11-02T11:05:05"/>
    <m/>
    <m/>
    <s v="Item"/>
    <b v="0"/>
    <s v="0"/>
    <s v="Eugenia Williams"/>
    <s v="Eugenia Williams"/>
    <x v="26"/>
    <n v="1151"/>
    <s v="0"/>
    <d v="2018-11-02T11:05:05"/>
    <s v="Eugenia Williams"/>
    <m/>
    <s v="Grants Management"/>
    <s v="Item"/>
    <s v="strategicplanning/Research/Lists/Technical Assistance version 2"/>
  </r>
  <r>
    <s v="Recovery School District"/>
    <x v="525"/>
    <x v="0"/>
    <s v="All IEDU projects "/>
    <s v="Katrina/Rita Grant 1"/>
    <s v="A monthly conference call was held today with Capital Grants Manager Nathan Schwam, grant administrator Julie Bordelon, and Adrienne Celestine and Jimmy Dunphy to discuss the status of the grantee's three active projects, as well as the status of a number of completed projects that are not yet ready for closeout. _x000a__x000a_The project analyst informed the grantee that approximately half-a-dozen of the closeout reports it has recently submitted are being routed through the approval process and that some of those projects could be granted final closeout approval by the time of the next monthly call, which is scheduled for December 3. An additional five closeout reports have been received by the closeout section, but are still in Report Due status in the Activity Tracker._x000a__x000a_Closeout reports for two projects -- Charles Drew Elementary (IEDU-00007) and Martin Luther King Jr. Elementary (-00013) -- that are currently in NOT Ready to Close status could be ready for submission to the DRU by next month, according to Mr. Schwam. There is a discrepancy in the approved amounts of FEMA funds in the project budgets and the approved amounts of FEMA funds shown on the Louisiana PA website. Mr. Schwam mentioned that the grantee believes that there may have been errors in the reimbursement requests it submitted to GOHSEP.   _x000a__x000a_Also, Mr. Schwam mentioned that the reason GOHSEP recently returned the final reimbursement requests for five projects to Stage 4 of the review process is because of rounding errors related to A/E costs incurred on the projects. The five projects currently in the Report Due stage (IEDU-00008, -00015, -00018, -00019, and -00040) will not be ready for submission of the closeout reports until those re-evaluations are complete. The grantee anticipates that GOHSEP will complete this process by the end of this month.  "/>
    <s v="Grants Management"/>
    <x v="4"/>
    <x v="0"/>
    <x v="24"/>
    <d v="2018-11-05T08:03:01"/>
    <m/>
    <m/>
    <s v="Item"/>
    <b v="0"/>
    <s v="0"/>
    <s v="Jimmy Dunphy"/>
    <s v="Jimmy Dunphy"/>
    <x v="20"/>
    <n v="1152"/>
    <s v="0"/>
    <d v="2018-11-05T15:26:58"/>
    <s v="Jimmy Dunphy"/>
    <m/>
    <s v="Grants Management"/>
    <s v="Item"/>
    <s v="strategicplanning/Research/Lists/Technical Assistance version 2"/>
  </r>
  <r>
    <s v="Terrebonne HMA Cost Share"/>
    <x v="521"/>
    <x v="0"/>
    <s v="55VHCS1102"/>
    <s v="Isaac"/>
    <s v="We went over income documents needed to complete the review for LMI eligibility and the need to submit the release of funds form to OCD/DRU for approval for the new Applicants.  The income documents submitted were incomplete."/>
    <s v="Low-Moderate Income - National Objective"/>
    <x v="0"/>
    <x v="0"/>
    <x v="15"/>
    <d v="2018-11-05T10:36:58"/>
    <m/>
    <m/>
    <s v="Item"/>
    <b v="0"/>
    <s v="0"/>
    <s v="Plain Willie"/>
    <s v="Willie Plain"/>
    <x v="15"/>
    <n v="1153"/>
    <s v="0"/>
    <d v="2018-11-05T10:36:58"/>
    <s v="Plain OCD, Willie"/>
    <m/>
    <s v="Grants Management"/>
    <s v="Item"/>
    <s v="strategicplanning/Research/Lists/Technical Assistance version 2"/>
  </r>
  <r>
    <s v="Washington HMA Cost Share"/>
    <x v="526"/>
    <x v="0"/>
    <s v="59VHCS1102"/>
    <s v="Isaac"/>
    <s v="HUD turned down the home located in the floodway.  We went over the income of a possible replacement of this homeowner.  Advised the Parish of the documents that will be needed to support the income of the new Applicant who is now under doctor's care."/>
    <s v="Environmental - Environmental Reviews;#Low-Moderate Income - National Objective"/>
    <x v="8"/>
    <x v="0"/>
    <x v="15"/>
    <d v="2018-11-05T10:44:58"/>
    <m/>
    <m/>
    <s v="Item"/>
    <b v="0"/>
    <s v="0"/>
    <s v="Plain Willie"/>
    <s v="Willie Plain"/>
    <x v="15"/>
    <n v="1154"/>
    <s v="0"/>
    <d v="2018-11-05T10:44:58"/>
    <s v="Plain OCD, Willie"/>
    <m/>
    <s v="Grants Management"/>
    <s v="Item"/>
    <s v="strategicplanning/Research/Lists/Technical Assistance version 2"/>
  </r>
  <r>
    <s v="Lafourche HMA Cost Share"/>
    <x v="527"/>
    <x v="0"/>
    <s v="29VHCS1101"/>
    <s v="Isaac"/>
    <s v="We went over the proper placement of funds on the Draw Request.  The last Draw had Project Delivery funds in Direct Cost.  Advised the Parish, once supporting documents is received from their Project Management Team, then they can submit this Draw Request."/>
    <s v="Financial Management;#Low-Moderate Income - National Objective"/>
    <x v="2"/>
    <x v="0"/>
    <x v="15"/>
    <d v="2018-11-05T10:49:19"/>
    <m/>
    <m/>
    <s v="Item"/>
    <b v="0"/>
    <s v="0"/>
    <s v="Plain Willie"/>
    <s v="Willie Plain"/>
    <x v="15"/>
    <n v="1155"/>
    <s v="0"/>
    <d v="2018-11-05T10:49:19"/>
    <s v="Plain OCD, Willie"/>
    <m/>
    <s v="Grants Management"/>
    <s v="Item"/>
    <s v="strategicplanning/Research/Lists/Technical Assistance version 2"/>
  </r>
  <r>
    <s v="St John the Baptist Housing Programs"/>
    <x v="512"/>
    <x v="0"/>
    <s v="48USJB1109"/>
    <s v="Isaac"/>
    <s v="A Draw submitted included an amount that did not belong to Homeowner Rehab.  Advised the Parish that the amount for Homebuyer Assistance had to removed from Homeowner Rehab and sent to Mary Antoon, then reubmit the Draw.  We went over the documents and the necessary changes."/>
    <s v="Financial Management;#Low-Moderate Income - National Objective"/>
    <x v="2"/>
    <x v="0"/>
    <x v="15"/>
    <d v="2018-11-05T10:59:10"/>
    <m/>
    <m/>
    <s v="Item"/>
    <b v="0"/>
    <s v="0"/>
    <s v="Plain Willie"/>
    <s v="Willie Plain"/>
    <x v="15"/>
    <n v="1156"/>
    <s v="0"/>
    <d v="2018-11-05T10:59:10"/>
    <s v="Plain OCD, Willie"/>
    <m/>
    <s v="Grants Management"/>
    <s v="Item"/>
    <s v="strategicplanning/Research/Lists/Technical Assistance version 2"/>
  </r>
  <r>
    <s v="St John the Baptist Isaac Housing Programs"/>
    <x v="515"/>
    <x v="0"/>
    <s v="48USJB1109, 48USJB1111"/>
    <s v="Isaac"/>
    <s v="Email to the Parish what is and is not considered DOB concerning the Small Business Administration.  Gave direction and input on files sent to LHC for review for potential DOB."/>
    <s v="Duplication of Benefits;#Low-Moderate Income - National Objective"/>
    <x v="6"/>
    <x v="0"/>
    <x v="15"/>
    <d v="2018-11-05T11:04:43"/>
    <m/>
    <m/>
    <s v="Item"/>
    <b v="0"/>
    <s v="0"/>
    <s v="Plain Willie"/>
    <s v="Willie Plain"/>
    <x v="15"/>
    <n v="1157"/>
    <s v="0"/>
    <d v="2018-11-05T11:04:43"/>
    <s v="Plain OCD, Willie"/>
    <m/>
    <s v="Grants Management"/>
    <s v="Item"/>
    <s v="strategicplanning/Research/Lists/Technical Assistance version 2"/>
  </r>
  <r>
    <s v="The Arc Baton Rouge"/>
    <x v="517"/>
    <x v="0"/>
    <s v="PW 450,611,378,979,1088,1152,1050.1219"/>
    <s v="Flood"/>
    <s v="Event start date: 10/23/18  Event end date: 10/23/18 2-3pm_x000a_On-site event_x000a_Organizer: Eugenia Williams_x000a_Attendees: Susanne Roming, Karen Monroe-The Arc Baton Rouge, Anita Adams and Brittany Humphries-GOHSEP_x000a_____________________________________________________________________x000a_Provided an overview of the Non-Federal Share Match Program. Explained the GOHSEP closeout process for small and large project and  the Match program reimbursement process. Explained the grant agreement date of 4/4/17 and the HUD CDBG-DR requirements. Reequested the start and end dates of the projects listed. The following is a summary of discussions of the Grantee's PW(s): PW 450,611,978,979, 1088,1152- Ready for closeout by GOHSEP, PW 1050-Metro Prescott Rd. Bldg. &amp; PW 1219 Children Center Repairs- Grantee has requested for an alternate project. The buildings are currently up for sale. The Agreement was return on 08/30/18.  Grantee stated there is no official procument process in place."/>
    <s v="Damage related to disaster"/>
    <x v="5"/>
    <x v="1"/>
    <x v="35"/>
    <d v="2018-11-05T14:37:08"/>
    <m/>
    <m/>
    <s v="Item"/>
    <b v="0"/>
    <s v="0"/>
    <s v="Eugenia Williams"/>
    <s v="Eugenia Williams"/>
    <x v="26"/>
    <n v="1158"/>
    <s v="0"/>
    <d v="2018-11-05T14:37:08"/>
    <s v="Eugenia Williams"/>
    <m/>
    <s v="Grants Management"/>
    <s v="Item"/>
    <s v="strategicplanning/Research/Lists/Technical Assistance version 2"/>
  </r>
  <r>
    <s v="St, Tammany Parish Sheriff's Office"/>
    <x v="528"/>
    <x v="0"/>
    <s v="PW 373,515,801"/>
    <s v="Flood"/>
    <s v="Event start date: 11/8/18  Event end date: 11/8/18  Time: 11-11:45am_x000a_Remote-conference call_x000a_Event organizer: Eugenia Williams -DRU Attendees: Glenda Bocking (GOHSEP), Kathryn Moore &amp; Andrea Cosse (St. Tammany Sheriff's Office)_x000a_Date noticed was send: 10/31/18_x000a_____________________________________________________________________x000a_Spoke with Kathryn Moore, Andrea Cosse (St. Tammany Sheriff's Office and Glenda Bocking (GOHSEP). They are currently on hold due to overpayments from previous disasters. Requested the start and end dates of the projects. All projects has been called by Glenda Bocking.  PW 515 amonut has been adjusted to $280,083.41. Tisha has to send out a new agreement. They previously used Stuart Consultanting but has since terminated there contract. They used their previous procurement process from previous disasters._x000a_PW 373, 801 &amp; 515 has been closed by Glenda Bocking. The  overpayment issue is being sent to Courtney Hunt for clarification."/>
    <s v="Damage related to disaster"/>
    <x v="5"/>
    <x v="1"/>
    <x v="35"/>
    <d v="2018-11-08T12:24:50"/>
    <m/>
    <m/>
    <s v="Item"/>
    <b v="0"/>
    <s v="0"/>
    <s v="Eugenia Williams"/>
    <s v="Eugenia Williams"/>
    <x v="26"/>
    <n v="1159"/>
    <s v="0"/>
    <d v="2018-11-08T12:24:50"/>
    <s v="Eugenia Williams"/>
    <m/>
    <s v="Grants Management"/>
    <s v="Item"/>
    <s v="strategicplanning/Research/Lists/Technical Assistance version 2"/>
  </r>
  <r>
    <s v="Livingston Parish Library"/>
    <x v="521"/>
    <x v="0"/>
    <s v="PW 731 &amp; 778"/>
    <s v="Flood"/>
    <s v="Event start date: 10/30/18  Event end date: 10/30/18  Time: 10-11 am_x000a_On-Site visit_x000a_Event organizier: Eugenia Williams-DRU_x000a_Attendees: Giovanni Tairov-Director &amp; Charburn Richardson (GOHSEP-SAL)_x000a_Date notice was sent: 10/15/2018_x000a____________________________________________________________________x000a_The following PW's was discuss concerning Livingston Parish Library:_x000a__x000a_PW 731- Denham Springs Library- This project has been completed and is ready for closeout by GOHSEP. He was notified that Davis Bacon would apply depending on the start/end of the project._x000a__x000a_PW 778 Livingston Parish Library Books-Content is ready for closeout by GOHSEP. _x000a__x000a_He stated that he would request closeout for the 2 project today. (10/30/18) The Agreement has been recieved and they followed GOHSEP procurement process._x000a_"/>
    <s v="Damage related to disaster"/>
    <x v="5"/>
    <x v="1"/>
    <x v="35"/>
    <d v="2018-11-08T17:03:10"/>
    <m/>
    <m/>
    <s v="Item"/>
    <b v="0"/>
    <s v="0"/>
    <s v="Eugenia Williams"/>
    <s v="Eugenia Williams"/>
    <x v="26"/>
    <n v="1160"/>
    <s v="0"/>
    <d v="2018-11-08T17:03:10"/>
    <s v="Eugenia Williams"/>
    <m/>
    <s v="Grants Management"/>
    <s v="Item"/>
    <s v="strategicplanning/Research/Lists/Technical Assistance version 2"/>
  </r>
  <r>
    <s v="Hertiage Ranch"/>
    <x v="521"/>
    <x v="0"/>
    <s v="PW 395,658,776"/>
    <s v="Flood"/>
    <s v="Event start date: 10/30/18   Event end date: 10/30/18  Time: 2-3pm_x000a_On-site visit_x000a_Event Organizer: Eugenia Williams-DRU_x000a_Attendees: Eugenia Williams-DRU, Tara King-Officer Manager-Hertiage Ranch, Vicki Ellis- Director _x000a_Notice sent on : 10/18/18_x000a______________________________________________________________________x000a_During the site visit there was 3 PW's that was discussed:_x000a_PW 395 Emergency Protective Services-Ready for closeout by GOHSEP_x000a_PW 658 Content- Ready for closeout by GOHSEP_x000a_PW 776 Facility Repairs-Ready for closeout by GOHSEP_x000a_All projects were completed prior to 4/4/17. Grantee will submit there start/end spreadsheet as soon as possible."/>
    <s v="Damage related to disaster"/>
    <x v="5"/>
    <x v="1"/>
    <x v="35"/>
    <d v="2018-11-08T17:45:37"/>
    <m/>
    <m/>
    <s v="Item"/>
    <b v="0"/>
    <s v="0"/>
    <s v="Eugenia Williams"/>
    <s v="Eugenia Williams"/>
    <x v="26"/>
    <n v="1161"/>
    <s v="0"/>
    <d v="2018-11-08T17:45:37"/>
    <s v="Eugenia Williams"/>
    <m/>
    <s v="Grants Management"/>
    <s v="Item"/>
    <s v="strategicplanning/Research/Lists/Technical Assistance version 2"/>
  </r>
  <r>
    <s v="Apostolic Christian School"/>
    <x v="529"/>
    <x v="0"/>
    <s v="PW numbers 299, 312, 377, 537, 1051, 1206 and 1251"/>
    <s v="Flood"/>
    <s v="OCD-DRU Staff Helena Janssen, Lisa Samuels and Eva Strausbaugh provided technical assistance via conference call to Apostolic Christian School and their consultant, Rostan Solutions LLC, to provide general guidance regarding the designation of a Labor Compliance Officer. Notice was sent to attendees on November 9, 2018. Conference call was held on November 13, 2018 at 10:00am – 10:20am."/>
    <s v="Labor - Davis/Bacon"/>
    <x v="7"/>
    <x v="0"/>
    <x v="34"/>
    <d v="2018-11-13T12:27:02"/>
    <m/>
    <m/>
    <s v="Item"/>
    <b v="0"/>
    <s v="0"/>
    <s v="Janssen Helena"/>
    <s v="Helena Janssen"/>
    <x v="23"/>
    <n v="1162"/>
    <s v="0"/>
    <d v="2018-11-13T12:27:02"/>
    <s v="Janssen OCD, Helena"/>
    <m/>
    <s v="Grants Management"/>
    <s v="Item"/>
    <s v="strategicplanning/Research/Lists/Technical Assistance version 2"/>
  </r>
  <r>
    <s v="City of Morgan City"/>
    <x v="444"/>
    <x v="0"/>
    <s v="IFIS-00010"/>
    <s v="Katrina/Rita Grant 1"/>
    <s v="This project is still in litigation.  The parish is eager to get this resolved but are at the mercy of the legal system.  In order to close out the project clear lien is needed to pay final retainage.  The subcontractor is seeking damages fromt eh contractor, and therefore a clear lien has not been obtained.  Julie Bordelon who is the consultant spoke with the attorney who is reprersenting the prime and he advised that negotiations are ongoing.  However, he was not able to provide a timeline for when a resolution would be obtained.  Julie will continue to check with him for additional information."/>
    <s v="Damage related to disaster;#Financial Management"/>
    <x v="5"/>
    <x v="0"/>
    <x v="37"/>
    <d v="2018-11-13T14:37:12"/>
    <m/>
    <m/>
    <s v="Item"/>
    <b v="0"/>
    <s v="0"/>
    <s v="Part, Fay"/>
    <s v="Fay Part,"/>
    <x v="28"/>
    <n v="1163"/>
    <s v="0"/>
    <d v="2018-11-13T14:37:12"/>
    <s v="Part, Fay"/>
    <m/>
    <s v="Grants Management"/>
    <s v="Item"/>
    <s v="strategicplanning/Research/Lists/Technical Assistance version 2"/>
  </r>
  <r>
    <s v="Facility Planning and Control"/>
    <x v="530"/>
    <x v="0"/>
    <s v="All active ILOC projects "/>
    <s v="Katrina/Rita Grant 1;#Katrina/Rita Grant 2"/>
    <s v="A monthly conference call was held today with FP&amp;C senior managers Lisa Smeltzer and Tom Rish, project managers Mark Bradley and Jean Kelly, Jessica Guillory (Pan American Engineers) and Darin Mann, Jared Lee and Jimmy Dunphy to discuss the status of the grantee's last two active projects - Delgado Community College (ILOC-00020) and Nunez Community College (I2OC-00022)._x000a__x000a_Regarding the ILOC-00020 project, in response to a question about the wage decision to be used in the grantee's proposal requesting quotes, the DRU informed Mr. Bradley that it is possible that a wage decision that was published in January for a Building project could still be the most current one published on the DOL website. The DRU advised the grantee not to submit proposal requests to the potential contractors the project manager has identified, prior to receiving authorization from Pan American Engineers to proceed with requesting quotes. Mr. Bradley mentioned that he had proposal requests ready to send to 13 contractors that could potentially complete the remaining construction items._x000a__x000a_In response to a question about the remaining project budget, Mr. Bradley mentioned that he was unsure of the amount that can still be utilized for the remaining construction items. The project analyst mentioned that it appears that a total of approximately $180,000.00 may still be due to prime contractor One Construction for the services it has performed, which would leave approximately $20,000.00 to pay for the services the grantee is currently in the process of procuring.  Senior Manager Lisa Smeltzer indicated that $20,000.00 would be enough to complete one of the items on the Delgado Community College &quot;wishlist&quot; it provided to FP&amp;C, but that the grantee would likely opt to de-obligate an amount approximately $5,000.00 or under. _x000a__x000a_Regarding the I2OC-00022 project, manager Jean Kelly informed the DRU that she is working with an FP&amp;C analyst on the reconciliation of FEMA funds that needs to be submitted to GOHSEP before closeout of the project can occur. Ms. Kelly mentioned that her opinion is that the reconciliation can be submitted within the next couple of weeks. Ms. Smeltzer indicated that it could take a couple of months (at least) after the reconciliation has been submitted for GOHSEP to approve the Project Worksheet (PW)._x000a__x000a_The DRU advised the grantee to wait to submit the final project amendment to reconcile the budget to actual expenditures, as well as the closeout report, until FP&amp;C has obtained the approved PW, since it is possible that the amount GOHSEP eventually approves could be different from the amount FP&amp;C submits for reimbursement._x000a_ "/>
    <s v="Grants Management"/>
    <x v="4"/>
    <x v="0"/>
    <x v="24"/>
    <d v="2018-11-15T07:35:45"/>
    <m/>
    <m/>
    <s v="Item"/>
    <b v="0"/>
    <s v="0"/>
    <s v="Jimmy Dunphy"/>
    <s v="Jimmy Dunphy"/>
    <x v="20"/>
    <n v="1164"/>
    <s v="0"/>
    <d v="2019-01-15T14:35:27"/>
    <s v="Jimmy Dunphy"/>
    <m/>
    <s v="Grants Management"/>
    <s v="Item"/>
    <s v="strategicplanning/Research/Lists/Technical Assistance version 2"/>
  </r>
  <r>
    <s v="East Baton Rouge Parish"/>
    <x v="530"/>
    <x v="0"/>
    <s v="All active PARA projects"/>
    <s v="Gustav/Ike"/>
    <s v="A monthly conference call was held today with East Baton Rouge Parish official Anita Lockett, grant administrators Julie Bordelon and Michelle Smith (Pan American Engineers), and DRU representatives Andrea Fleischbein, Darin Mann, John Sparks and Jimmy Dunphy to discuss the statuses of the Parish's housing and non-bridge replacement infrastructure projects. An earlier call was held today between Parish Engineer Mark Stephens and infrastructure project analyst Jimmy Dunphy to discuss the Parish's active bridge replacement projects.  _x000a__x000a_Ms. Bordelon mentioned that she recently submitted Project Amendment (3) for the 17PARA2105 project to the grantee to obtain the mayor's signature. The DRU informed her that since CDBG funds are being moved to the -2107 project from the -2105 project, the amendment for -2105 will not be able to be approved until the DRU receives a companion project amendment for -2106 and -2107. Note the project amendment for -2107 is not yet ready to be submitted to the Parish because funds will also be exchanged between the Parish's -2106 and -2107 projects. _x000a__x000a_The DRU informed the grantee that the best course of action regarding the project amendments is to wait to submit all three to the DRU until after the next Tier I proposal amendment -- which will revise the budgets for the -2106 and -2107 projects -- is approved, rather than submit a companion project amendment for -2107 now, before then having to complete another project amendment for -2107 after the Tier I proposal amendment is approved. _x000a__x000a_Regarding the Parish's 17PARA3204 project, Ms. Bordelon mentioned that she had recently prepared the final project amendment and submitted it to the Parish to obtain the mayor's signature. She mentioned that she would wait to receive the DRU-approved project amendment prior to submitting the closeout report for the project. The project analyst informed her that both the project amendment and closeout report could be submitted at the same time, if the grantee prefers. Ms. Bordelon subsequently stated that she would begin working on the closeout report for 17PARA3204 so that it will be ready for submission upon approval of the final project amendment.   "/>
    <s v="Grants Management"/>
    <x v="4"/>
    <x v="0"/>
    <x v="24"/>
    <d v="2018-11-15T12:25:16"/>
    <m/>
    <m/>
    <s v="Item"/>
    <b v="0"/>
    <s v="0"/>
    <s v="Jimmy Dunphy"/>
    <s v="Jimmy Dunphy"/>
    <x v="20"/>
    <n v="1165"/>
    <s v="0"/>
    <d v="2018-12-20T12:56:48"/>
    <s v="Jimmy Dunphy"/>
    <m/>
    <s v="Grants Management"/>
    <s v="Item"/>
    <s v="strategicplanning/Research/Lists/Technical Assistance version 2"/>
  </r>
  <r>
    <s v="Village of French Settlement"/>
    <x v="531"/>
    <x v="0"/>
    <s v="DR-4263: PWs 238, 244.  DR-4277:  PWs 31, 45, 760, 748, 790, 1043, 1155"/>
    <s v="Flood"/>
    <s v="Start &amp; End Date: 11/14/18_x000a_On-site Event_x000a_Organizer: Eva Strausbaugh (DRU)_x000a_Date Invite sent to attendees:  11/9/18_x000a_Onsite TA meeting with Village of French Settlement to discuss Non-Federal Match Program, their projects, and CDBG requirements including but not limited to DBRA, Sec. 3, Sec. 504, Annual Fair Housing Activity, Procurement.  Also discussed DOBs extensively since grantee rec'd FEMA funding for Donated Resources.  _x000a_GOHSEP SAL was also in attendance."/>
    <s v="Damage related to disaster;#Duplication of Benefits;#Fair Housing Equal Opportunity;#Labor - Davis/Bacon;#Grants Management"/>
    <x v="5"/>
    <x v="1"/>
    <x v="33"/>
    <d v="2018-11-15T16:34:33"/>
    <m/>
    <m/>
    <s v="Item"/>
    <b v="0"/>
    <s v="0"/>
    <s v="Eva Strausbaugh"/>
    <s v="Eva Strausbaugh"/>
    <x v="25"/>
    <n v="1166"/>
    <s v="0"/>
    <d v="2018-11-15T16:34:33"/>
    <s v="Eva Strausbaugh"/>
    <m/>
    <s v="Grants Management"/>
    <s v="Item"/>
    <s v="strategicplanning/Research/Lists/Technical Assistance version 2"/>
  </r>
  <r>
    <s v="City of Jeanerette"/>
    <x v="531"/>
    <x v="0"/>
    <s v="PW numbers 556, 591, 680, 697"/>
    <s v="Flood"/>
    <s v="OCD-DRU Staff Helena Janssen provided technical assistance to City of Jeanerette to discuss the details and current status of their PWs listed in LouisianaPA.com and on the OCD-DRU Participation Form. We also discussed an Overview of the Match Program, Construction Status and HUD CDBG-DR Requirements, including DBRA, Section 3, 504 Assurance and Fair Housing. Also, DOB was discussed since this applicant has a Donated Resources PW (680) and received the Federal funding for this PW.  Additionally, we confirmed the start and end dates for each project and we discussed the Closeout Process. Notice was sent to City of Jeanerette on November 8, 2018. Event was held on November 14, 2018 at 10:00am - 11:45am. GOHSEP SAL and Applicant’s Consultant were also in attendance."/>
    <s v="Damage related to disaster;#Duplication of Benefits;#Eligible CDBG Activities;#Fair Housing Equal Opportunity;#Labor - Davis/Bacon"/>
    <x v="5"/>
    <x v="1"/>
    <x v="34"/>
    <d v="2018-11-16T07:47:43"/>
    <m/>
    <m/>
    <s v="Item"/>
    <b v="0"/>
    <s v="0"/>
    <s v="Janssen Helena"/>
    <s v="Helena Janssen"/>
    <x v="23"/>
    <n v="1167"/>
    <s v="0"/>
    <d v="2018-11-16T07:47:43"/>
    <s v="Janssen OCD, Helena"/>
    <m/>
    <s v="Grants Management"/>
    <s v="Item"/>
    <s v="strategicplanning/Research/Lists/Technical Assistance version 2"/>
  </r>
  <r>
    <s v="St. Martin Parish Police Jury"/>
    <x v="531"/>
    <x v="0"/>
    <s v="PW numbers 196, 289, 566, 567, and 691"/>
    <s v="Flood"/>
    <s v="OCD-DRU Staff Helena Janssen provided technical assistance to St. Martin Parish Police Jury to discuss the details and current status of their PWs listed in LouisianaPA.com and on the OCD-DRU Participation Form. We also discussed an Overview of the Match Program, Construction Status and HUD CDBG-DR Requirements, including DBRA, Section 3, 504 Assurance and Fair Housing.  Additionally, we confirmed the start and end dates for each project and we discussed the Closeout Process. Notice was sent to this Applicant on November 9, 2018. Event was held on November 14, 2018 at 1:30pm – 2:20pm. GOHSEP SAL and Applicant’s Consultant were also in attendance."/>
    <s v="Damage related to disaster;#Eligible CDBG Activities"/>
    <x v="5"/>
    <x v="1"/>
    <x v="34"/>
    <d v="2018-11-16T07:50:57"/>
    <m/>
    <m/>
    <s v="Item"/>
    <b v="0"/>
    <s v="0"/>
    <s v="Janssen Helena"/>
    <s v="Helena Janssen"/>
    <x v="23"/>
    <n v="1168"/>
    <s v="0"/>
    <d v="2018-11-16T07:50:57"/>
    <s v="Janssen OCD, Helena"/>
    <m/>
    <s v="Grants Management"/>
    <s v="Item"/>
    <s v="strategicplanning/Research/Lists/Technical Assistance version 2"/>
  </r>
  <r>
    <s v="St. Charles Parish"/>
    <x v="532"/>
    <x v="0"/>
    <s v="PW 57,70,131,155,206"/>
    <s v="Flood"/>
    <s v="Event Start Time: 10am Event End Time: 11am  11/07/18_x000a_On-site visit_x000a_Organizer: Eugenia Williams Attendees: Eugenia Williams, Anitra Adams-GOHSEP, Carla Chiasson, Jessica Baudoin, Nicole Barraco-St. Charles Parish_x000a_Date Notice Sent: 11/01/2018_x000a______________________________________________________________________x000a__x000a_During the site visit to St. Charles Parish the following PW's were discussued:_x000a__x000a_PW 131 Debris Removal- Need to request closeout from GOHSEP_x000a__x000a_PW 155 EPS-Need to request closeout from GOHSEP_x000a__x000a_PW 70 Roads- Need to request closeout from GOHSEP_x000a__x000a_PW 57 Public Utiltites- Need to request closeout from GOHSEP_x000a__x000a_PW 206 Donated Resources-Informed the Grantee that we do not pay a match on donated resources as this would create a duplication of benefits._x000a__x000a_Grantee stated that all projects were finished prior to 4/4/17. At this time all payment are on hold due to an overpayment from Katrina/Rita. They are in the process of getting this use resolved. There Agreement has been recieved and executed._x000a_"/>
    <s v="Damage related to disaster"/>
    <x v="5"/>
    <x v="1"/>
    <x v="35"/>
    <d v="2018-11-16T08:39:58"/>
    <m/>
    <m/>
    <s v="Item"/>
    <b v="0"/>
    <s v="0"/>
    <s v="Eugenia Williams"/>
    <s v="Eugenia Williams"/>
    <x v="26"/>
    <n v="1169"/>
    <s v="0"/>
    <d v="2018-11-16T08:39:58"/>
    <s v="Eugenia Williams"/>
    <m/>
    <s v="Grants Management"/>
    <s v="Item"/>
    <s v="strategicplanning/Research/Lists/Technical Assistance version 2"/>
  </r>
  <r>
    <s v="Louisiana State University - Sea Grant"/>
    <x v="533"/>
    <x v="0"/>
    <s v="65E17S00001"/>
    <s v="Katrina/Rita Grant 1;#Katrina/Rita Grant 2"/>
    <s v="A monthly conference call was held today with LSU officials Thomas Hymel, Ann Dugas, Matt Coldiron, Larry March and Leslie Davis, and DRU representatives Chenoa Richmond and Jimmy Dunphy to discuss the status of the grantee's LA Seafood Industry Sustainability Initiative (E17S-00001) project, including the DRU transition from project analyst Chenoa Richmond to Jimmy Dunphy. _x000a__x000a_Each of the LSU officials on the phone described their role in implementing the E17S-00001 project, as well as the information they generally provide during the monthly conference calls. Mr. Hymel indicated that he is the principal investigator for the grant; Ms. Dugas stated that she is the primary point of contact for general project-related questions. Mr. Coldiron and Mr. March compile the payment requests the grantee submits every quarter; and, Ms. Davis is the technical writer and web coordinator for the grant. _x000a__x000a_In terms of the next payment request the grantee will submit for the project, Ms. Richmond stated that the grantee could copy her on any emails to the new project analyst until the transition is fully completed. _x000a__x000a_Ms. Dugas stated during the call that the grantee's CEA with OCD is set to expire at the end of December 2019, but that the university may need to extend the end date by a few months to allow for all funds to be expended, and for the completion of all project activities. "/>
    <s v="Grants Management"/>
    <x v="4"/>
    <x v="0"/>
    <x v="24"/>
    <d v="2018-11-19T14:21:13"/>
    <m/>
    <m/>
    <s v="Item"/>
    <b v="0"/>
    <s v="0"/>
    <s v="Jimmy Dunphy"/>
    <s v="Jimmy Dunphy"/>
    <x v="20"/>
    <n v="1170"/>
    <s v="0"/>
    <d v="2018-11-19T14:48:01"/>
    <s v="Jimmy Dunphy"/>
    <m/>
    <s v="Grants Management"/>
    <s v="Item"/>
    <s v="strategicplanning/Research/Lists/Technical Assistance version 2"/>
  </r>
  <r>
    <s v="CNO ALL"/>
    <x v="522"/>
    <x v="0"/>
    <s v="CNO ALL"/>
    <s v="Katrina/Rita Grant 1;#Katrina/Rita Grant 2"/>
    <s v="Followup with Dr Gene Amour regarding inforamation needed for BioInovation District closeout."/>
    <s v="Grants Management"/>
    <x v="4"/>
    <x v="1"/>
    <x v="27"/>
    <d v="2018-11-26T15:34:42"/>
    <m/>
    <m/>
    <s v="Item"/>
    <b v="0"/>
    <s v="0"/>
    <s v="Rosalind Peychaud"/>
    <s v="Rosalind Peychaud"/>
    <x v="3"/>
    <n v="1172"/>
    <s v="0"/>
    <d v="2018-11-26T15:34:42"/>
    <s v="Rosalind Peychaud"/>
    <m/>
    <s v="Grants Management"/>
    <s v="Item"/>
    <s v="strategicplanning/Research/Lists/Technical Assistance version 2"/>
  </r>
  <r>
    <s v="Audubon Institute"/>
    <x v="534"/>
    <x v="0"/>
    <s v="ILOC- 0028                   "/>
    <s v="Katrina/Rita Grant 1"/>
    <s v="Tracking down Lorie Conkerton, and facilitate a conference call with the project manager to discuss project status and infora tion needed for close out. "/>
    <s v="Damage related to disaster;#Duplication of Benefits;#Grants Management"/>
    <x v="5"/>
    <x v="1"/>
    <x v="27"/>
    <d v="2018-11-26T15:41:11"/>
    <m/>
    <m/>
    <s v="Item"/>
    <b v="0"/>
    <s v="0"/>
    <s v="Rosalind Peychaud"/>
    <s v="Rosalind Peychaud"/>
    <x v="3"/>
    <n v="1173"/>
    <s v="0"/>
    <d v="2018-12-20T16:10:10"/>
    <s v="Amanda Clark"/>
    <m/>
    <s v="Grants Management"/>
    <s v="Item"/>
    <s v="strategicplanning/Research/Lists/Technical Assistance version 2"/>
  </r>
  <r>
    <s v="Jefferson Parish"/>
    <x v="535"/>
    <x v="0"/>
    <s v="PARA, ILTR, IFIS, FSCC, ILT2, ILOC, State and Parish Held"/>
    <s v="Katrina/Rita Grant 1;#Katrina/Rita Grant 2;#Gustav/Ike"/>
    <s v="Monthly conference call to discuss projects"/>
    <s v="Damage related to disaster;#Duplication of Benefits;#Eligible CDBG Activities;#Environmental - Environmental Reviews;#Financial Management;#Low-Moderate Income - National Objective;#Slum and Blight - National Objective;#Urgent Need - National Objective"/>
    <x v="5"/>
    <x v="0"/>
    <x v="23"/>
    <d v="2018-11-28T15:53:21"/>
    <m/>
    <m/>
    <s v="Item"/>
    <b v="0"/>
    <s v="0"/>
    <s v="Kristen Hebert"/>
    <s v="Kristen Hebert"/>
    <x v="10"/>
    <n v="1174"/>
    <s v="0"/>
    <d v="2018-12-21T10:10:14"/>
    <s v="Amanda Clark"/>
    <m/>
    <s v="DRGR TA"/>
    <s v="Item"/>
    <s v="strategicplanning/Research/Lists/Technical Assistance version 2"/>
  </r>
  <r>
    <s v="Calcasieu Parish Police Jury"/>
    <x v="535"/>
    <x v="0"/>
    <s v="PW numbers 477, 503, 649, 749, 864, and 741"/>
    <s v="Flood"/>
    <s v="OCD-DRU Staff Helena Janssen provided technical assistance to Calcasieu Parish Police Jury to discuss the current status of their PWs listed in LouisianaPA.com and on the OCD-DRU Participation Form. We discussed an Overview of the Match Program, including the HUD CDBG-DR Requirements (DBRA, Section 3, 504 Assurance and Fair Housing).  CPPJ confirmed the opted-in projects were completed prior to 4/4/2017. DOB was discussed since this applicant has a Donated Resources PW.  Additionally, we confirmed the start and end dates for each project and we discussed the Closeout Process. Notice was sent to this Applicant on November 19, 2018. Event was held on November 28, 2018 at 10:00am – 11:30am. The GOHSEP SAL was also in attendance."/>
    <s v="Damage related to disaster;#Duplication of Benefits;#Eligible CDBG Activities"/>
    <x v="5"/>
    <x v="1"/>
    <x v="34"/>
    <d v="2018-11-29T07:48:07"/>
    <m/>
    <m/>
    <s v="Item"/>
    <b v="0"/>
    <s v="0"/>
    <s v="Janssen Helena"/>
    <s v="Helena Janssen"/>
    <x v="23"/>
    <n v="1175"/>
    <s v="0"/>
    <d v="2018-11-29T07:48:07"/>
    <s v="Janssen OCD, Helena"/>
    <m/>
    <s v="Grants Management"/>
    <s v="Item"/>
    <s v="strategicplanning/Research/Lists/Technical Assistance version 2"/>
  </r>
  <r>
    <s v="Calcasieu Fire District 1 of Ward 7"/>
    <x v="535"/>
    <x v="0"/>
    <s v="PW #82"/>
    <s v="Flood"/>
    <s v="OCD-DRU Staff Helena Janssen provided technical assistance to Calcasieu Fire District 1 of Ward 7 to discuss the current status of their PW listed in LouisianaPA.com and on the OCD-DRU Participation Form. We discussed an Overview of the Match Program, including the HUD CDBG-DR Requirements (DBRA, Section 3, 504 Assurance and Fair Housing).  The Applicant confirmed the opted-in project was completed prior to 4/4/2017.   Additionally, we discussed the Closeout Process. Notice was sent to this Applicant on November 26, 2018. Event was held on November 28, 2018 at 1:30pm – 3:00pm. The GOHSEP SAL was also in attendance."/>
    <s v="Damage related to disaster;#Eligible CDBG Activities"/>
    <x v="5"/>
    <x v="1"/>
    <x v="34"/>
    <d v="2018-11-29T07:51:47"/>
    <m/>
    <m/>
    <s v="Item"/>
    <b v="0"/>
    <s v="0"/>
    <s v="Janssen Helena"/>
    <s v="Helena Janssen"/>
    <x v="23"/>
    <n v="1176"/>
    <s v="0"/>
    <d v="2018-11-29T07:51:47"/>
    <s v="Janssen OCD, Helena"/>
    <m/>
    <s v="Grants Management"/>
    <s v="Item"/>
    <s v="strategicplanning/Research/Lists/Technical Assistance version 2"/>
  </r>
  <r>
    <s v="South Central Planning and Development Commission, North Delta Regional Planning &amp; Development District, NewCorp Inc, TruFund Financial Services, Regional Loan Corp"/>
    <x v="532"/>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8-11-29T10:23:50"/>
    <m/>
    <m/>
    <s v="Item"/>
    <b v="0"/>
    <s v="0"/>
    <s v="Chua Michael"/>
    <s v="Michael Chua"/>
    <x v="9"/>
    <n v="1177"/>
    <s v="0"/>
    <d v="2018-11-29T10:23:50"/>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31"/>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8-11-29T10:24:44"/>
    <m/>
    <m/>
    <s v="Item"/>
    <b v="0"/>
    <s v="0"/>
    <s v="Chua Michael"/>
    <s v="Michael Chua"/>
    <x v="9"/>
    <n v="1178"/>
    <s v="0"/>
    <d v="2018-11-29T10:24:44"/>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35"/>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8-11-29T10:25:22"/>
    <m/>
    <m/>
    <s v="Item"/>
    <b v="0"/>
    <s v="0"/>
    <s v="Chua Michael"/>
    <s v="Michael Chua"/>
    <x v="9"/>
    <n v="1179"/>
    <s v="0"/>
    <d v="2018-11-29T10:25:22"/>
    <s v="Chua OCD, Michael"/>
    <m/>
    <s v="Grants Management"/>
    <s v="Item"/>
    <s v="strategicplanning/Research/Lists/Technical Assistance version 2"/>
  </r>
  <r>
    <s v="TruFund Financial Services"/>
    <x v="536"/>
    <x v="0"/>
    <s v="Restore LA Small Business Program"/>
    <s v="Flood"/>
    <s v="On-site TA visit to review TruFund files and assist them with their understanding of our compliance requirements"/>
    <s v="Grants Management"/>
    <x v="4"/>
    <x v="1"/>
    <x v="9"/>
    <d v="2018-11-29T10:29:27"/>
    <m/>
    <m/>
    <s v="Item"/>
    <b v="0"/>
    <s v="0"/>
    <s v="Chua Michael"/>
    <s v="Michael Chua"/>
    <x v="9"/>
    <n v="1180"/>
    <s v="0"/>
    <d v="2018-11-29T10:29:27"/>
    <s v="Chua OCD, Michael"/>
    <m/>
    <s v="Grants Management"/>
    <s v="Item"/>
    <s v="strategicplanning/Research/Lists/Technical Assistance version 2"/>
  </r>
  <r>
    <s v="CNO_STATE JOINT STAFF MEETING "/>
    <x v="536"/>
    <x v="0"/>
    <s v="CNO ALL"/>
    <s v="Katrina/Rita Grant 1;#Katrina/Rita Grant 2"/>
    <s v="Agenda attatched."/>
    <s v="Damage related to disaster;#Eligible CDBG Activities;#Labor - Davis/Bacon;#Grants Management"/>
    <x v="5"/>
    <x v="1"/>
    <x v="27"/>
    <d v="2018-11-29T15:33:21"/>
    <m/>
    <m/>
    <s v="Item"/>
    <b v="0"/>
    <s v="0"/>
    <s v="Rosalind Peychaud"/>
    <s v="Rosalind Peychaud"/>
    <x v="3"/>
    <n v="1181"/>
    <s v="0"/>
    <d v="2018-11-29T15:33:21"/>
    <s v="Rosalind Peychaud"/>
    <m/>
    <s v="Grants Management"/>
    <s v="Item"/>
    <s v="strategicplanning/Research/Lists/Technical Assistance version 2"/>
  </r>
  <r>
    <s v="Town of Independence"/>
    <x v="535"/>
    <x v="0"/>
    <s v="PW 386,520,595,166"/>
    <s v="Flood"/>
    <s v="Event Start: 11/28/18  Event End: 11/28/18   9:30-10:30 AM_x000a_On-Site Visit_x000a_Event Organizer: Eugenia Williams_x000a_Attendees: Robin Dagro (Asst. Town Clerk), Julie Peterson (Town Clerk), Casey Spencer (Maintenance Superivsor), Angelo Mannino (Mayor)_x000a__x000a_Met with the Town of Independence and discussed the following: EW provided an overview of the Non-Federal Share Match Program, Match program reimbursement process, the grant agreement date of 4/4/17 and the HUD CDBG-DR requirement, provided the spreadsheet requesting the start and end dates of the project. The following is a summary of discussions of the Grantee's PW(s): The following PW's has been closed by GOHSEP: PW 166- Emergency Protective Services (4263); PW 386-Independence-Emergency Protective Services (4277); PW 520- Independence-Sewer Treatment (4277); PW 595- Independence Sewer Treatment Plant (4277)- This project hasn't started yet. They were informed of all the provisions that need to be included in order to qualify for the Match Program. EW also explained the Agreement forms to the Town Clerks._x000a_"/>
    <s v="Damage related to disaster"/>
    <x v="5"/>
    <x v="1"/>
    <x v="35"/>
    <d v="2018-12-03T08:45:28"/>
    <m/>
    <m/>
    <s v="Item"/>
    <b v="0"/>
    <s v="0"/>
    <s v="Eugenia Williams"/>
    <s v="Eugenia Williams"/>
    <x v="26"/>
    <n v="1182"/>
    <s v="0"/>
    <d v="2018-12-03T08:45:28"/>
    <s v="Eugenia Williams"/>
    <m/>
    <s v="Grants Management"/>
    <s v="Item"/>
    <s v="strategicplanning/Research/Lists/Technical Assistance version 2"/>
  </r>
  <r>
    <s v="Recovery School District"/>
    <x v="537"/>
    <x v="0"/>
    <s v="All IEDU projects "/>
    <s v="Katrina/Rita Grant 1"/>
    <s v="A monthly conference call was held today with Recovery School District grant administrator Julie Bordelon, Jared Lee, Darin Mann and Jimmy Dunphy to discuss the status of the grantee's two active projects, as well as a number of completed projects that are in Report Due or NOT Ready to Close status. Additionally, the DRU Compliance section's upcoming January 2019 monitoring visit was also discussed. _x000a__x000a_Ms. Bordelon informed the DRU that since GOHSEP recently approved the re-evaluations of the project costs the grantee submitted for reimbursement for five projects currently in Report Due status -- IEDU-00008, -00015, -00018, -00019 and -00040 -- the closeout reports can now be finalized and submitted to the DRU within the next few weeks._x000a__x000a_For two projects currently in NOT Ready to Close status -- IEDU-00112 and -00114, Ms. Bordelon mentioned that the grantee is not expecting to have obtained GOHSEP approval for the two projects' A/E costs until March 2019, which means that the projects will not be able to be closed until mid-2019 at the earliest. The DRU advised the grantee not to submit final project amendments to de-obligate the unutilized CDBG funds until the exact amount of A/E costs that will be paid from FEMA funds is known.   _x000a__x000a_Regarding the tentatively scheduled January 2019 monitoring visit, the project analyst informed Ms. Bordelon that Outreach Specialist Darin Mann and he would not be conducting a pre-monitoring visit to the grantee's office in New Orleans this month, since that task was recently removed from Recovery Programs staff duties. Ms. Bordelon mentioned that she was confident the files would be orderly and complete for the Laurel Elementary (IEDU-00110) project, but was less so for the completed Frederick Douglass (IEDU-00006) and MLK Jr. Elementary (IEDU-00013) projects, since those projects were completed more than a decade ago and were administered by Louisiana Solutions, rather than HGA. The project analyst informed Ms. Bordelon that if the grantee needed any assistance in preparing for the monitoring visit to contact him with any requests. "/>
    <s v="Grants Management"/>
    <x v="4"/>
    <x v="0"/>
    <x v="24"/>
    <d v="2018-12-03T09:23:29"/>
    <m/>
    <m/>
    <s v="Item"/>
    <b v="0"/>
    <s v="0"/>
    <s v="Jimmy Dunphy"/>
    <s v="Jimmy Dunphy"/>
    <x v="20"/>
    <n v="1183"/>
    <s v="0"/>
    <d v="2018-12-03T15:18:53"/>
    <s v="Jimmy Dunphy"/>
    <m/>
    <s v="Grants Management"/>
    <s v="Item"/>
    <s v="strategicplanning/Research/Lists/Technical Assistance version 2"/>
  </r>
  <r>
    <s v="Town of Greensburg"/>
    <x v="535"/>
    <x v="0"/>
    <s v="PW 66,538"/>
    <s v="Flood"/>
    <s v="Event Start: 11/28/18  Event End: 11/28/18  11:30-12:30 PM_x000a_On-site visit_x000a_Event Organizer: Eugenia Williams_x000a_Attendee: Tonya Bamber, Glenda Bocking_x000a_Notice sent: 11/26/2018_x000a__x000a_EW provided an overview of the Non-Federal Share Match Program. I explained the Match program reimbursement process,the grant agreement date of 4/4/17 and the HUD CDBG-DR requirements, the spreadsheet requesting the start and end dates of the project. The following PW's has been closed by GOHSEP: PW 66 Waste Water Treatment Facility and PW 538 Greensburg-Park Fence. Grantee isn't sure if the contractor followed all of the HUD CDBG-DR requirements for construction project. They are in the process of reviewing their contract for this information. I explained that Grantee can potentially qualify for up to 10% soft cost reimbursement, if Davis Bacon wasn't followed. Tonya asked me to send the Agreement to her. (New Staff )_x000a_"/>
    <s v="Damage related to disaster"/>
    <x v="5"/>
    <x v="1"/>
    <x v="35"/>
    <d v="2018-12-03T10:11:44"/>
    <m/>
    <m/>
    <s v="Item"/>
    <b v="0"/>
    <s v="0"/>
    <s v="Eugenia Williams"/>
    <s v="Eugenia Williams"/>
    <x v="26"/>
    <n v="1184"/>
    <s v="0"/>
    <d v="2018-12-03T10:11:44"/>
    <s v="Eugenia Williams"/>
    <m/>
    <s v="Grants Management"/>
    <s v="Item"/>
    <s v="strategicplanning/Research/Lists/Technical Assistance version 2"/>
  </r>
  <r>
    <s v="Calcasieu Parish Sheriff's Office "/>
    <x v="538"/>
    <x v="0"/>
    <s v="PW numbers 28 and 533"/>
    <s v="Flood"/>
    <s v="OCD-DRU Staff Helena Janssen provided technical assistance to Calcasieu Parish Sheriff's Office to discuss the current status of their PWs listed in LouisianaPA.com and on the OCD-DRU Participation Form. We discussed an Overview of the Match Program, including the HUD CDBG-DR Requirements (DBRA, Section 3, 504 Assurance and Fair Housing).  CPSO confirmed the opted-in projects were completed prior to 4/4/2017. Additionally, we confirmed the start and end dates for each project and we discussed the Closeout Process. Notice was sent to this Applicant on November 26, 2018. Event was held on November 30, 2018 at 10:00am – 11:00am. The GOHSEP SAL was also in attendance."/>
    <s v="Damage related to disaster;#Eligible CDBG Activities"/>
    <x v="5"/>
    <x v="1"/>
    <x v="34"/>
    <d v="2018-12-03T11:58:18"/>
    <m/>
    <m/>
    <s v="Item"/>
    <b v="0"/>
    <s v="0"/>
    <s v="Janssen Helena"/>
    <s v="Helena Janssen"/>
    <x v="23"/>
    <n v="1185"/>
    <s v="0"/>
    <d v="2018-12-03T11:58:18"/>
    <s v="Janssen OCD, Helena"/>
    <m/>
    <s v="Grants Management"/>
    <s v="Item"/>
    <s v="strategicplanning/Research/Lists/Technical Assistance version 2"/>
  </r>
  <r>
    <s v="Caldwell Parish Policy Jury"/>
    <x v="539"/>
    <x v="0"/>
    <s v="4263"/>
    <s v="Flood"/>
    <s v="From: Darin Mann _x000a_Sent: Friday, November 09, 2018 2:37 PM_x000a_To: Wanda Stowe (wandaCPPJ@att.net) &lt;wandaCPPJ@att.net&gt;; Robert &quot;Bob&quot; Mears (bobmears37@msn.com) &lt;bobmears37@msn.com&gt;_x000a_Cc: DRU Match Program &lt;DRU.Match.Program@la.gov&gt;; Kay LeSage &lt;Kay.LeSage@la.gov&gt;; Lisa Samuels &lt;Lisa.Samuels@LA.GOV&gt;; Eva Strausbaugh &lt;Eva.Strausbaugh@LA.GOV&gt;; Helena Janssen &lt;Helena.Janssen@la.gov&gt;; Eugenia Williams &lt;Eugenia.Williams@LA.GOV&gt;_x000a_Subject: Caldwell Parish Police Jury - Recap on CEA status and PWs closed by FEMA_x000a__x000a_Mrs. Stowe,_x000a__x000a_Thanks for taking my call this afternoon. I'm glad we had a chance to catch up and happy to hear that you are on the road to recovery. I'll let my coworkers know that you are back and ready to move forward. _x000a__x000a_As we discussed, there are a few items we need to address for the parish to be eligible for the 25 percent match fund as a result of the March 2016 flood event. The following is a recap of our discussion including tasks going forward. _x000a__x000a_CEA Match Agreement_x000a__x000a_The CEA between the police jury and our office was sent to you on July 13 while you were on medical leave. It was also sent earlier this week by Helena Janssen. Per your request, I will re-forward that email. _x000a__x000a_Please have President Clark sign the match agreement on pages 23 and 31 and return the signature pages to us.  Complete instructions will follow in my subsequent CEA email.  _x000a__x000a_PWs closed by FEMA_x000a__x000a_Please see the attached spreadsheet.  You will notice all nine (9) of the parish's PWs are 100 percent federal paid and closed by FEMA. All nine (9) PWs need to move to advance to GOHSEP closeout through LAPA. Your SAL, Jonathan Dotch, can assist you with this effort. He is copied on this email and his contact information is below. _x000a__x000a_Jonathan Dotch_x000a__x000a_State Applicant Liaison_x000a__x000a_Governor's Office of Homeland Security and Emergency Preparedness_x000a__x000a_7667 Independence Blvd Baton Rouge, LA 70806_x000a__x000a_Office: (225) 339-6673_x000a__x000a_Cell: (910) 459-9407 (preferred)_x000a__x000a_jonathan.dotch@la.gov _x000a__x000a_As discussed, your PWs need to be closed by GOHSEP in order to trigger the eligible cost share from our office.  Please note column L in green.  The CDBG eligible cost share for the parish's PWs is $144,300.88.  _x000a__x000a_Start and End Dates needed_x000a__x000a_On the excel spreadsheet, please see that we need the need to get start and end dates for PWs 318, 133 and 696 for columns M and N. We also need start dates on all six (6) Cat. C-PWs 665, 619, 683, 456, 634, and 562. The end dates were previously submitted.  You indicated Mr. Mears can assist us with those start and end dates. _x000a__x000a_GOHSEP training seminar in Shreveport on Wednesday, Nov. 14_x000a__x000a_We also talked about next Wednesday's half-day seminar in Shreveport sponsored by GOHSEP. If you and/or Mr. Mears are available to attend, please contact Jonathan at the number above. He can forward the agenda and provide more details. GOHSEP closeout of PWs is one of the topics. _x000a__x000a_The location for the training is Hilton Garden Inn Shreveport Bossier City, 2015 Old Minden Road Shreveport, LA 71111_x000a__x000a_In closing, I will resend the PA match agreement email and will follow up with you next Friday. Please let me know if you have any questions. _x000a__x000a_Many thanks,_x000a__x000a_Darin Mann_x000a__x000a_Division of Administration_x000a__x000a_Office of Community Development-Disaster Recovery Unit_x000a__x000a_617 N. Third St., 6th floor_x000a__x000a_Baton Rouge, LA 70802_x000a__x000a_Office: 225-342-1781_x000a__x000a_Cell: 225-485-8033_x000a__x000a_Email: darin.mann@la.gov_x000a_"/>
    <s v="Damage related to disaster"/>
    <x v="5"/>
    <x v="0"/>
    <x v="16"/>
    <d v="2018-12-03T14:22:31"/>
    <m/>
    <m/>
    <s v="Item"/>
    <b v="0"/>
    <s v="0"/>
    <s v="Darin Mann"/>
    <s v="Darin Mann"/>
    <x v="8"/>
    <n v="1186"/>
    <s v="0"/>
    <d v="2018-12-03T14:22:31"/>
    <s v="Darin Mann"/>
    <m/>
    <s v="Grants Management"/>
    <s v="Item"/>
    <s v="strategicplanning/Research/Lists/Technical Assistance version 2"/>
  </r>
  <r>
    <s v="City of Denham Springs"/>
    <x v="513"/>
    <x v="0"/>
    <s v="4277"/>
    <s v="Flood"/>
    <s v="Recap of Monday, October 15 TA site visit_x000a_Sent: Wednesday, October 17, 2018 9:24 AM_x000a_To: 'Michelle Hood' &lt;treasurer@cityofdenhamsprings.com&gt;; Jonathan Clark (jclark@thompsoncs.net) &lt;jclark@thompsoncs.net&gt;; Shimetra Bethley (sbethley@thompsoncs.net) &lt;sbethley@thompsoncs.net&gt;_x000a_Cc: Kay LeSage &lt;Kay.LeSage@la.gov&gt;; Lisa Samuels &lt;Lisa.Samuels@LA.GOV&gt;; Eva Strausbaugh &lt;Eva.Strausbaugh@LA.GOV&gt;; DRU Match Program &lt;DRU.Match.Program@la.gov&gt;; Gerard Landry (mayor@cityofdenhamsprings.com) &lt;mayor@cityofdenhamsprings.com&gt;; Keithan Williams &lt;Keithan.Williams@LA.GOV&gt;_x000a_Subject: Denham Springs - PW Match Meeting - Recap of PWs approved, in GOHSEP closeout and open_x000a__x000a_ _x000a__x000a_Michelle, Jonathan, Shimetra and Jeanette, _x000a__x000a_Thanks again for meeting with me Monday afternoon to review and get updates on the city's PWs. Here is the recap of our discussion. I have updated the attached spreadsheet that includes the latest LAPA closeout status information for your large PWs in GOHSEP closeout. _x000a__x000a_ _x000a__x000a_In addition, the pending obligations for PWs 1244, 1247, 1248, 1249, 1254 and 1255 were recently approved and federal obligated amounted were added as well. Last, PW-1259 Drainage (12 Sites) was also recently approved with a pending obligation of $87,551.58. _x000a__x000a_ _x000a__x000a_CEA Contract to be Amended_x000a__x000a_As a result, we will need to amend the CEA at a later date once all your PWs are approved. When the CEA contract was approved in August, the contract amount of $1,229,710.99 was based on the approved PWs at that time. With the addition of the new PW approvals, the potential CDBG eligible match amount will increase to more than $1.7 million.  That figure will likely increase again with additional PWs pending approval.   _x000a__x000a_ _x000a__x000a_Small PWs Closed _x000a__x000a_As previously discussed, the eight (8)-small PWs were closed by GOHSEP in June.  The CDBG eligible match is $36,254.44. However, our office is waiting on HUD to render a final decision on the small PWs._x000a__x000a_ _x000a__x000a_Large Cat. A-PWs in GOHSEP Closeout _x000a__x000a_PW# and Title                                  Eligible Amt.       % Paid   Closeout Status                                                                CDBG Eligible Match_x000a_•7-Debris Monitoring               $856,306.53       99.78%  Closeout in Progress (Step 7-FEMA Approval)       $85,442.27 _x000a_•8-Debris Removal                    $7,098,572.13   84.88%  Closeout in Progress (Step 4-Closeout Team Lead) $602,526.80 _x000a__x000a_*Based on the yesterday's LAPA database, PW-7 is nearing the end of the GOHSEP approval process. Although you mentioned that PW-8 is at Step 7, LAPA indicated it was at Step 4. Still, we will be keeping a watchful eye on each one. The combined CDBG eligible match for both PWs is $687,969.07. The eligible match amounts are based on percent paid figures of 99.78 percent and 84.88 percent.  _x000a__x000a_ _x000a__x000a_GOHSEP Closeout (netting)_x000a_•137-Emergency Protective Measures, Step 2-Closeout Request_x000a_•1170-Denham Springs Roads, Step 2-Closeout Request_x000a__x000a_ _x000a__x000a_PWs (Closed for FEMA) 100 percent paid, ready for GOHSEP closeout_x000a_•1235 Fire Station 1 Flood Repairs_x000a_•1241 Fire Station 3 &amp; Water Depart Flood Repairs_x000a_Open (Closed for FEMA) _x000a_•604 Municipal Buildings Contents – Active, working through insurance issues._x000a_•847 Wastewater Treatment Plant – Active, working through insurance issues._x000a__x000a_ _x000a__x000a_Active PWs_x000a_•771 Rectifiers and Gas Meters – Working on identifying damages._x000a_•855 City Owned Vehicles - Expected to be purchased in 2Q-2019._x000a_•856 City Owned Fire Department Vehicles - Expected to be purchased in 2Q-2019._x000a_•886 General Fund – EPM – Work completed, 93-percent federal paid._x000a_•931 Wastewater Lift Stations (Second) - Work completed, need to draw down funds._x000a_•1157 Animal Shelter - Expected to go to bid during 1Q-2019._x000a_•907 Municipal Buildings Contents – Contents will not be purchased until city hall complex is complete._x000a__x000a_ _x000a__x000a_Bid for Construction following Agreement in Principle with FEMA for the following PWs_x000a_•1172 City Hall and Storage Building – $4,201,452.84_x000a_•1191 Fire Chief Headquarters Facility – $43,910.51_x000a_•1195 Street Dept. Buildings - $69,572.75_x000a__x000a_Task: FEMA has to do a fix cost agreement on the three PWs listed above. The agreement is nearly complete.  The three PWs will be bid as one project. The combined funding for the new complex is approx. $4.3 million. Construction target start 3Q 2019. Four building to be demolished. Construction period is 18 months. _x000a__x000a_ _x000a__x000a_PW Status Changes from Pending Obligation to Approved_x000a__x000a_Six (6) PWs have been recently approved.  The federal eligible amounts total $1,039,426.62._x000a_•1244 Council on Aging Buildings – Expected to go to bid during 2Q 2019._x000a_•1247 Water Well Rodeo Drive – The $517K project expected to go to bid after Rushing Road PW is approved and completed. _x000a_•1248 Lift Stations (Group 4) - Work completed._x000a_•1249 Lift Stations (Group 5) - Work completed._x000a_•1254 Headworks Lift Station at WWTP – Work has not started._x000a_•1255 Debris Removal Stormwater Drainage System - Work completed._x000a__x000a_ _x000a__x000a_PW Pending Obligation_x000a_•1259 Drainage (12 Sites). Pending Eligible Amount: $87,551.58 according to LAPA. _x000a__x000a_ _x000a__x000a_Start and End Dates needed for PWs_x000a__x000a_Jonathan, _x000a__x000a_Prior to Jerralyn Hickman's departure, we made several requests to obtain the start and end dates for the city's completed PWs. Unfortunately, those dates were never received. Can you please review the spreadsheet and supply us with the start and end dates in columns M and N for all completed PWs listed? Also, please respond to the question in column O. Lastly, please supply a target start date in column P for PWs that haven't started. _x000a__x000a_     _x000a__x000a_Bid Specs to be Reviewed for the following PWs in 2019:_x000a__x000a_As we discussed during our April 18 site visit, please contact Eva Strausbaugh when the following PWs are ready to go to bid. Eva will review the Advertisement, Bid Specs &amp; Contract to verify general inclusion of CDBG requirements.  _x000a_•1157 Animal Shelter_x000a_•1172 City Hall and Storage Building_x000a_•1191 Fire Chief Headquarters Facility_x000a_•1195 Street Dept. Buildings_x000a_•1244 Council on Aging Buildings_x000a__x000a_ _x000a__x000a_Jonathan and Shimetra, _x000a__x000a_Here is Eva's contact information. She is also copied on this email. _x000a__x000a_Eva Strausbaugh_x000a__x000a_Office of Community Development-Disaster Recovery Unit_x000a__x000a_(225) 219-0091_x000a__x000a_eva.strausbaugh@la.gov_x000a__x000a_ _x000a__x000a_Progress_x000a__x000a_As mentioned during the meeting, the city has made notable progress since June. I have updated the following to reflect the newly approved PWs.   _x000a_•Federal eligible amounts have jumped by $1,383,941.24 from $16,690,173.81 to $18,074,115.05._x000a_•Federal obligated amounts are up by $1,245,547.12 from $15,017,228.94 to $16,262,776.06._x000a_•Federal paid amounts are up by $338,201.77 from $6,509,773.82 to $6,847,975.59 _x000a__x000a_ _x000a__x000a_If you could provide the updates to the spreadsheet by the end of the week, we would appreciate it. Please let me know if you have questions or concerns._x000a__x000a_Many thanks,_x000a_ Darin Mann_x000a__x000a_Division of Administration_x000a__x000a_Office of Community Development-Disaster Recovery Unit_x000a__x000a_617 N. Third St., 6th floor_x000a__x000a_Baton Rouge, LA 70802_x000a__x000a_Office: 225-342-1781_x000a__x000a_Cell: 225-485-8033_x000a__x000a_Email: darin.mann@la.gov_x000a_"/>
    <s v="Damage related to disaster"/>
    <x v="5"/>
    <x v="1"/>
    <x v="16"/>
    <d v="2018-12-03T14:41:00"/>
    <m/>
    <m/>
    <s v="Item"/>
    <b v="0"/>
    <s v="0"/>
    <s v="Darin Mann"/>
    <s v="Darin Mann"/>
    <x v="8"/>
    <n v="1187"/>
    <s v="0"/>
    <d v="2018-12-03T14:41:00"/>
    <s v="Darin Mann"/>
    <m/>
    <s v="Grants Management"/>
    <s v="Item"/>
    <s v="strategicplanning/Research/Lists/Technical Assistance version 2"/>
  </r>
  <r>
    <s v="City of Tallulah"/>
    <x v="521"/>
    <x v="0"/>
    <s v="4263"/>
    <s v="Flood"/>
    <s v="From: Darin Mann _x000a_Sent: Tuesday, October 30, 2018 12:16 PM_x000a_To: Yvonne Lewis (ylewis@tallulah-la.gov) &lt;ylewis@tallulah-la.gov&gt;; Gloria Hayden (mayorhayden@tallulah-la.gov) &lt;mayorhayden@tallulah-la.gov&gt;_x000a_Cc: DRU Match Program &lt;DRU.Match.Program@la.gov&gt;; Lisa Samuels &lt;Lisa.Samuels@LA.GOV&gt;; Eva Strausbaugh &lt;Eva.Strausbaugh@LA.GOV&gt;; Helena Janssen &lt;Helena.Janssen@la.gov&gt;; Eugenia Williams &lt;Eugenia.Williams@LA.GOV&gt;; Kay LeSage &lt;Kay.LeSage@la.gov&gt;_x000a_Subject: City Of Tallulah - Recap - CEA sent for signature needs to be signed and returned; PWs need to move to GOHSEP closeout_x000a__x000a_ _x000a__x000a_Ms. Lewis,_x000a__x000a_Thanks for taking my call this morning. As we discussed Friday and today, there are a number of items we need to address for the city to be eligible for the 25 percent cost share as a result of the March 2016 flood event. The following is a recap of our discussion including tasks going forward. _x000a__x000a_ _x000a__x000a_CEA Match Agreement_x000a__x000a_The CEA between the city and our office was sent to Gerald Odom on March 27, 2018. According to our June 7 call log record, Mr. Odom received and opened the documents but did not get the mayor's signature. _x000a__x000a_ _x000a__x000a_I'm aware of Mayor Branch's passing last month and Mr. Odom's recent departure from the city. Consequently, I'm going to resend the original CEA email to you for Mayor Hayden's signature. That email will also include a new authorized signatory form for Mayor Hayden.   _x000a__x000a_ _x000a__x000a_PWs closed by FEMA_x000a__x000a_Please reference the latest spreadsheet from LAPA. The city has five (5) small PWs that are 100 percent paid and closed by FEMA. These PWs need to move to GOHSEP closeout. Your SAL, Keithan Williams, can assist you with this effort. He is copied on this email and his contact information is below. _x000a__x000a_ _x000a__x000a_Keithan Williams_x000a__x000a_State Applicant Liaison- Team Lead_x000a__x000a_Governor's Office of Homeland Security &amp; Emergency Preparedness_x000a__x000a_(225) 975-2811 Cell_x000a__x000a_keithan.williams@la.gov_x000a__x000a_ _x000a__x000a_Keithan and his GOHSEP team are also conducting a grants management training session on Tuesday, November 13 in West Monroe. According to the invitation list, Carlos Ford, from the city is listed as a participant.  This training might be beneficial to other members of the city staff.  Please contact Keithan for more details.  _x000a__x000a_ _x000a__x000a_One (1) large open PW_x000a__x000a_The city has one large Cat. A-PW that is open with zero percent federal paid. Since Mr. Odom is no longer with the city, you may need to get an update from Keithan Williams on the status of that PW. _x000a__x000a_ _x000a__x000a_Start and End Dates_x000a__x000a_Do you know if someone else was assisting Mr. Odom with the city PWs?  We also need the start and end dates for all PWs listed in the spreadsheet. _x000a__x000a_ _x000a__x000a_Updated contact and Authorized Signatory: I updated all the contact information for the city. _x000a__x000a_Gloria Hayden_x000a__x000a_Interim Mayor_x000a__x000a_mayorhayden@tallulah-la.gov_x000a__x000a_204 N. Cedar Street  _x000a__x000a_Tallulah, LA 71282_x000a__x000a_318-574-0964 _x000a__x000a_ _x000a__x000a_Please let me know if you have questions. _x000a__x000a_Thanks,_x000a__x000a_Darin Mann_x000a__x000a_Division of Administration_x000a__x000a_Office of Community Development-Disaster Recovery Unit_x000a__x000a_617 N. Third St., 6th floor_x000a__x000a_Baton Rouge, LA 70802_x000a__x000a_Office: 225-342-1781_x000a__x000a_Cell: 225-485-8033_x000a__x000a_Email: darin.mann@la.gov_x000a_"/>
    <s v="Damage related to disaster"/>
    <x v="5"/>
    <x v="0"/>
    <x v="16"/>
    <d v="2018-12-03T14:48:16"/>
    <m/>
    <m/>
    <s v="Item"/>
    <b v="0"/>
    <s v="0"/>
    <s v="Darin Mann"/>
    <s v="Darin Mann"/>
    <x v="8"/>
    <n v="1188"/>
    <s v="0"/>
    <d v="2018-12-03T14:48:16"/>
    <s v="Darin Mann"/>
    <m/>
    <s v="Grants Management"/>
    <s v="Item"/>
    <s v="strategicplanning/Research/Lists/Technical Assistance version 2"/>
  </r>
  <r>
    <s v="City of West Monroe"/>
    <x v="529"/>
    <x v="0"/>
    <s v="4263"/>
    <s v="Flood"/>
    <s v="Date Completed _x000a_11/13/2018 2:00 PM   Comments _x000a_Eugenia Williams and I met with Mayor Mitchell to provide an overview of the FEMA PA Match Program and discuss the current status of the city's PWs. _x000a__x000a_Here is a recap of the issues we discussed and what needs to be addressed for the city to be eligible for the 25 percent cost share.  _x000a__x000a_CEA Match Agreement_x000a__x000a_The CEA between the city and our office was sent to the mayor's office on March 27 while Mayor Norris was still in office. According to our call records, we left messages with city staff on 5/25/18, 6/7/18, and 6/18/18 regarding this agreement. Unfortunately, the contract was never signed and returned. I suspect the pending change in administration had a lot to do with it. _x000a__x000a_As a result, our legal team is drafting a revised CEA for your signature. Mrs. Tisha London will be sending these documents to Robbie, Selah Storm and you within a week.    _x000a__x000a_PWs in GOHSEP closeout_x000a__x000a_Please reference the latest spreadsheet from LAPA. The city has six (6) small PWs (highlighted in yellow) that are 100 percent paid and closed by FEMA. The PWs are currently in the GOHSEP closeout phase.  The combined CDBG eligible cost (green column) associated with these PWs is $63,200.59. No action is required._x000a__x000a_One (1) large open PW with zero percent paid_x000a__x000a_Please see the large Cat. A-PW 402 (Debris) that is open with zero percent federal paid to the city. The paid status for that PW is unchanged since our regional meeting in Ouachita Parish in January.  As you can see in column L, the CDBG eligible cost associated with this PW is $63,158.69._x000a__x000a_Your GOHSEP state applicant liaison (SAL), Keithan Williams, can assist city staff with resolving this issue. He is copied on this email and his contact information is below. _x000a__x000a_Keithan Williams_x000a__x000a_State Applicant Liaison- Team Lead_x000a__x000a_Governor's Office of Homeland Security &amp; Emergency Preparedness_x000a__x000a_(225) 975-2811 Cell_x000a__x000a_keithan.williams@la.gov_x000a__x000a_Keithan and his GOHSEP team are also conducting a grants management training session on Tuesday, November 13 in West Monroe. I believe Robbie and Chris Hyde are  listed as a participant. This training might be beneficial to other members of the city staff.  Robbie can provide more details.  _x000a__x000a_Large PW added to program_x000a__x000a_PW 618 -Drainage Canals was recently approved. This large Cat. C-PW for $368,756.83 will be added to the revised CEA.  The CDBG eligible cost associated with this PWs is $92,189.21.  Robbie will provide the bid specs to Eva Strausbaugh in our office for review prior to advertisement._x000a__x000a_Start and End Dates_x000a__x000a_Previously, we requested the start and end dates for the city's PWs but never received a response.  I've asked Robbie to supply the start and end dates for all PWs except for PW-618._x000a__x000a_We will follow up with the city after the match agreement is sent to our office. _x000a_ _x000a_"/>
    <s v="Damage related to disaster"/>
    <x v="5"/>
    <x v="1"/>
    <x v="16"/>
    <d v="2018-12-03T16:31:06"/>
    <m/>
    <m/>
    <s v="Item"/>
    <b v="0"/>
    <s v="0"/>
    <s v="Darin Mann"/>
    <s v="Darin Mann"/>
    <x v="8"/>
    <n v="1189"/>
    <s v="0"/>
    <d v="2018-12-03T16:31:06"/>
    <s v="Darin Mann"/>
    <m/>
    <s v="Grants Management"/>
    <s v="Item"/>
    <s v="strategicplanning/Research/Lists/Technical Assistance version 2"/>
  </r>
  <r>
    <s v="Claiborne Parish"/>
    <x v="531"/>
    <x v="0"/>
    <s v="4263"/>
    <s v="Flood"/>
    <s v="Site visit-Region 7 regional meeting between GOHSEP and OCD-DRU. _x000a_Date Completed _x000a_ 11/14/2018 11:30 AM  Comments _x000a_TA session to discuss seven (7) small Cat. A, C &amp; G-PWs 100 percent fed paid, Closed by FEMA. Review start and end dates for PWs. Discuss open large Cat. C-PW that is 60 percent expended with GOHSEP.  Need to move FEMA closed PWs to GOHSEP closeout. Singleton advised that signatures pages sent on 11/13/18. _x000a_ _x000a_"/>
    <s v="Damage related to disaster"/>
    <x v="5"/>
    <x v="1"/>
    <x v="16"/>
    <d v="2018-12-03T16:40:00"/>
    <m/>
    <m/>
    <s v="Item"/>
    <b v="0"/>
    <s v="0"/>
    <s v="Darin Mann"/>
    <s v="Darin Mann"/>
    <x v="8"/>
    <n v="1190"/>
    <s v="0"/>
    <d v="2018-12-03T16:40:00"/>
    <s v="Darin Mann"/>
    <m/>
    <s v="Grants Management"/>
    <s v="Item"/>
    <s v="strategicplanning/Research/Lists/Technical Assistance version 2"/>
  </r>
  <r>
    <s v="Claiborne Parish"/>
    <x v="521"/>
    <x v="0"/>
    <s v="4263"/>
    <s v="Flood"/>
    <s v="From: Darin Mann _x000a_Sent: Tuesday, October 30, 2018 10:21 AM_x000a_To: Cindy Singleton (claiborne.oep@claiborneparish.org) &lt;claiborne.oep@claiborneparish.org&gt;; Dennis Butcher (claiborne.oep1@claiborneparish.org) &lt;claiborne.oep1@claiborneparish.org&gt;_x000a_Cc: DRU Match Program &lt;DRU.Match.Program@la.gov&gt;; Lisa Samuels &lt;Lisa.Samuels@LA.GOV&gt;; Kay LeSage &lt;Kay.LeSage@la.gov&gt;; Eva Strausbaugh &lt;Eva.Strausbaugh@LA.GOV&gt;; Helena Janssen &lt;Helena.Janssen@la.gov&gt;; Eugenia Williams &lt;Eugenia.Williams@LA.GOV&gt;_x000a_Subject: Claiborne Parish - update on FEMA closed PWs, open PW and CEA sent for signature_x000a__x000a_Ms. Singleton, _x000a__x000a_Thanks for taking my call this morning. As we discussed, there are a number of items we need to address so the parish is eligible for the CDBG 25-percent cost share as a result of the March 2016 flood event. The following is a recap of our discussion including tasks going forward. _x000a__x000a_CEA Match Agreement_x000a__x000a_The FEMA PA Match Agreement between the parish and our office was sent to President Davidson on 07/13/18. Unfortunately, it may have been inadvertently overlooked. For your convenience, I will resend the entire 7/13/18 PA Match Agreement email to you and Mr. Butcher. Can you please have President Davidson sign it then return the originals to our office.   _x000a_ _x000a_PWs closed by FEMA_x000a__x000a_Please reference the attached spreadsheet.  The seven (7) small Cat. A, C and G-PWs that are 100 percent paid and closed by FEMA need to move to GOHSEP closeout. Your SAL, Jonathan Dotch, can assist you with this effort. He is copied on this email and his contact information is below. Your PWs need to be closed by GOHSEP in order to trigger the eligible cost share from our office. _x000a__x000a_Jonathan Dotch_x000a__x000a_State Applicant Liaison_x000a__x000a_Governor's Office of Homeland Security and Emergency Preparedness_x000a__x000a_7667 Independence Blvd Baton Rouge, LA 70806_x000a__x000a_Office: (225) 339-6673_x000a__x000a_Cell: (910) 459-9407 (preferred)_x000a__x000a_jonathan.dotch@la.gov _x000a__x000a_ Large open PW to be bid_x000a__x000a_Can you please provide an update on your large Cat. C-PW-288 Road Repairs ($127,703.52)? According to LaPA, this project is nearly 60 percent federal paid. _x000a__x000a_ _x000a_Start and End Dates needed_x000a__x000a_Back in February, you supplied the completion dates for seven (7) of the nine (9) PWs. However, we need the start dates in column M for all PWs. In addition, we need the completion dates for PW 232 Debris Removal._x000a__x000a_ _x000a_Please let me know if you have any questions. _x000a__x000a_Many thanks,_x000a__x000a_Darin Mann_x000a__x000a_Division of Administration_x000a__x000a_Office of Community Development-Disaster Recovery Unit_x000a__x000a_617 N. Third St., 6th floor_x000a__x000a_Baton Rouge, LA 70802_x000a__x000a_Office: 225-342-1781_x000a__x000a_Cell: 225-485-8033_x000a__x000a_Email: darin.mann@la.gov_x000a__x000a_Person Contacted _x000a_ Cindy Singleton, 318-927-9118, claiborne.oep@claiborneparish.org  _x000a_"/>
    <s v="Damage related to disaster"/>
    <x v="5"/>
    <x v="1"/>
    <x v="16"/>
    <d v="2018-12-03T16:44:18"/>
    <m/>
    <m/>
    <s v="Item"/>
    <b v="0"/>
    <s v="0"/>
    <s v="Darin Mann"/>
    <s v="Darin Mann"/>
    <x v="8"/>
    <n v="1191"/>
    <s v="0"/>
    <d v="2018-12-03T16:44:18"/>
    <s v="Darin Mann"/>
    <m/>
    <s v="Grants Management"/>
    <s v="Item"/>
    <s v="strategicplanning/Research/Lists/Technical Assistance version 2"/>
  </r>
  <r>
    <s v="DeSoto Parish"/>
    <x v="521"/>
    <x v="0"/>
    <s v="4263"/>
    <s v="Flood"/>
    <s v="Conference call to discuss CEA, PWs closed by FEMA that need to move to GOHSEP closeout, and upcoming bid of large Cat. C-PW-550 Multiple Parish Roads ($467,198.40) in 1Q-2019._x000a__x000a_Parish participants: Steven Brown, parish engineer, Brittany Mayhall and Philip Clark. OCD participants: Darin Mann and Eva Strausbaugh. _x000a__x000a_Here is a reacap it items discussed._x000a__x000a_CEA Match Agreement_x000a__x000a_The CEA between the parish and our office was sent to you on July 5, 2018.  Can you please sign it and return it to our office?  For your convenience, I will resend the entire 7/5/18 PA Match Agreement email.  _x000a__x000a_PWs closed by FEMA_x000a__x000a_The 16 small PWs that are 100 percent paid and closed by FEMA need to move to GOHSEP closeout. Your SAL, Jonathan Dotch, can assist you with this effort and he is copied on this email. _x000a__x000a_Large PW to be bid_x000a__x000a_You expect to bid your large Cat. C-PW-550 Multiple Parish Roads ($467,198.40) in 1Q-2019.  When the project is ready for bid, please send the bid advertisement to Eva Strausbaugh in our office. Eva will review and access the advertisement, bid specs &amp; contract to verify general inclusion of CDBG requirements. You will need to follow this step to be eligible for the CDBG matching funds. Eva is copied on this email and her contact information is below. _x000a__x000a_Eva Strausbaugh_x000a__x000a_Office of Community Development-Disaster Recovery Unit_x000a__x000a_(225) 219-0091_x000a__x000a_eva.strausbaugh@la.gov_x000a__x000a_Start and End Dates needed_x000a__x000a_Back in February, you supplied the completion dates for 14-PWs closed by FEMA. However, we need the start dates in column M as well. I also need the start and end dates for PWs 424-Debris Removal and 462-Rip-rap Wash-out at Bridges.   _x000a__x000a_(5) Cat. C and D-PWs with zero expenditures_x000a__x000a_According to LAPA, the scope and costs for PWs 529, 566, 585, and 543 will be captured in the large PW-550. _x000a_•529-Mounce Road_x000a_•566-Nash Road _x000a_•585-Mounce Road _x000a_•543-Daw Road_x000a_•663-Mundy Landfill – canceled on 12/26/2016  _x000a__x000a_Person Contacted _x000a_Steven W. Brown (sbrown@desotoppj.com); parish engineer; 318-918-8713  _x000a_"/>
    <s v="Damage related to disaster"/>
    <x v="5"/>
    <x v="0"/>
    <x v="16"/>
    <d v="2018-12-04T11:57:57"/>
    <m/>
    <m/>
    <s v="Item"/>
    <b v="0"/>
    <s v="0"/>
    <s v="Darin Mann"/>
    <s v="Darin Mann"/>
    <x v="8"/>
    <n v="1192"/>
    <s v="0"/>
    <d v="2018-12-04T11:57:57"/>
    <s v="Darin Mann"/>
    <m/>
    <s v="Grants Management"/>
    <s v="Item"/>
    <s v="strategicplanning/Research/Lists/Technical Assistance version 2"/>
  </r>
  <r>
    <s v="DeSoto Parish"/>
    <x v="531"/>
    <x v="0"/>
    <s v="4263"/>
    <s v="Flood"/>
    <s v="TA 11/14/18 site visit training follow up with DeSoto Parish regarding required CEA documents. Plus, providing guidance on advancing PWs closed by FEMA to GOHSEP closeout. Review PW start and end dates.  "/>
    <s v="Damage related to disaster"/>
    <x v="5"/>
    <x v="1"/>
    <x v="16"/>
    <d v="2018-12-04T12:01:25"/>
    <m/>
    <m/>
    <s v="Item"/>
    <b v="0"/>
    <s v="0"/>
    <s v="Darin Mann"/>
    <s v="Darin Mann"/>
    <x v="8"/>
    <n v="1193"/>
    <s v="0"/>
    <d v="2018-12-04T12:01:25"/>
    <s v="Darin Mann"/>
    <m/>
    <s v="Grants Management"/>
    <s v="Item"/>
    <s v="strategicplanning/Research/Lists/Technical Assistance version 2"/>
  </r>
  <r>
    <s v="Farmerville (Union Parish)"/>
    <x v="408"/>
    <x v="0"/>
    <s v="4263"/>
    <s v="Flood"/>
    <s v="Darin and Helena spoke with Gaynell and discussed the following: status of PWs; PWs ready for closeout; PWs with construction and compliance with DBRA; contacting SAL Joe Costello to assist with closeout process.  _x000a_Grantee:  Farmerville  _x000a_Communication Type: Conference Call  "/>
    <s v="Damage related to disaster"/>
    <x v="5"/>
    <x v="0"/>
    <x v="16"/>
    <d v="2018-12-04T12:09:05"/>
    <m/>
    <m/>
    <s v="Item"/>
    <b v="0"/>
    <s v="0"/>
    <s v="Darin Mann"/>
    <s v="Darin Mann"/>
    <x v="8"/>
    <n v="1194"/>
    <s v="0"/>
    <d v="2018-12-04T12:09:05"/>
    <s v="Darin Mann"/>
    <m/>
    <s v="Grants Management"/>
    <s v="Item"/>
    <s v="strategicplanning/Research/Lists/Technical Assistance version 2"/>
  </r>
  <r>
    <s v="Franklin Parish"/>
    <x v="526"/>
    <x v="0"/>
    <s v="4263"/>
    <s v="Flood"/>
    <s v="Email recap of conference call._x000a_From: Darin Mann _x000a_Sent: Monday, October 29, 2018 3:18 PM_x000a_To: Sam Wiggins Boyd (samwiggins@franklinparish.org) &lt;samwiggins@franklinparish.org&gt;; 'samwiggins@fppj.org' &lt;samwiggins@fppj.org&gt;_x000a_Cc: DRU Match Program &lt;DRU.Match.Program@la.gov&gt;; Keithan Williams &lt;Keithan.Williams@LA.GOV&gt;; Lisa Samuels &lt;Lisa.Samuels@LA.GOV&gt;; Kay LeSage &lt;Kay.LeSage@la.gov&gt;; Eva Strausbaugh &lt;Eva.Strausbaugh@LA.GOV&gt;_x000a_Subject: Franklin Parish - Please sign and return PA Match agreement_x000a__x000a_Sam,_x000a_I enjoyed catching up with you this afternoon. As we discussed, the parish's three (3) Cat. B and C-PWs were closed by FEMA on July 25, 2016. See attached spreadsheet._x000a__x000a_As a result, our legal staff sent the FEMA PA match agreement regarding the CDBG 25-percent match ($57,593.72) to President Campbell on August 1. Unfortunately, you were not copied on the original email. For your convenience, I will forward that email to you. _x000a__x000a_In addition, the three (3) PWs closed by FEMA need to move to GOHSEP closeout through the LaPA system. Your SAL, Keithan Williams, can assist you with this  effort. His contact information is below. _x000a__x000a_Keithan Williams_x000a__x000a_State Applicant Liaison- Team Lead_x000a__x000a_Governor's Office of Homeland Security &amp; Emergency Preparedness_x000a__x000a_(225) 975-2811 Cell_x000a__x000a_keithan.williams@la.gov_x000a__x000a_Last, can you please send us the start and end dates in column M and N in the spreadsheet.  Please let me know if you have any questions._x000a__x000a_Thanks,_x000a__x000a_Darin Mann_x000a__x000a_Division of Administration_x000a__x000a_Office of Community Development-Disaster Recovery Unit_x000a__x000a_617 N. Third St., 6th floor_x000a__x000a_Baton Rouge, LA 70802_x000a__x000a_Office: 225-342-1781_x000a__x000a_Cell: 225-485-8033_x000a__x000a_Email: darin.mann@la.gov_x000a_"/>
    <s v="Damage related to disaster"/>
    <x v="5"/>
    <x v="0"/>
    <x v="16"/>
    <d v="2018-12-04T12:13:24"/>
    <m/>
    <m/>
    <s v="Item"/>
    <b v="0"/>
    <s v="0"/>
    <s v="Darin Mann"/>
    <s v="Darin Mann"/>
    <x v="8"/>
    <n v="1195"/>
    <s v="0"/>
    <d v="2018-12-04T12:13:24"/>
    <s v="Darin Mann"/>
    <m/>
    <s v="Grants Management"/>
    <s v="Item"/>
    <s v="strategicplanning/Research/Lists/Technical Assistance version 2"/>
  </r>
  <r>
    <s v="Lafayette Parish Consolidated Government"/>
    <x v="486"/>
    <x v="0"/>
    <s v="4277"/>
    <s v="Flood"/>
    <s v="Darin Mann and Helena Janssen performed On Site Technical Assistance with Spencer Lormand (Chief Accountant), Melinda Felps (Controller), Tammie Andrus (Accounting Manager), and Danielle Barnes (GOHSEP SAL).  We discussed the items as per the following Agenda:_x000a__x000a_AGENDA-Lafayette Parish Consolidated Government_x000a__x000a_August 2016 Disaster #4277_x000a__x000a_NON-FEDERAL COST SHARE MATCH – CDBG TECHNICAL ASSISTANCE MEETING   _x000a__x000a_August 21, 2018_x000a__x000a_PURPOSE                                                                                _x000a_•Introductions &amp; Handouts_x000a_•Overview of Match Program_x000a_•Construction Status and HUD CDBG-DR Requirements           _x000a__x000a_STATUS OF PROJECT WORKSHEETS (PWs)                  _x000a_•Discussion of status of each PW _x000a_•Review of OCD-DRU Spreadsheet with list of PWs and dates_x000a__x000a_GOHSEP CLOSEOUT / OCD-DRU CLOSEOUT PROCESSES  _x000a_                      _x000a_IDENTIFY ADDITIONAL TA NEEDED                            _x000a_•Technical Assistance – GOHSEP – SAL Danielle Barnes_x000a_•Technical Assistance – OCD-DRU – Analyst Helena Janssen_x000a__x000a_Person Contacted:  Spencer Lormand  _x000a_Contact Person: Shane Rougeau, Grants Coordinator  _x000a_Contact Email: Rougeau@LafayetteLA.gov  _x000a_Contact Phone: 337-291-8437  "/>
    <s v="Damage related to disaster"/>
    <x v="5"/>
    <x v="1"/>
    <x v="16"/>
    <d v="2018-12-04T12:19:07"/>
    <m/>
    <m/>
    <s v="Item"/>
    <b v="0"/>
    <s v="0"/>
    <s v="Darin Mann"/>
    <s v="Darin Mann"/>
    <x v="8"/>
    <n v="1196"/>
    <s v="0"/>
    <d v="2018-12-04T12:19:07"/>
    <s v="Darin Mann"/>
    <m/>
    <s v="Grants Management"/>
    <s v="Item"/>
    <s v="strategicplanning/Research/Lists/Technical Assistance version 2"/>
  </r>
  <r>
    <s v="Livingston Parish"/>
    <x v="513"/>
    <x v="0"/>
    <s v="4277"/>
    <s v="Flood"/>
    <s v="Email recap of TA site visit_x000a_From: Darin Mann &lt;Darin.Mann@LA.GOV&gt; _x000a_Sent: Tuesday, October 16, 2018 1:20 PM_x000a_To: LOHSEP2 &lt;LOHSEP2@lpgov.com&gt;; LOHSEP1 &lt;LOHSEP1@lpgov.com&gt;_x000a_Cc: Lisa Samuels &lt;Lisa.Samuels@LA.GOV&gt;; Eva Strausbaugh &lt;Eva.Strausbaugh@LA.GOV&gt;; DRU Match Program &lt;DRU.Match.Program@la.gov&gt;; Kay LeSage &lt;Kay.LeSage@la.gov&gt;_x000a_Subject: Livingston Parish - PWs recap - UPDATED_x000a__x000a_Brandi and Mark,_x000a__x000a_Thanks for meeting with me yesterday afternoon. After reviewing your PWs, here is the recap of our discussion. I have also updated the attached spreadsheet including the latest LAPA closeout status information for your large PWs in GOHSEP closeout.      _x000a__x000a_Small PWs Closed _x000a__x000a_13-small PWs closed by GOHSEP in June.  The CDBG eligible match is $27,187.85._x000a__x000a_Large PWs in GOHSEP Closeout _x000a__x000a_PW#   Title       Type      Fed Eligible Amt.   Closeout Status  CDBG Eligible Match_x000a__x000a_19-Debris Removal A $19,899,806.28 Closeout in Progress(Step 5)  $1,959,732.92 _x000a__x000a_95-Detention Ctr  B $272,500.00 Closeout in Progress (Step 7)    $27,250.00 _x000a__x000a_648-LPDC - EPM  B   $440,820.45 Closeout in Progress (Step 7) $43,116.65 _x000a__x000a_Based on the today's LAPA database, each large PW is nearing the end of the GOHSEP approval process. We will be keeping a watchful eye on each one. The CDBG eligible match is $2,030,099.57_x000a__x000a_PWs Closed for FEMA_x000a__x000a_Can move PWs to GOHSEP closeout.  Both PWs are 100 percent paid.  _x000a__x000a_276-Emergency Protective Measures_x000a__x000a_1202-DPW Shop Building, Contents and Equipment_x000a_•Please provide start and end dates for PW 1202._x000a__x000a__x000a_Closeout phase_x000a__x000a_650-LPDC - Building damage_x000a__x000a_1113-Detention Center Security System_x000a_•Please provide end date for PW 1113._x000a__x000a_ _x000a_Please provide project completion dates for the following PWs._x000a__x000a_409-EOC Storage Container Contents_x000a__x000a_618-DPW Lift Station Repairs_x000a__x000a_736-Livingston Parish Lift Station Repairs_x000a__x000a_1083-Livingston Parish Roads_x000a__x000a_ _x000a_PW Status Changes_x000a__x000a_222-Roads, Small Cat. C was changed from Ineligible (Closed for FEMA Sep 12, 2018) to Pending Obligation. _x000a__x000a_967-Subsurface Road Damage Cat. C. Change from Ineligible (Closed for FEMA) to Under Appeal_x000a__x000a_251-DSNAP Security Services, Cat. B. Change from Open (Closed for FEMA Sep 12, 2018) to CANCELED_x000a__x000a_ _x000a__x000a_I also attached a copy of the parish's CEA agreement for your records. It was mailed to President Ricks back in June. _x000a__x000a_I know you are working on Gustav PW paperwork this week. If you could provide the updates to the spreadsheet next week, we would appreciate it. _x000a__x000a_Many thanks,_x000a_Darin Mann_x000a__x000a_Division of Administration_x000a__x000a_Office of Community Development-Disaster Recovery Unit_x000a__x000a_617 N. Third St., 6th floor_x000a__x000a_Baton Rouge, LA 70802_x000a__x000a_Office: 225-342-1781_x000a__x000a_Cell: 225-485-8033_x000a__x000a_Email: darin.mann@la.gov_x000a_"/>
    <s v="Damage related to disaster"/>
    <x v="5"/>
    <x v="1"/>
    <x v="16"/>
    <d v="2018-12-04T12:35:49"/>
    <m/>
    <m/>
    <s v="Item"/>
    <b v="0"/>
    <s v="0"/>
    <s v="Darin Mann"/>
    <s v="Darin Mann"/>
    <x v="8"/>
    <n v="1197"/>
    <s v="0"/>
    <d v="2018-12-04T12:35:49"/>
    <s v="Darin Mann"/>
    <m/>
    <s v="Grants Management"/>
    <s v="Item"/>
    <s v="strategicplanning/Research/Lists/Technical Assistance version 2"/>
  </r>
  <r>
    <s v="Sabine Parish"/>
    <x v="540"/>
    <x v="0"/>
    <s v="4263"/>
    <s v="Flood"/>
    <s v="Email recap of remote TA: _x000a_From: Darin Mann &lt;Darin.Mann@LA.GOV&gt; _x000a_Sent: Tuesday, November 20, 2018 4:03 PM_x000a_To: 'Bill Weatherford' &lt;Bill.Weatherford@outlook.com&gt;_x000a_Cc: DRU Match Program &lt;DRU.Match.Program@la.gov&gt;; Helena Janssen &lt;Helena.Janssen@la.gov&gt;; Kay LeSage &lt;Kay.LeSage@la.gov&gt;; Lisa Samuels &lt;Lisa.Samuels@LA.GOV&gt;_x000a_Subject: Sabine Parish - Update on 27 small PWs closed by GOHSEP and three large open PWs - need start and end dates _x000a__x000a_Mr. Weatherford,_x000a__x000a_As we discussed this afternoon, I've attached the latest spreadsheet from LAPA for Sabine Parish. The good news is, GOHSEP closed on the parish's 27 small PWs. You will notice in green column that the combined CDBG eligible cost share for these PWs is $327,128.37. _x000a__x000a_Thanks for the update on the three (3) large Cat. C-PWs. Please follow up with me once construction is able to resume on PW-430 and when construction will start on PWs 431 and 436.    _x000a__x000a_In the meantime, please review the spreadsheet and provide the start and end dates for the 27-PWs closed by GOHSEP.  _x000a__x000a_Lastly, the FEMA PA Match CEA between the parish and our office is active. Unfortunately, the HUD determination is still pending. I will follow up with you when a decision is rendered.  _x000a__x000a_Hope you have a nice Thanksgiving. _x000a__x000a_Thanks,_x000a__x000a_Darin Mann_x000a__x000a_Division of Administration_x000a__x000a_Office of Community Development-Disaster Recovery Unit_x000a__x000a_617 N. Third St., 6th floor_x000a__x000a_Baton Rouge, LA 70802_x000a__x000a_Office: 225-342-1781_x000a__x000a_Cell: 225-485-8033_x000a__x000a_Email: darin.mann@la.gov_x000a_"/>
    <s v="Damage related to disaster"/>
    <x v="5"/>
    <x v="0"/>
    <x v="16"/>
    <d v="2018-12-04T12:39:34"/>
    <m/>
    <m/>
    <s v="Item"/>
    <b v="0"/>
    <s v="0"/>
    <s v="Darin Mann"/>
    <s v="Darin Mann"/>
    <x v="8"/>
    <n v="1198"/>
    <s v="0"/>
    <d v="2018-12-04T12:39:34"/>
    <s v="Darin Mann"/>
    <m/>
    <s v="Grants Management"/>
    <s v="Item"/>
    <s v="strategicplanning/Research/Lists/Technical Assistance version 2"/>
  </r>
  <r>
    <s v="St. Landry Parish"/>
    <x v="541"/>
    <x v="0"/>
    <s v="49PAAD1001"/>
    <s v="Gustav/Ike"/>
    <s v="Follow up email recap of TA regarding PAAD closeout _x000a_From: Darin Mann _x000a_Sent: Thursday, November 29, 2018 3:30 PM_x000a_To: 'richard@minvielleandassociates.com' &lt;richard@minvielleandassociates.com&gt;_x000a_Cc: Kristi Baumgardner &lt;kristi@minvielleandassociates.com&gt;; 'Norma R. Johnson' &lt;jacknorma12@bellsouth.net&gt;; 'Norma Johnson' &lt;norma.johnson@stlandryparish.org&gt;; Kay LeSage &lt;Kay.LeSage@la.gov&gt;_x000a_Subject: RE: St. Landry - Overall Admin of Grant - 49PARA100101 - New activity closeout form_x000a__x000a_Richard, _x000a__x000a_I reviewed your recently submitted PAAD closeout. Sorry for the delay in responding. At the request of our closeout manager, I went ahead and transferred your information and figures along with the edits on to the new project completion report form version 3.8.   Below is the latest PAAD budget for your review. _x000a__x000a_Activity Number_x0009_Activity Title_x0009_Activity Type_x0009_National Objective_x0009_Total Budget_x0009_Total Obligation_x0009_Grant Fund Disbursed_x0009_Total Expended_x0009_Percent Expended _x0009_Funds Available_x000a_49PAAD1001 - St. Landry_x0009_Admin Allocation to St. Landry _x0009_Administration_x0009_N/A_x0009_$35,500.00_x0009_$35,500.00_x0009_$31,513.25_x0009_$31,513.25_x0009_89%_x0009_$3,986.75 _x000a_Please note the following edits and updates. _x000a_•_x0009_Under PROGRESS REPORT FINAL STATUS REPORT, the figure in No. 10 will change based on final request for payment._x000a_•_x0009_Sections 13-1c(ii); 13-1c (iii); 13-1c(iv), and 13-1d are N/A._x000a_•_x0009_Under SECTION 3 SUMMARY REPORT,_x000a__x0009_No. 6 and No. 7, there are no end dates on the CEA, so you add the date when the final request for payment is submitted_x000a__x0009_No. 8, please revise the date when the PAAD closeout is submitted.  _x000a_•_x0009_Under Section 13-1g No. 9 Computation of CDBG Activity Funds Balance, those figures are subject to change based on your final request for payment._x000a_•_x0009_Under Section 13-1g No. 10, will RFP No. 11 include all unpaid/available funds?  _x000a_Feel free to send it back for one final review prior to getting President Fontenot’s signature. _x000a__x000a_Looking ahead to CEA Closeout_x000a_The following project completion reports are currently moving through the closeout process. Both Opelousas housing closeout are in the final stages of the approval process.  Parish drainage is currently in desk review. _x000a_Activity number and title             Closeout status_x000a_49PARA1101-House Rehab LMI  Reporting Review_x000a_49PARA1102-House Rehab UN   Reporting Review_x000a_49PARA3401-Parish Drainage      Desk Review_x000a__x000a_As we previously discussed, the parish received final closeout approval for the following 21 projects. That is great news. _x000a_Activity number and title_x000a_1)_x0009_49PARA2101-Park Ave. Bridge_x000a_2)_x0009_49PARA2302-Arnaudville Sewer_x000a_3)_x0009_49PARA2501-Sheriff's Office Equipment_x000a_4)_x0009_49PARA2601-Parish Fire District _x000a_5)_x0009_49PARA2602-Parish Fire Dist. No.1 _x000a_6)_x0009_49PARA2604-Krotz Springs Fire Hydrant_x000a_7)_x0009_49PARA2605-Opelousas Fire Equipment _x000a_8)_x0009_49PARA2606-Multi Agency Training Center_x000a_9)_x0009_49PARA3203-Opel Muni Plaza Adm Building_x000a_10)_x0009_49PARA3204-Hazard Mitigation Match_x000a_11)_x0009_49PARA3205-V/Palmetto Complex _x000a_12)_x0009_49PARA3206-Opelousas Bldg Improvement_x000a_13)_x0009_49PARA3402-C/Eunice Drainage Improvement_x000a_14)_x0009_49PARA3403-Krotz Springs Drainage_x000a_15)_x0009_49PARA3404-Leonville Drainage _x000a_16)_x0009_49PARA3405-T/Grand Coteau Drainage_x000a_17)_x0009_49PARA3406-Sunset Drainage_x000a_18)_x0009_49PARA3407-T/Port Barre Drainage Improvement_x000a_19)_x0009_49PARA3408-T/Washington Drainage_x000a_20)_x0009_49PARA3409-Melville Drainage_x000a_21)_x0009_49PARA3410-Cankton Drainage_x000a__x000a_After your PAAD closeout is submitted, I will send the 13-4 CEA Final Performance Report and CEA termination letter for President Fontenot’s signature. We should be able to close-out the parish’s CEA during the 1Q of 2019.  _x000a__x000a_Please let me know if you have any questions. _x000a_Many thanks,_x000a_Darin_x000a__x000a_Darin Mann_x000a_Division of Administration_x000a_Office of Community Development-Disaster Recovery Unit_x000a_617 N. Third St., 6th floor_x000a_Baton Rouge, LA 70802_x000a_Office: 225-342-1781_x000a_Cell: 225-485-8033_x000a_Email: darin.mann@la.gov_x000a__x000a_From: richard@minvielleandassociates.com &lt;richard@minvielleandassociates.com&gt; _x000a_Sent: Wednesday, October 17, 2018 8:36 AM_x000a_To: Darin Mann &lt;Darin.Mann@LA.GOV&gt;_x000a_Cc: Kristi Baumgardner &lt;kristi@minvielleandassociates.com&gt;; 'Norma R. Johnson' &lt;jacknorma12@bellsouth.net&gt;; 'Norma Johnson' &lt;norma.johnson@stlandryparish.org&gt;_x000a_Subject: St. Landry - Overall Admin of Grant - 49PARA100101 _x000a__x000a_Darin_x000a__x000a_As you had previously let us know, St. Landry Parish is required to submit a close out package for the ‘Overall Admin of Grant’, Project Number 49PARA100101._x000a__x000a_Our firm has never prepared or submitted close out documents for an administration activity, so we are requesting if you, or whoever could please review the attached ‘draft’ close out package prior to us loading in GIOS._x000a__x000a_In addition you had requested that we prepare the Housing Opportunities Form relating to the Grantee/CEA Final Performance Report (close-out  of this CEA) and attached, please see that completed form._x000a__x000a_After you review of the close out documents, we will make the revisions and then upload in GIOS._x000a__x000a_Thanks for your help with this. _x000a_Richard Minvielle_x000a_Minvielle &amp; Associates, Inc._x000a_206 South State Street_x000a_Abbeville, Louisiana 70510-5918_x000a_Office:  337-898-8786_x000a_Fax:      337-898-8788_x000a__x000a_"/>
    <s v="Grants Management"/>
    <x v="4"/>
    <x v="0"/>
    <x v="16"/>
    <d v="2018-12-04T12:45:56"/>
    <m/>
    <m/>
    <s v="Item"/>
    <b v="0"/>
    <s v="0"/>
    <s v="Darin Mann"/>
    <s v="Darin Mann"/>
    <x v="8"/>
    <n v="1199"/>
    <s v="0"/>
    <d v="2018-12-04T12:45:56"/>
    <s v="Darin Mann"/>
    <m/>
    <s v="Grants Management"/>
    <s v="Item"/>
    <s v="strategicplanning/Research/Lists/Technical Assistance version 2"/>
  </r>
  <r>
    <s v="West Monroe "/>
    <x v="529"/>
    <x v="0"/>
    <s v="37MIPL3401"/>
    <s v="Gustav/Ike"/>
    <s v="Review construction status of West Monroe Community Center Drainage (37MIPL3401) with the Mayor Mitchell.  The cost for this project is being shared between OCD/DRU, LaDOTD, and The City of West Monroe.  DOTD is funding the sidewalk portion, and a small amount of associated drainage, through their Transportation Alternatives Program.  The cost-sharing commitments, based on the original estimate, are as follows:_x000a__x000a_OCD/DRU            $564,713.00_x000a_LaDOTD                $276,808.00_x000a_City of WM         $155,500.00_x000a_Total                      $997,021.00_x000a__x000a__x000a_"/>
    <s v="Damage related to disaster"/>
    <x v="5"/>
    <x v="1"/>
    <x v="16"/>
    <d v="2018-12-04T12:59:54"/>
    <m/>
    <m/>
    <s v="Item"/>
    <b v="0"/>
    <s v="0"/>
    <s v="Darin Mann"/>
    <s v="Darin Mann"/>
    <x v="8"/>
    <n v="1200"/>
    <s v="0"/>
    <d v="2018-12-04T12:59:54"/>
    <s v="Darin Mann"/>
    <m/>
    <s v="Grants Management"/>
    <s v="Item"/>
    <s v="strategicplanning/Research/Lists/Technical Assistance version 2"/>
  </r>
  <r>
    <s v="St. Martin Parish"/>
    <x v="483"/>
    <x v="0"/>
    <s v="50PARA3401; 50PARA3402 "/>
    <s v="Gustav/Ike"/>
    <s v="On site TA visit to get status updates for the Bayou Estates (50PARA3401) and Bayou De Portage (50PARA3402) projects. _x000a_At the request of St. Martin Parish President Chester Cedars, we reviewed and discussed the current status of both disaster recovery projects for the parish. _x000a_Kay,_x000a_The meeting was with St. Martin Parish President Chester Cedars, Richard Minvielle and the two project engineers for the stalled Bayou Estates and Bayou De Portage projects.  The meeting was positive in terms of getting answers to the never-endings delays that have plagued both projects from progressing. Moreover, President Cedars was fully engaged in both meetings and we provided TA on a forward. _x000a_During the meeting, we got a lot of answers but there is no quick fix with both projects. We will develop the deadline letter similar to the one that was sent to Lafayette for the Coulee IIe des Cannes drainage project.  _x000a_Activity Number and Title_x0009_National Objective_x0009_Total Budget_x0009_Total Expended_x0009_Percent Expended_x0009_Funds Available_x000a_50PARA3401-Bayou Estates_x0009_Urgent Need_x0009_$2,286,000.00_x0009_$187,850.00_x0009_8%_x0009_$2,098,150.00 _x000a_50PARA3402-Bayou De Portage_x0009_Urgent Need_x0009_$3,000,000.00_x0009_$1,247,202.78_x0009_42%_x0009_$1,752,797.22 _x000a__x000a_Thanks,_x000a_Darin Mann_x000a_Division of Administration_x000a_Office of Community Development-Disaster Recovery Unit_x000a_617 N. Third St., 6th floor_x000a_Baton Rouge, LA 70802_x000a_Office: 225-342-1781_x000a_Cell: 225-485-8033_x000a_Email: darin.mann@la.gov_x000a_"/>
    <s v="Damage related to disaster;#Urgent Need - National Objective"/>
    <x v="5"/>
    <x v="1"/>
    <x v="16"/>
    <d v="2018-12-04T13:56:26"/>
    <m/>
    <m/>
    <s v="Item"/>
    <b v="0"/>
    <s v="0"/>
    <s v="Darin Mann"/>
    <s v="Darin Mann"/>
    <x v="8"/>
    <n v="1201"/>
    <s v="0"/>
    <d v="2018-12-04T13:56:26"/>
    <s v="Darin Mann"/>
    <m/>
    <s v="Grants Management"/>
    <s v="Item"/>
    <s v="strategicplanning/Research/Lists/Technical Assistance version 2"/>
  </r>
  <r>
    <s v="East Feliciana Parish"/>
    <x v="409"/>
    <x v="0"/>
    <s v="4277"/>
    <s v="Flood"/>
    <s v="Site visit to discuss and review parish's PWs, GOHSEP closeout and status of FEMA PA Match Program. Here is the recap from the 3/20/18 meeting. The latest parish PWs spreadsheet is attached. You will notice PWs 915 and 936 now reflect _x000a_100 percent paid and PW 1163 was recently added as an approved PW.  _x000a__x000a_As we discussed, please reach out to your state applicant liaison, Cher Moore, and request GOHSEP closeout for your five (5) Cat. A, B C and E-PWs that are 100 percent paid and closed by FEMA. Cher is copied on this email and her phone numbers are (desk) 225-267-2593 and (cell) 225-603-8798. She can assist you with GOHSEP closeout.  This step in essential. Our office can’t review your PWs for the eligible cost share until GOHSEP certifies the PW closeout.    _x000a__x000a_We determined that the parish can request GOHSEP closeout for Cat. A &amp; B-PWs 597, 686 and 911. The CDBG eligible cost share is $5,849.76._x000a_ _x000a__x000a_The parish can also request GOHSEP closeout for Cat. C and E-PWs 703 and 915 that are 100 percent paid and closed by FEMA. Can you please provide our office with the work start and end dates in columns M and N of the attached spreadsheet.  Also, if the project was completed after April 4, 2017, please indicate if the CDBG provisions were included. The combined CDBG eligible cost share for is $8,880.38._x000a_ _x000a__x000a_PW 936 is now 100 percent paid but the open.  It’s my understanding that Cher can assist with changing the status from open to closed by FEMA.  _x000a__x000a_The following approved PW’s haven’t started yet. As discussed, Cat. C-PW 1000 will combine 12 road projects into one bid. Cat. C-PW 1163’s proposed budget was reduced dramatically from $1.3M to under $50K due to using timber pilings instead concrete. _x000a__x000a_Last, we are waiting for FEMA to approve the Carruth Rd Bridge Replacement cost estimate. The proposed estimated cost is $1.19 M. A PW number has not been assigned yet. When FEMA approves the federal eligible amounts for PWs 1000 and 1163, the parish will send us the bid packages for review.  _x000a__x000a_After all this is done, you will need to submit an amended participation for to include all your approved PW.  Again, please contact Cher regarding GOHSEP closeout.  Please keep me posted on the status of PWs 1000, 1163 and the Carruth Rd Bridge Replacement project.   Please let me know if you have any questions or concerns._x000a__x000a_Cher Moore_x000a_State Applicant Liaison _x000a_Governor’s Office of Homeland Security &amp; Emergency Preparedness_x000a_Desk # - (225)267-2593_x000a_Mobile # - (225)603-8798_x000a_Email - cher.moore@la.gov_x000a__x000a_Many thanks, _x000a_Darin Mann_x000a_Division of Administration_x000a_Office of Community Development-Disaster Recovery Unit_x000a_617 N. Third St., 6th floor_x000a_Baton Rouge, LA 70802_x000a_Office: 225-342-1781_x000a_Cell: 225-485-8033_x000a_Email: darin.mann@la.gov_x000a__x000a_"/>
    <s v="Damage related to disaster"/>
    <x v="5"/>
    <x v="1"/>
    <x v="16"/>
    <d v="2018-12-04T14:06:41"/>
    <m/>
    <m/>
    <s v="Item"/>
    <b v="0"/>
    <s v="0"/>
    <s v="Darin Mann"/>
    <s v="Darin Mann"/>
    <x v="8"/>
    <n v="1202"/>
    <s v="0"/>
    <d v="2018-12-04T14:06:41"/>
    <s v="Darin Mann"/>
    <m/>
    <s v="Grants Management"/>
    <s v="Item"/>
    <s v="strategicplanning/Research/Lists/Technical Assistance version 2"/>
  </r>
  <r>
    <s v="West Feliciana Parish"/>
    <x v="409"/>
    <x v="0"/>
    <s v="4277"/>
    <s v="Flood"/>
    <s v="Onsite Meeting w/ Parish Chief Operating Officer &amp; GOHSEP SAL (Johnathan Dotch).  Discussed GOHSEP closeout process, bottleneck issues, Section 3, labor compliance &amp; requirements for bid packages and contracts. OCD Staff present: Eva Strausbaugh, Eugenia Williams, &amp; Darin Mann."/>
    <s v="Damage related to disaster"/>
    <x v="5"/>
    <x v="1"/>
    <x v="16"/>
    <d v="2018-12-04T14:11:08"/>
    <m/>
    <m/>
    <s v="Item"/>
    <b v="0"/>
    <s v="0"/>
    <s v="Darin Mann"/>
    <s v="Darin Mann"/>
    <x v="8"/>
    <n v="1203"/>
    <s v="0"/>
    <d v="2018-12-04T14:11:08"/>
    <s v="Darin Mann"/>
    <m/>
    <s v="Grants Management"/>
    <s v="Item"/>
    <s v="strategicplanning/Research/Lists/Technical Assistance version 2"/>
  </r>
  <r>
    <s v="Webster Parish School Board"/>
    <x v="532"/>
    <x v="0"/>
    <s v="4263"/>
    <s v="Flood"/>
    <s v="TA Conference call followed by email recap. _x000a_From: Darin Mann _x000a_Sent: Wednesday, November 07, 2018 4:14 PM_x000a_To: Crevonne J. Odom, CLSBA (crevonne.odom@websterpsb.org) &lt;crevonne.odom@websterpsb.org&gt;_x000a_Cc: DRU Match Program &lt;DRU.Match.Program@la.gov&gt;; Kay LeSage &lt;Kay.LeSage@la.gov&gt;; Lisa Samuels &lt;Lisa.Samuels@LA.GOV&gt;; Helena Janssen &lt;Helena.Janssen@la.gov&gt;; Eva Strausbaugh &lt;Eva.Strausbaugh@LA.GOV&gt;; Eugenia Williams &lt;Eugenia.Williams@LA.GOV&gt;_x000a_Subject: Webster Parish School Board - recap of PWs in GOHSEP closeout, closed by FEMA, and open; new match agreement pending _x000a__x000a_Mrs. Odom, _x000a__x000a_As we discussed Monday, there are a number of items we need to address for the school board to be eligible for the 25 percent match fund as a result of the March 2016 flood event. The following is a recap of our discussion including tasks going forward. _x000a__x000a_CEA Match Agreement_x000a__x000a_The CEA between the school board and our office was sent to Superintendent Johnny Rowland, Jr., on July 5, 2018. The agreement was drafted based on the two PWs (94 and 420) that were submitted on your 12/1/17 participation form.  _x000a__x000a_However, there are four additional PWs in the LAPA database that were not included on the form. Please reply and let me know if you would like to include the following PWs to the school board's FEMA PA Match participation form._x000a__x000a_PW number and title           Federal Obligated Amount          Status_x000a__x000a_PW 524-Damage at two schools,  $117,078.60      Closed for FEMA Mar 03, 2017_x000a__x000a_PW 913-Minden High School Gym Contents, $0.00       Pending Obligation_x000a__x000a_PW 911-Minden High School Gym Natatorium, $382,122.00            Open_x000a__x000a_PW 912-Old Gym Temporary Storage Athletic gear,   $5,910. 00      Open_x000a__x000a_In addition, we will need start and end dates for each PW. We will send a revised PA Match agreement after the pending obligation amount is issued for PW 913._x000a__x000a_PW in GOHSEP closeout_x000a__x000a_PW 420 Minden HS Stadium Bleacher is in the GOHSEP closeout phase. No further action is required._x000a__x000a_PWs closed by FEMA_x000a__x000a_PWs 94 Stadium Demolition and 524 Damage at two schools are 100 percent paid and closed by FEMA. Both PWs need to move to GOHSEP closeout. Your SAL, Jonathan Dotch, can assist you with this effort. He is copied on this email and his contact information is below. _x000a__x000a_Jonathan Dotch_x000a__x000a_State Applicant Liaison_x000a__x000a_Governor's Office of Homeland Security and Emergency Preparedness_x000a__x000a_7667 Independence Blvd Baton Rouge, LA 70806_x000a__x000a_Office: (225) 339-6673_x000a__x000a_Cell: (910) 459-9407 (preferred)_x000a__x000a_jonathan.dotch@la.gov _x000a__x000a_Your PWs need to be closed by GOHSEP in order to trigger the eligible cost share from our office._x000a__x000a_Large open PWs with zero percent federal paid_x000a__x000a_Can you please provide an update on your small Cat. B and large Cat. B-PWs?_x000a__x000a_PW 911 Minden High School Old Gymnasuim/Natatorium, ($382,122.00) _x000a__x000a_PW 912 Old Gym Temporary Storage Athletic gear ($5,910.00)_x000a__x000a_Both PWs are zero percent federal paid. Has work started on these PWs? If so, can you please supply us with a date?_x000a__x000a_Approved PW with pending obligation_x000a__x000a_PW 913 Minden HS Old Gym-Contents – The small Cat. E-PW has a pending obligation. Can you provide any details on the pending dollar amount. _x000a__x000a_Start and End Dates needed_x000a__x000a_Initially, we will need the start and end dates for the completed PWs 94, 420 and 524. _x000a__x000a_Please review the attached spreadsheet with the school board's PWs. I will follow up with you Friday to review next steps.  Please let me know if you have any questions. _x000a__x000a_Many thanks,_x000a_Darin Mann_x000a__x000a_Division of Administration_x000a__x000a_Office of Community Development-Disaster Recovery Unit_x000a__x000a_617 N. Third St., 6th floor_x000a__x000a_Baton Rouge, LA 70802_x000a__x000a_Office: 225-342-1781_x000a__x000a_Cell: 225-485-8033_x000a__x000a_Person Contacted: _x000a_ Crevonne J. Odom, CLSBA (crevonne.odom@websterpsb.org)  _x000a_"/>
    <s v="Damage related to disaster"/>
    <x v="5"/>
    <x v="0"/>
    <x v="16"/>
    <d v="2018-12-04T14:16:25"/>
    <m/>
    <m/>
    <s v="Item"/>
    <b v="0"/>
    <s v="0"/>
    <s v="Darin Mann"/>
    <s v="Darin Mann"/>
    <x v="8"/>
    <n v="1204"/>
    <s v="0"/>
    <d v="2018-12-04T14:16:25"/>
    <s v="Darin Mann"/>
    <m/>
    <s v="Grants Management"/>
    <s v="Item"/>
    <s v="strategicplanning/Research/Lists/Technical Assistance version 2"/>
  </r>
  <r>
    <s v="Plaquemines Parish"/>
    <x v="542"/>
    <x v="0"/>
    <s v="38FSCC3501; 38UPLQ1001; IFIS–00009; ILT2–00225"/>
    <s v="Katrina/Rita Grant 1;#Katrina/Rita Grant 2;#Katrina/Rita Grant 3"/>
    <s v="In preparation for June 19 monitoring visit, I conducted a pre-monitoring visit on Tuesday, May 15 at 10 am. The following project files were reviewed 38FSCC3501-Buras Boat Harbor; 38UPLQ1001-Plaquemines-Admin; IFIS – 00009-Oyster Conveyors; and ILT2 – 00225-Braithwaite to White Ditch. TA was provided to make sure the parish’s project files were ready for the June visit. "/>
    <s v="Damage related to disaster"/>
    <x v="5"/>
    <x v="1"/>
    <x v="16"/>
    <d v="2018-12-04T16:31:47"/>
    <m/>
    <m/>
    <s v="Item"/>
    <b v="0"/>
    <s v="0"/>
    <s v="Darin Mann"/>
    <s v="Darin Mann"/>
    <x v="8"/>
    <n v="1205"/>
    <s v="0"/>
    <d v="2018-12-04T16:31:47"/>
    <s v="Darin Mann"/>
    <m/>
    <s v="Grants Management"/>
    <s v="Item"/>
    <s v="strategicplanning/Research/Lists/Technical Assistance version 2"/>
  </r>
  <r>
    <s v="Town of Springfield"/>
    <x v="541"/>
    <x v="0"/>
    <s v="32MIPS2302"/>
    <s v="Gustav/Ike"/>
    <s v="Approval letter for the Town of Springfield was sent out on Sept. 21, 2018.  This project has been in process since 2010.  At that time the Town procured for Engineering and Administrative Consultant for the project.  PEC who has been part of the correspondance sent over the procurement information showing they won both bids.  _x000a_I explained that this could be a conflict of interest and to plesae send the information to me.  Once looking over the contract information it was apparent that the RFP and RFQ was restrictive and PEC would have tied with another firm DDG.  _x000a_I sent an email to the town after reviewing all the procurement docs letting them know that the RFQ will have to be re-procured without the restrictive criteria.  I also explained that PEC could not be awarded for both services and can only be contracted for the Administrative Consultant.  _x000a_Also, a contract has not been executed so any work that was completed by PEC could not be reimbursed with DR-CDBG funds._x000a_The Grantee also provided me with a sample contract for the Engineering services that appear to be based on persentage of construction cost method contract which is not allowed under DR-CDBG regulations.  I provided the cottect information to the Grantee based on the information in the admin manual."/>
    <s v="Damage related to disaster"/>
    <x v="5"/>
    <x v="1"/>
    <x v="37"/>
    <d v="2018-12-06T11:05:32"/>
    <m/>
    <m/>
    <s v="Item"/>
    <b v="0"/>
    <s v="0"/>
    <s v="Part, Fay"/>
    <s v="Fay Part,"/>
    <x v="28"/>
    <n v="1207"/>
    <s v="0"/>
    <d v="2018-12-06T11:05:32"/>
    <s v="Part, Fay"/>
    <m/>
    <s v="Grants Management"/>
    <s v="Item"/>
    <s v="strategicplanning/Research/Lists/Technical Assistance version 2"/>
  </r>
  <r>
    <s v="Cameron Parish"/>
    <x v="543"/>
    <x v="0"/>
    <s v="12PARA3301"/>
    <s v="Gustav/Ike"/>
    <s v="A conference call was held today with Parish Administrator Ryan Bourriaque, Secretary Darrell Williams, Treasurer Katie Armentor, grant administrator Richard Minvielle, and DRU officials Adrienne Celestine, Kay LeSage, Tomorr LeBeouf, Nechelle Polk, Jared Lee and Jimmy Dunphy to discuss the Parish's application for the proposed Rockefeller Refuge Shoreline Protection (12PARA3301) project, including the current project timeline._x000a__x000a_Ms. Celestine asked if the Parish has identified any alternate projects that could utilize the balance of the Parish's G/I allocation, since the worst-case scenario for the 12PARA3301 project includes a possible completion date in the summer of 2021. Mr. Minvielle stated that unless a hurricane were to hit near Cameron Parish during the summer of 2020, he was confident that the project -- if approved by the DRU -- would be completed by the end of 2020, which is the deadline HUD expects the DRU to meet for the G/I PARA program. _x000a__x000a_Possibilities to expedite completion of the project were also discussed, including Mr. Minvielle's reviewing the bid package that was completed for the contractor currently performing construction on the first phase of the project (CWPPRA segment) to determine whether it includes Davis-Bacon and Related Acts requirements. Mr. Minvielle stated that if a change order to the Parish's current construction contract could be developed, construction on the CDBG portion could be completed by the end of 2019. Executing a change order would potentially preclude the Parish from having to procure another construction contractor to complete the CDBG project. _x000a__x000a_Additionally, if CWPPRA funds could be utilized for A&amp;E costs, the Parish may potentially not have to use CDBG funds to procure an engineer -- provided the Louisiana Office of Coastal Protection and Restoration Authority (CPRA) conducted the procurement in compliance with CDBG regulations. Ms. Celestine mentioned that it would be worth the time and effort for the Parish to look into the possibility of utilizing other funds to pay for A&amp;E costs in order to move up the project timeline. _x000a__x000a_Mr. Minvielle and Mr. Bourriaque mentioned that the Parish's preference is for the DRU to approve the project application that was submitted in October, but that they would look into the possibilities discussed above as potential options to expedite DRU approval of the project. Later in the day, Ms. Celestine instructed the project analyst to proceed with prepping the application for approval, with the caveat that a follow-up conversation with Mr. Minvielle can be scheduled if it is determined that the other possibilities mentioned above are determined to be viable and effective ways to complete the scope of the project sooner than January 2021.  "/>
    <s v="Grants Management"/>
    <x v="4"/>
    <x v="0"/>
    <x v="24"/>
    <d v="2018-12-10T10:47:02"/>
    <m/>
    <m/>
    <s v="Item"/>
    <b v="0"/>
    <s v="0"/>
    <s v="Jimmy Dunphy"/>
    <s v="Jimmy Dunphy"/>
    <x v="20"/>
    <n v="1208"/>
    <s v="0"/>
    <d v="2018-12-10T14:55:29"/>
    <s v="Jimmy Dunphy"/>
    <m/>
    <s v="Grants Management"/>
    <s v="Item"/>
    <s v="strategicplanning/Research/Lists/Technical Assistance version 2"/>
  </r>
  <r>
    <s v="Town of Baldwin"/>
    <x v="544"/>
    <x v="0"/>
    <s v="51MIPC3401"/>
    <s v="Gustav/Ike"/>
    <s v="A monthly conference call was held today with the Town of Baldwin Mayor Donna Lanceslin, incoming Mayor Phil Prejean, St. Mary Parish Levee District Executive Director Tim Matte, engineer Reid Miller, consultant Angela Kraemer and DRU representatives Eric Miller and Jimmy Dunphy to discuss the status of the Town's Flood Protection Levee System (51MIPC3401) project, including the Levee District's appropriation of the five properties the Town needs to begin construction for the project. _x000a__x000a_Mr. Matte mentioned that he has not yet been able to compile an acquisition file for the Hebert property owner due to other obligations, but did mention that he should be able to compile the file and have it sent to Ms. Kraemer by the end of next week. Note the DRU's legal counsel needs to review the completed Hebert file to ensure the Town complied with all URA requirements in how it appropriated the properties, prior to the Town's advertising for bids. _x000a__x000a_Regarding the intergovernmental agreement between the Levee District and the Town of Baldwin that needs to be executed to authorize the Town to make improvements to the land, Mr. Matte mentioned that he would consult with the Levee District's attorney to find out if that agreement has been executed, and that he would send that agreement to the DRU -- assuming it has been executed -- along with the Hebert acquisition file, after he obtains it.    _x000a__x000a_Mr. Matte also mentioned that the wording in the agreement with the Cleggco property owner has tentatively been agreed to, which means that the owner could potentially receive his check from the Levee District in the near future. The owners of the Comb, Johnson and Leontine properties have not yet collected their checks from the Levee District, according to Mr. Matte, and the agreements with those property owners have not been finalized. _x000a__x000a_Regarding a possible construction start date, Mr. Miller mentioned that the Town could potentially publish its first advertisement for bids sometime next month, provided the DRU has reviewed the Hebert acquisition file and issued an informal authorization to proceed with bid advertisement. Construction would subsequently start in the spring of 2019, and could potentially be completed in six to nine months, according to Mr. Reid. The approved project application indicates that the timeframe for completion of construction is 13 months. But, Mr. Miller indicated that the scope of the project could end up taking a substantially shorter time than 13 months to complete.   "/>
    <s v="Grants Management"/>
    <x v="4"/>
    <x v="0"/>
    <x v="24"/>
    <d v="2018-12-13T07:52:59"/>
    <m/>
    <m/>
    <s v="Item"/>
    <b v="0"/>
    <s v="0"/>
    <s v="Jimmy Dunphy"/>
    <s v="Jimmy Dunphy"/>
    <x v="20"/>
    <n v="1209"/>
    <s v="0"/>
    <d v="2018-12-13T10:20:14"/>
    <s v="Jimmy Dunphy"/>
    <m/>
    <s v="Grants Management"/>
    <s v="Item"/>
    <s v="strategicplanning/Research/Lists/Technical Assistance version 2"/>
  </r>
  <r>
    <s v="Louisiana State University - Sea Grant"/>
    <x v="545"/>
    <x v="0"/>
    <s v="65E17S00001"/>
    <s v="Katrina/Rita Grant 1;#Katrina/Rita Grant 2"/>
    <s v="A monthly conference call was held today with LSU officials Thomas Hymel, Ann Dugas, Larry March and DRU representatives Jared Lee, Chenoa Richmond and Jimmy Dunphy to discuss the grantee's LA Seafood Industry Sustainability Initiative (E17S-00001) project, including payment request #6 (for Q2-2018), which the grantee submitted to the project analyst via email last week. _x000a__x000a_Ms. Dugas clarified that the percentages LSU bills to the project's Program Delivery (i.e., the grantee's Urgent Need project) budget for employees' salaries and benefits are fairly standard (e.g., 25.0 percent) and were determined toward the beginning of the grant. Note all program delivery costs are drawn from the Urgent Need project, while all direct costs are drawn from the LMI project. _x000a__x000a_Regarding LSU's design contract with eBell Design, Ms. Dugas mentioned that an amendment is in process to extend the end date from 8/31/18 to the end of the grant -12/31/19. The grantee is also working on an amendment to its CEA with OCD to revise the amounts of the five expense categories -- salaries and benefits, materials/supplies, travel, professional and operating services and Port of Delcambre subcontract -- to align with current expenditure projections. _x000a__x000a_Ms. Dugas also mentioned that LSU would like to utilize some of its grant amount to purchase a piece of equipment for demonstration, but will only do so if -- after amending the CEA -- it determines it has sufficient funds available. _x000a__x000a_In terms of grant management items, Ms. Dugas mentioned that LSU recently sent the DRU an official response to the Monitoring Report that was mailed to the grantee 11/26/18.  The DRU performed a monitoring review of the project in August 2018 and identified only two concerns -- one related to Section 504 compliance and one contractor clearance. Mr. March mentioned that Grants Account Analyst Matt Coldiron usually has payment requests ready for submission to the DRU within approximately six weeks after the end of a quarter. RFP #6 was submitted to the DRU more than 10 weeks after the third quarter of 2018 ended, however.   "/>
    <s v="Grants Management"/>
    <x v="4"/>
    <x v="0"/>
    <x v="24"/>
    <d v="2018-12-17T11:53:59"/>
    <m/>
    <m/>
    <s v="Item"/>
    <b v="0"/>
    <s v="0"/>
    <s v="Jimmy Dunphy"/>
    <s v="Jimmy Dunphy"/>
    <x v="20"/>
    <n v="1210"/>
    <s v="0"/>
    <d v="2018-12-17T14:43:38"/>
    <s v="Jimmy Dunphy"/>
    <m/>
    <s v="Grants Management"/>
    <s v="Item"/>
    <s v="strategicplanning/Research/Lists/Technical Assistance version 2"/>
  </r>
  <r>
    <s v="East Baton Rouge Parish"/>
    <x v="546"/>
    <x v="0"/>
    <s v="All active PARA projects "/>
    <s v="Gustav/Ike"/>
    <s v="A monthly conference call was held today with East Baton Rouge Parish officials Rowdy Gaudet and Anita Lockett, grant administrator Julie Bordelon (Pan American Engineers), and DRU representatives Kay LeSage, Darin Mann, John Sparks, Keri Caillet, Eric Miller, and Jimmy Dunphy to discuss the statuses of the Parish's non-bridge replacement infrastructure projects, as well as the Parish's Small Business Recovery Loan Program (17PARA7002) project. An earlier call was held today between Parish Engineer Mark Stephens and infrastructure project analyst Jimmy Dunphy to discuss the Parish's active bridge replacement projects. _x000a__x000a_Regarding the completed 17PARA7002 project, the project analyst informed the Parish that the best course of action for freeing up the approximate $2.1 million in unutilized funds from the project is to complete a project amendment now to de-obligate the funds, rather than wait for the Parish to return approximately $515,000.00 in funds the DRU Compliance section determined were misused on the project, and then reduce the budget further. Parish Administrator Rowdy Gaudet mentioned that the Parish is currently involved in litigation with TruFund and that it does not currently have funds available to return to the DRU. _x000a__x000a_The project analyst mentioned to the Parish that it may still end up having to return the balance of approximately $215,000.00 in CDBG funds that were expended for Southern University's technical assistance -- if the Parish is ultimately unable to obtain support documentation from the university to prove that the activity met the LMI national objective. Ms. Lockett confirmed that she did receive a request from the DRU Compliance Manager Ed Sutherland regarding more information that is needed to justify a time extension to reply to the Corrective Actions Incomplete Letter that was mailed to the Parish on 10/18/18. The Parish requested via email an additional 60 days to reply to the letter.  _x000a__x000a_Regarding the litigation the Parish is involved in related to the TruFund loan issues, Mr. Gaudet mentioned that the Parish has been sued by the subrecipient for the $2.1 million balance of unutilized funds from the project. Mr. Gaudet stated that despite that litigation, the Parish wished to proceed with executing a project amendment for 17PARA7002 to de-obligate the unutilized funds so that the Parish will have them available for use on another project(s).  _x000a__x000a_Grant administrator Julie Bordelon confirmed that she has received signed project amendments from the Parish for its 17PARA2105, -2106, and -2107 bridge projects and that she should be able to submit them to the DRU via GIOS by tomorrow. The amendments will decrease the budgets for -2105 and -2106 and increase the budget for -2107.  _x000a__x000a_ "/>
    <s v="Grants Management"/>
    <x v="4"/>
    <x v="0"/>
    <x v="24"/>
    <d v="2018-12-20T09:08:09"/>
    <m/>
    <m/>
    <s v="Item"/>
    <b v="0"/>
    <s v="0"/>
    <s v="Jimmy Dunphy"/>
    <s v="Jimmy Dunphy"/>
    <x v="20"/>
    <n v="1211"/>
    <s v="0"/>
    <d v="2018-12-21T08:04:33"/>
    <s v="Jimmy Dunphy"/>
    <m/>
    <s v="Grants Management"/>
    <s v="Item"/>
    <s v="strategicplanning/Research/Lists/Technical Assistance version 2"/>
  </r>
  <r>
    <s v="Town of Baldwin"/>
    <x v="547"/>
    <x v="0"/>
    <s v="51MIPC3401"/>
    <s v="Gustav/Ike"/>
    <s v="A monthly conference call was held today with the Town of Baldwin Mayor Phil Prejean, St. Mary Parish Levee District Executive Director Tim Matte, engineer Reid Miller, and DRU representatives Jared Lee, Eric Miller and Jimmy Dunphy to discuss the status of the Town's Flood Protection Levee System (51MIPC3401) project, including the Levee District's appropriation of the five properties the Town needs to begin construction for the project. _x000a__x000a_Mr. Matte mentioned that the Levee District was expecting to receive the signed servitude agreement from the Cleggco, LLC property owner in the near future, after having previously reached a tentative deal regarding the wording. The Cleggco property is one of two properties, along with the Hebert Management property, that the Levee District did not technically appropriate, according to Mr. Matte. The DRU informed the grantee that after the signed Cleggco agreement is obtained, and after Mr. Matte sends the remaining acquisition-related documents for the Hebert property, that the Town could potentially proceed to advertise for bids based on the DRU's review of the documents Mr. Matte previously sent via email 1/2/19. _x000a__x000a_Mr. Matte's email to the project analyst contained the Levee District's preliminary acquisition notice, the signed servitude agreement, record of the payment made to Mr. Hebert, and record of the appropriation proceeding that was held 9/17/18. During the conference call this morning, the DRU requested that Mr. Matte send a copy of the appraisal that was performed for the Hebert property, as well as the Statement of Just Compensation and the written Offer to Purchase so that it compile a complete acquisition file for one of the properties and determine the records that need to be included in files for the other properties the Levee District has acquired/appropriated. _x000a__x000a_Regarding the Intergovernmental Agreement that needs to be executed between the Levee District and the Town of Baldwin to permit the Town to make improvements to the land, Mayor Prejean mentioned that the Town is scheduled to have a meeting next Thursday, January 10, at which time a motion to draft an agreement with the Levee District could be brought before the Town council. The DRU informed the grantee that two items that need to be obtained before it advertises for bids are the executed agreement with the Cleggco property owner and the signed Intergovernmental Agreement with the Levee District._x000a__x000a_Mr. Matte clarified during the call that the Comb, Johnson and Leontine properties were appropriated by the Levee District, as opposed to acquired, and therefore may not require executed servitude agreements -- unlike the Hebert and Cleggco properties. The DRU informed the grantee that it would send the Town and Levee District an email that contains a list of acquisition-related documents that should be provided for each of the five properties, based on a review of the documents that were previously sent and based on an understanding of the discussion in the conference call this morning.      "/>
    <s v="Grants Management"/>
    <x v="4"/>
    <x v="0"/>
    <x v="24"/>
    <d v="2019-01-03T07:32:30"/>
    <m/>
    <m/>
    <s v="Item"/>
    <b v="0"/>
    <s v="0"/>
    <s v="Jimmy Dunphy"/>
    <s v="Jimmy Dunphy"/>
    <x v="20"/>
    <n v="1212"/>
    <s v="0"/>
    <d v="2019-01-03T10:44:20"/>
    <s v="Jimmy Dunphy"/>
    <m/>
    <s v="Grants Management"/>
    <s v="Item"/>
    <s v="strategicplanning/Research/Lists/Technical Assistance version 2"/>
  </r>
  <r>
    <s v="South Central Planning and Development Commission, North Delta Regional Planning &amp; Development District, NewCorp Inc, TruFund Financial Services, Regional Loan Corp"/>
    <x v="548"/>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9-01-04T16:44:45"/>
    <m/>
    <m/>
    <s v="Item"/>
    <b v="0"/>
    <s v="0"/>
    <s v="Chua Michael"/>
    <s v="Michael Chua"/>
    <x v="9"/>
    <n v="1213"/>
    <s v="0"/>
    <d v="2019-01-04T16:44:45"/>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49"/>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9-01-04T16:45:11"/>
    <m/>
    <m/>
    <s v="Item"/>
    <b v="0"/>
    <s v="0"/>
    <s v="Chua Michael"/>
    <s v="Michael Chua"/>
    <x v="9"/>
    <n v="1214"/>
    <s v="0"/>
    <d v="2019-01-04T16:45:11"/>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50"/>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9-01-04T16:45:56"/>
    <m/>
    <m/>
    <s v="Item"/>
    <b v="0"/>
    <s v="0"/>
    <s v="Chua Michael"/>
    <s v="Michael Chua"/>
    <x v="9"/>
    <n v="1215"/>
    <s v="0"/>
    <d v="2019-01-04T16:45:56"/>
    <s v="Chua OCD, Michael"/>
    <m/>
    <s v="Grants Management"/>
    <s v="Item"/>
    <s v="strategicplanning/Research/Lists/Technical Assistance version 2"/>
  </r>
  <r>
    <s v="Recovery School District"/>
    <x v="551"/>
    <x v="0"/>
    <s v="All IEDU projects "/>
    <s v="Katrina/Rita Grant 1"/>
    <s v="A monthly conference call was held today with Recovery School District Director of Strategic Finance Annie Cambria, Capital Grants Manager Nathan Schwam, grant administrator Julie Bordelon, and DRU representatives Kay LeSage, Jared Lee, Darin Mann and Jimmy Dunphy to discuss the status of the grantee's Centralized Career and Technical Education Facility (IEDU-00117) project, as well as three grantee projects that are in NOT Ready to Close status. _x000a__x000a_Regarding the IEDU-00117 project, Director of Strategic Finance Annie Cambria informed the DRU that the plans and specifications and ERR deadline of 1/31/19 will not be able to be met, since students from a nearby school in New Orleans have recently been moved to the Kerelec St. site, which has indefinitely delayed the IEDU-00117 project from moving forward._x000a__x000a_Ms. Cambria mentioned that the reason the Orleans Parish School Board moved the children from a location on Lafayette St. to the Kerelec St. location is due to an asbestos issue that has afflicted the facility on Lafayette St. The children were moved from the Lafayette St. site to the Kerelec St. location specifically, according to Ms. Cambria, because that was the only facility that could accommodate the number of students that required moving. The move to the Kerelec St. location was likely dictated by the Orleans Parish School Board, since the Recovery School District has still proceeded to procure a Construction Manager at Risk (CMaR) contractor -- Broadmoor, LLC -- for renovations that the grantee intended to make to the Kerelec St. facility.  _x000a__x000a_Ms. Cambria asked the DRU about the possibility of obtaining approval of a six- or 12-month time extension for completion of the IEDU-00117 project, as well as the alternate possibility of having an application amendment approved to keep the majority of the approved scope in tact -- but moving the proposed project to another facility in Orleans Parish._x000a__x000a_The DRU requested that Ms. Cambria send a letter to Recovery Programs Director Adrienne Celestine with two proposed timelines -- one for keeping the project at the Kerelec St. location and one for moving it to another location -- requesting a time extension to the deadlines issued in the September 2018 approval letter. Recovery Programs Manager Jared Lee informed the grantee that there exists the possibility that the DRU will not be able to approve the request, and that the project may have to be canceled, due to the late timeline that has already been approved for the project (i.e., a construction end date of 3/31/21). _x000a__x000a_Ms. Cambria stated that the grantee had &quot;no intention&quot; of losing the approximately $14 million unutilized balance of its IEDU award and that she would work to provide what the DRU requested in terms of a letter with new proposed timelines for the project. The DRU requested that the letter be sent before the 1/31/19 deadline for submission of the plans and specs and the ERR. "/>
    <s v="Grants Management"/>
    <x v="4"/>
    <x v="0"/>
    <x v="24"/>
    <d v="2019-01-07T07:27:41"/>
    <m/>
    <m/>
    <s v="Item"/>
    <b v="0"/>
    <s v="0"/>
    <s v="Jimmy Dunphy"/>
    <s v="Jimmy Dunphy"/>
    <x v="20"/>
    <n v="1216"/>
    <s v="0"/>
    <d v="2019-01-08T07:39:11"/>
    <s v="Jimmy Dunphy"/>
    <m/>
    <s v="Grants Management"/>
    <s v="Item"/>
    <s v="strategicplanning/Research/Lists/Technical Assistance version 2"/>
  </r>
  <r>
    <s v="St. Helena Parish Site Visit"/>
    <x v="552"/>
    <x v="0"/>
    <s v="PW 375,296,389,318,317,106,151,161,162,184,187,174,"/>
    <s v="Flood"/>
    <s v="Event start:1/8/19 1:30PM  _x000a_Event end: 1/8/19 3:00 PM_x000a_On-site Visit_x000a_Event organizer: Eugenia Williams_x000a_Attendees: Eugenia Williams &amp; Christie Johnson-DRU_x000a_Jeanne Savoy-GOHSEP, Toni Melton, Susan Frazier, Major Coleman, Myrtle Womack-St. Helena Parish_x000a_Date Notice sent: 1/2/19_x000a_____________________________________________________________________x000a_The following projects were finished prior to 4/4/17: PW 269 Parish Wide Road, PW 375 EPM, PW 106,151,161,162,184,187 St. Helena Parish Roads and PW 318 St. Helena Parish EPM. The parish was notified that we dont not pay on Donated Resources PW's as it would create a duplication of benefits.  The following PW's are still on going: PW 389 &amp; 174. The Federal Labor-Related Standards would apply to those to projects. There agreement has been recieved and processed as of 5/16/18._x000a_"/>
    <s v="Damage related to disaster"/>
    <x v="5"/>
    <x v="1"/>
    <x v="35"/>
    <d v="2019-01-09T10:16:41"/>
    <m/>
    <m/>
    <s v="Item"/>
    <b v="0"/>
    <s v="0"/>
    <s v="Eugenia Williams"/>
    <s v="Eugenia Williams"/>
    <x v="26"/>
    <n v="1217"/>
    <s v="0"/>
    <d v="2019-01-09T10:16:41"/>
    <s v="Eugenia Williams"/>
    <m/>
    <s v="Grants Management"/>
    <s v="Item"/>
    <s v="strategicplanning/Research/Lists/Technical Assistance version 2"/>
  </r>
  <r>
    <s v="Site Visit-St,  Helena Parish Hospital District Number 1"/>
    <x v="552"/>
    <x v="0"/>
    <s v="PW 345 "/>
    <s v="Flood"/>
    <s v="Event start date: 1/8/19 3PM_x000a_Event end date: 1/8/19 4PM_x000a_On-site visit_x000a_Event Organizer: Eugenia Williams_x000a_Attendees: Eugenia Williams &amp; Christie Johnson-DRU, Jeanne Savoy-GOHSEP,Joel Landry-CFO, Neweed Awan-CEO_x000a_Date notice sent: 1/2/19_x000a______________________________________________________________________x000a_During the site visit we discussed PW 345 Flooded /Nursing Home. They used force account labor to complete the majority of the work but did hire a contractor for some of the flooring job. It has to be determined how much of the work was completed by the contractor and if the Federal Labor Standards will apply. The start and end date has been requested. _x000a_"/>
    <s v="Damage related to disaster"/>
    <x v="5"/>
    <x v="1"/>
    <x v="35"/>
    <d v="2019-01-09T11:11:06"/>
    <m/>
    <m/>
    <s v="Item"/>
    <b v="0"/>
    <s v="0"/>
    <s v="Eugenia Williams"/>
    <s v="Eugenia Williams"/>
    <x v="26"/>
    <n v="1218"/>
    <s v="0"/>
    <d v="2019-01-09T11:11:06"/>
    <s v="Eugenia Williams"/>
    <m/>
    <s v="Grants Management"/>
    <s v="Item"/>
    <s v="strategicplanning/Research/Lists/Technical Assistance version 2"/>
  </r>
  <r>
    <s v="City of Morgan City"/>
    <x v="553"/>
    <x v="0"/>
    <s v="IFIS-00010"/>
    <s v="Katrina/Rita Grant 1"/>
    <s v="Julie Bordelon called today and stated that they finally reached an agreement.  She will be preparing the final draw for the retainage that is remaining.  Stated that should have this to me by next week once the parish signs the draw.  Project will be ready for closeout."/>
    <s v="Damage related to disaster"/>
    <x v="5"/>
    <x v="0"/>
    <x v="37"/>
    <d v="2019-01-10T11:55:57"/>
    <m/>
    <m/>
    <s v="Item"/>
    <b v="0"/>
    <s v="0"/>
    <s v="Part, Fay"/>
    <s v="Fay Part,"/>
    <x v="28"/>
    <n v="1219"/>
    <s v="0"/>
    <d v="2019-01-10T11:58:21"/>
    <s v="Part, Fay"/>
    <m/>
    <s v="Grants Management"/>
    <s v="Item"/>
    <s v="strategicplanning/Research/Lists/Technical Assistance version 2"/>
  </r>
  <r>
    <s v="Louisiana State University and Agricultural and Mechanical College"/>
    <x v="554"/>
    <x v="0"/>
    <s v="PWs 844, 898, 957, 982, 989, 993 (all DR-4277) "/>
    <s v="Flood"/>
    <s v="Event Start Date: 1/11/19_x000a_Event End Date:  1/11/19_x000a_Onsite Visit_x000a_Event Organizer: Eva Strausbaugh (OCD-DRU)_x000a_Attendees:  OCD-DRU- Eva Strausbaugh, Keri Caillet, Christie Johnson _x000a_GOHSEP- Willetta Porter, LSU- Janet Parks &amp; Pamela Prince_x000a_Date Notice Sent: January 4, 2019_x000a__x000a_Onsite TA Visit to discuss Match Program, Davis-Bacon &amp; Related Acts, DOB (insurance proceeds), Match Agreement, and obtain status of each project."/>
    <s v="Damage related to disaster;#Duplication of Benefits;#Labor - Davis/Bacon;#Grants Management"/>
    <x v="5"/>
    <x v="1"/>
    <x v="33"/>
    <d v="2019-01-14T14:40:57"/>
    <m/>
    <m/>
    <s v="Item"/>
    <b v="0"/>
    <s v="0"/>
    <s v="Eva Strausbaugh"/>
    <s v="Eva Strausbaugh"/>
    <x v="25"/>
    <n v="1220"/>
    <s v="0"/>
    <d v="2019-01-14T14:40:57"/>
    <s v="Eva Strausbaugh"/>
    <m/>
    <s v="Grants Management"/>
    <s v="Item"/>
    <s v="strategicplanning/Research/Lists/Technical Assistance version 2"/>
  </r>
  <r>
    <s v="CNO/SWB"/>
    <x v="555"/>
    <x v="0"/>
    <s v="CNO All"/>
    <s v="Katrina/Rita Grant 1"/>
    <s v="Community Meeting to address public concerns regarding service delivery/FEMA repairs within neighborhoods,"/>
    <s v="Damage related to disaster;#Grants Management"/>
    <x v="5"/>
    <x v="1"/>
    <x v="27"/>
    <d v="2019-01-15T11:54:37"/>
    <m/>
    <m/>
    <s v="Item"/>
    <b v="0"/>
    <s v="0"/>
    <s v="Rosalind Peychaud"/>
    <s v="Rosalind Peychaud"/>
    <x v="3"/>
    <n v="1221"/>
    <s v="0"/>
    <d v="2019-01-15T11:54:37"/>
    <s v="Rosalind Peychaud"/>
    <m/>
    <s v="Grants Management"/>
    <s v="Item"/>
    <s v="strategicplanning/Research/Lists/Technical Assistance version 2"/>
  </r>
  <r>
    <s v="Washington Parish Council on Aging"/>
    <x v="553"/>
    <x v="0"/>
    <s v="PW 417"/>
    <s v="Flood"/>
    <s v="Event Date: 1/10/2019_x000a_Event End Date: 1/10/2019_x000a_On-Site visit_x000a_Notice was sent on 1/3/2019_x000a_Attendees: Eugenia Williams-DRU, Glenda Bocking-GOHSEP, Nancy McBeth-Executive Director_x000a_____________________________________________________________________x000a_​I met with the Council on Aging about PW 417-Content. This project was completed on 11/15/16. DBRA doesn't apply. She also stated that the building flooded again on 12/28/18. They had insurance and was handling all loses accordingly. This was not a declared disaster. She agreeed to submit the Agreement as soon as possible._x000a_"/>
    <s v="Damage related to disaster"/>
    <x v="5"/>
    <x v="1"/>
    <x v="35"/>
    <d v="2019-01-16T12:02:58"/>
    <m/>
    <m/>
    <s v="Item"/>
    <b v="0"/>
    <s v="0"/>
    <s v="Eugenia Williams"/>
    <s v="Eugenia Williams"/>
    <x v="26"/>
    <n v="1222"/>
    <s v="0"/>
    <d v="2019-01-16T12:02:58"/>
    <s v="Eugenia Williams"/>
    <m/>
    <s v="Grants Management"/>
    <s v="Item"/>
    <s v="strategicplanning/Research/Lists/Technical Assistance version 2"/>
  </r>
  <r>
    <s v="Facility Planning and Control"/>
    <x v="556"/>
    <x v="0"/>
    <s v="All active ILOC projects "/>
    <s v="Katrina/Rita Grant 1;#Katrina/Rita Grant 2"/>
    <s v="A monthly conference call was held today with FP&amp;C senior managers Lisa Smeltzer and Tom Rish, project managers Mark Bradley and Jean Kelly, Shala Eldridge (Pan American Engineers) and Jimmy Dunphy to discuss the status of the grantee's Delgado Community College (ILOC-00020) and Nunez Community College (I2OC-00022) projects. _x000a__x000a_Regarding the I2OC-00022 project, manager Jean Kelly informed the DRU that the grantee still needs to make a modification to a payment to the designer before its submits its closeout packet for the project to GOHSEP for review. Ms. Smeltzer clarified that all project costs eligible for reimbursement from FEMA have already been submitted to GOHSEP. However, FP&amp;C has to submit a closeout packet to GOHSEP -- similar to the process with the DRU -- so that the project costs that were submitted for reimbursement can be re-reviewed. As soon as this has been completed, a project amendment can be executed to reconcile the final budget to actual expenditures and the project closed out.  _x000a__x000a_For the ILOC-00020 project, manager Mark Bradley mentioned that the grantee will be receiving proposals from contractors January 24 for the additions to the maintenance buildings that were added to the scope of the project and that FP&amp;C expects to be able to award the contract to the low bidder by February 4. The construction timeline is two months, which means that the grantee expects construction to be completed by the beginning of April 2019.  _x000a__x000a_Mr. Smeltzer mentioned that if cost proposals FP&amp;C receive come in over the independent cost estimate the grantee produced that she preferred that a change order be executed to allow Delgado Community College to be able to complete a portion of the additions the grantee could not finance with its remaining available budget -- rather than have Mr. Bradley re-solicit proposals with a revised scope of work. _x000a__x000a_The DRU informed the grantee that it was in all parties' best interest to have construction completed prior to the end of June, and preferably earlier, since FP&amp;C's CEA expires 6/30/19, and since it is not guaranteed that the DRU would grant approval of another six-month time extension.  "/>
    <s v="Grants Management"/>
    <x v="4"/>
    <x v="0"/>
    <x v="24"/>
    <d v="2019-01-17T07:05:37"/>
    <m/>
    <m/>
    <s v="Item"/>
    <b v="0"/>
    <s v="0"/>
    <s v="Jimmy Dunphy"/>
    <s v="Jimmy Dunphy"/>
    <x v="20"/>
    <n v="1223"/>
    <s v="0"/>
    <d v="2019-01-17T10:57:33"/>
    <s v="Jimmy Dunphy"/>
    <m/>
    <s v="Grants Management"/>
    <s v="Item"/>
    <s v="strategicplanning/Research/Lists/Technical Assistance version 2"/>
  </r>
  <r>
    <s v="East Baton Rouge Parish"/>
    <x v="556"/>
    <x v="0"/>
    <s v="All active PARA projects "/>
    <s v="Gustav/Ike"/>
    <s v="A monthly conference call was held today with East Baton Rouge Parish official Anita Lockett, grant administrators Julie Bordelon and Michelle Smith (Pan American Engineers), and DRU representatives Ed Sutherland, Darin Mann and Jimmy Dunphy to discuss the statuses of the Parish's non-bridge replacement infrastructure projects, as well as the Parish's Small Business Recovery Loan Program (17PARA7002) project. An earlier call was held today between Parish Engineer Mark Stephens and infrastructure project analyst Jimmy Dunphy to discuss the Parish's active bridge replacement projects.  _x000a__x000a_Compliance Manager Ed Sutherland mentioned that the Compliance section granted a 30-day extension (to 2/18/19) to the Parish today to respond to the finding in the Corrective Actions Incomplete Letter that was mailed to the Parish in October 2018, which required the Parish to return approximately $515,000.00 in CDBG funds for non-compliance on the 17PARA7002 project. Ms. Lockett mentioned that with the identification of the finding in the letter, the Parish should be able to file a countersuit against TruFund to attempt to recoup the loan(s) it made to the organization. Note the Parish is currently involved in litigation with TruFund, after the organization filed suit against the Parish to attempt to obtain the entire amount of its contract with the grantee. _x000a__x000a_The project analyst informed the Parish that it was in the process of reviewing the project amendment Ms. Bordelon submitted for the project Tuesday afternoon, and that he would notify the Parish that the amendment was approved as soon as he could. Note the DRU is still attempting to determine the correct amendment number (two or three) that was submitted this week to reconcile the budget to match final costs. Approval of the amendment will free up approximately $2.1 million for the Parish to utilize on other G/I projects. _x000a__x000a_Regarding the 1701 Main St. (17PARA3202) project, the analyst mentioned to the grantee that the project could not move forward until the Parish submits the revised plans and specifications for the project to Pan American Engineers for review. Ms. Lockett was asked to follow up with the Parish engineer who has been out of the office to help move the project from the design stage to the construction stage._x000a__x000a_Parish engineer Mark Stephens informed the DRU that the Parish recently determined that it has sufficient funds to pay for the individual Woodland Ridge (-2105), Bob Pettit (-2106) and Claycut over Dawson Creek (-2107) projects only, and that the Bay, Chestnut, and Fraternity (all -2106) projects had to be placed on an alternate list, which means that they will likely not be a part of the Parish's final 17PARA2106 project. Additionally, the Parish will likely have to spend at least $284,000.00 in local funds to pay for construction costs that will be incurred on the Woodland Ridge project.  _x000a__x000a_ "/>
    <s v="Damage related to disaster"/>
    <x v="5"/>
    <x v="1"/>
    <x v="24"/>
    <d v="2019-01-17T11:43:53"/>
    <m/>
    <m/>
    <s v="Item"/>
    <b v="0"/>
    <s v="0"/>
    <s v="Jimmy Dunphy"/>
    <s v="Jimmy Dunphy"/>
    <x v="20"/>
    <n v="1224"/>
    <s v="0"/>
    <d v="2019-01-18T10:50:35"/>
    <s v="Jimmy Dunphy"/>
    <m/>
    <s v="Grants Management"/>
    <s v="Item"/>
    <s v="strategicplanning/Research/Lists/Technical Assistance version 2"/>
  </r>
  <r>
    <s v="Site Visit-Village of Angie"/>
    <x v="553"/>
    <x v="0"/>
    <s v="PW 401 &amp; 374"/>
    <s v="Flood"/>
    <s v="​Event Date: 1/10/2019_x000a_Event End Date: 1/10/2019_x000a_On-site visit_x000a_Grantee was notified on: 1/3/2019_x000a_Attendees: Eugenia Williams-OCD, Glenda Bocking GOHSEP, John Dawsey-Mayor/Village of Angie_x000a__x000a_During the site visit we discussed PW 374 &amp; PW 401. PW 374 Main St. Culvert isnt complete but they plan to use force account labor to complete. PW 401 Pine St. Culvert is complete and they used force account labor to complete this project. The Mayor requested that we resend the Agreement. It was sent on 1/16/19. Glenda Bocking stated that she would assist with the close out process once PW 374 is complete."/>
    <s v="Damage related to disaster"/>
    <x v="5"/>
    <x v="1"/>
    <x v="35"/>
    <d v="2019-01-17T15:10:06"/>
    <m/>
    <m/>
    <s v="Item"/>
    <b v="0"/>
    <s v="0"/>
    <s v="Eugenia Williams"/>
    <s v="Eugenia Williams"/>
    <x v="26"/>
    <n v="1225"/>
    <s v="0"/>
    <d v="2019-01-17T15:10:06"/>
    <s v="Eugenia Williams"/>
    <m/>
    <s v="Grants Management"/>
    <s v="Item"/>
    <s v="strategicplanning/Research/Lists/Technical Assistance version 2"/>
  </r>
  <r>
    <s v="Calcasieu Fire District Number 1 of Ward 5"/>
    <x v="557"/>
    <x v="0"/>
    <s v="PW# 6"/>
    <s v="Flood"/>
    <s v="OCD-DRU Staff Helena Janssen provided technical assistance to Calcasieu Fire District Number 1 of Ward 5 to discuss the current status of their PW listed in LouisianaPA.com and on the OCD-DRU Participation Form. We discussed an Overview of the Match Program, including the HUD CDBG-DR Requirements (DBRA, Section 3, 504 Assurance and Fair Housing).  The Calcasieu Fire District confirmed the opted-in project was completed prior to 4/4/2017 and confirmed start and completion dates.  I discussed OCD-DRU's Reimbursement Process and assisted with questions regarding the Match Program Agreement for signature. Notice was sent to this Applicant on January 11, 2019. Event was held on January 16, 2018 at 1:30pm – 2:30pm. The GOHSEP SAL was also in attendance."/>
    <s v="Damage related to disaster;#Eligible CDBG Activities"/>
    <x v="5"/>
    <x v="1"/>
    <x v="34"/>
    <d v="2019-01-18T13:58:55"/>
    <m/>
    <m/>
    <s v="Item"/>
    <b v="0"/>
    <s v="0"/>
    <s v="Janssen Helena"/>
    <s v="Helena Janssen"/>
    <x v="23"/>
    <n v="1226"/>
    <s v="0"/>
    <d v="2019-01-18T13:58:55"/>
    <s v="Janssen OCD, Helena"/>
    <m/>
    <s v="Grants Management"/>
    <s v="Item"/>
    <s v="strategicplanning/Research/Lists/Technical Assistance version 2"/>
  </r>
  <r>
    <s v="Jefferson Davis Parish Police Jury; Town of Lake Arthur and Town of Welsh"/>
    <x v="557"/>
    <x v="0"/>
    <s v="PW#s 360, 362, 363, 387, 410, 439, 466, 524, 525, 619, 623, 164, 178, 179, 253, 197, 468, and 507"/>
    <s v="Flood"/>
    <s v="OCD-DRU Staff Helena Janssen provided technical assistance to Jefferson Davis Parish Police Jury, Town of Lake Arthur and Town of Welsh to discuss the current status of their PWs listed in LouisianaPA.com and on their OCD-DRU Participation Forms. We discussed an Overview of the Match Program, including the HUD CDBG-DR Requirements (DBRA, Section 3, 504 Assurance and Fair Housing).  DOB was discussed since one of the applicants has a Donated Resources PW.  Additionally, I  discussed OCD-DRU's Reimbursement Process. Notice was sent to these Applicants on January 11, 2019. Event was held on January 16, 2018 at 10:00am – 11:00am. The new OCD-DRU Anaylst, Christie Johnson, and the GOHSEP SAL were also in attendance."/>
    <s v="Damage related to disaster;#Duplication of Benefits;#Eligible CDBG Activities;#Environmental - Environmental Reviews;#Fair Housing Equal Opportunity;#Labor - Davis/Bacon"/>
    <x v="5"/>
    <x v="1"/>
    <x v="34"/>
    <d v="2019-01-18T14:28:52"/>
    <m/>
    <m/>
    <s v="Item"/>
    <b v="0"/>
    <s v="0"/>
    <s v="Janssen Helena"/>
    <s v="Helena Janssen"/>
    <x v="23"/>
    <n v="1227"/>
    <s v="0"/>
    <d v="2019-01-18T14:28:52"/>
    <s v="Janssen OCD, Helena"/>
    <m/>
    <s v="Grants Management"/>
    <s v="Item"/>
    <s v="strategicplanning/Research/Lists/Technical Assistance version 2"/>
  </r>
  <r>
    <s v="Bowling Green School-Site Visit"/>
    <x v="553"/>
    <x v="0"/>
    <s v="PW 601,190,110"/>
    <s v="Flood"/>
    <s v="Event start date: 01/10/19_x000a_Event end date: 1/10/19_x000a_On-site visit_x000a_Event organizer: Eugenia Williams-DRU, Jan Garner, Beverly Young, Walter Reedy-Bowling Green School, Glenda Bocking-GOHSEP_x000a__x000a_During the site visit I met with the school officials and discussed thier 3 PW's.PW 601-Softball field, PW 190 Baseball field. PW 110- Elem &amp; Kindergarden Bldg. Waiting for the Ms. Jan to submit the start and end dates of the projects. She stated that if Davis Bacon and Related Act wasn't followed they will be ok with the soft cost remibursement on PW 190 On Dec.28, 2018, the baseball field flooded again. This flood was not declared as a disaster. The baseball field was flooded. They stated that they have maintained  flood insurance and was notified to maintain their records for 5 years after the close of the disaster._x000a_"/>
    <s v="Damage related to disaster;#Eligible CDBG Activities;#Fair Housing Equal Opportunity;#Labor - Davis/Bacon;#Grants Management"/>
    <x v="5"/>
    <x v="1"/>
    <x v="35"/>
    <d v="2019-01-22T09:03:47"/>
    <m/>
    <m/>
    <s v="Item"/>
    <b v="0"/>
    <s v="0"/>
    <s v="Eugenia Williams"/>
    <s v="Eugenia Williams"/>
    <x v="26"/>
    <n v="1228"/>
    <s v="0"/>
    <d v="2019-01-22T09:03:47"/>
    <s v="Eugenia Williams"/>
    <m/>
    <s v="Grants Management"/>
    <s v="Item"/>
    <s v="strategicplanning/Research/Lists/Technical Assistance version 2"/>
  </r>
  <r>
    <s v="GNOHA"/>
    <x v="555"/>
    <x v="0"/>
    <s v="CNO ALL"/>
    <s v="Katrina/Rita Grant 1;#Katrina/Rita Grant 2;#Flood"/>
    <s v="GNOHA  community meeting regarding affordaable housing an redlining. Possible funding for developers"/>
    <s v="Grants Management"/>
    <x v="4"/>
    <x v="1"/>
    <x v="27"/>
    <d v="2019-01-23T12:15:47"/>
    <m/>
    <m/>
    <s v="Item"/>
    <b v="0"/>
    <s v="0"/>
    <s v="Rosalind Peychaud"/>
    <s v="Rosalind Peychaud"/>
    <x v="3"/>
    <n v="1229"/>
    <s v="0"/>
    <d v="2019-01-23T12:15:47"/>
    <s v="Rosalind Peychaud"/>
    <m/>
    <s v="Grants Management"/>
    <s v="Item"/>
    <s v="strategicplanning/Research/Lists/Technical Assistance version 2"/>
  </r>
  <r>
    <s v="Terrebonne Parish"/>
    <x v="558"/>
    <x v="0"/>
    <s v="All active PARA projects"/>
    <s v="Gustav/Ike"/>
    <s v="A monthly conference call was held today with Parish Engineer Nia Picou and DRU officials Darin Mann and Jimmy Dunphy to discuss the status of the Parish's active infrastructure projects, as well as grant management items that need to be completed for a few of the projects._x000a__x000a_The project analyst informed Ms. Picou that since the DRU will review the Parish's Recovery Proposal Tier I amendment request (#35) tomorrow, project amendments for the Parish's DPW Admin Bldg. (55PARA3203), Suzie Canal (-3303), and Levee - Ward 7 (-3306) projects could be submitted as soon as tomorrow. Note project amendments have not yet been submitted for any of the aforementioned projects despite the Parish's last two recovery proposal amendments having revised the CDBG budgets. _x000a__x000a_Ms. Picou informed the DRU that she should be able to submit project amendments for each of the three projects within the next 30 days and that she should be able to submit Project Amendment (4) for the Parkwood Place (-3702) project by the end of the day today. The project analyst explained that cost estimates for each of the projects, as well as any additional environmental clearance that is needed, including a Categorical Exclusion form (-3203) or a re-evaluation of the environmental assessment (-3306), should be submitted with the amendment requests in GIOS.  _x000a__x000a_Since the Parish's Levee - Cedar Grove (55PARA3308) project is the Parish's only infrastructure project that has yet to begin construction, the project analyst informed Ms. Picou that the Parish administration should make a decision about the viability of the project with enough time to allow construction to be completed by the end of 2020, or the beginning of 2021. Currently, the Parish is in the process of obtaining a Corp permit it will later need in order to begin construction, as well as a cost estimate from the project engineer. Note the Parish may request additional CDBG funds for the project, which if awarded, would be used to pay for construction costs. _x000a__x000a_The project analyst also informed Ms. Picou that the DRU Compliance section's Monitoring Report for the May 2018 monitoring review of three Parish infrastructure projects should be finalized soon, and that if the Parish needs any assistance in terms of how to respond to something in the report to contact him or Outreach Specialist Darin Mann. "/>
    <s v="Grants Management"/>
    <x v="4"/>
    <x v="0"/>
    <x v="24"/>
    <d v="2019-01-24T08:20:31"/>
    <m/>
    <m/>
    <s v="Item"/>
    <b v="0"/>
    <s v="0"/>
    <s v="Jimmy Dunphy"/>
    <s v="Jimmy Dunphy"/>
    <x v="20"/>
    <n v="1230"/>
    <s v="0"/>
    <d v="2019-01-24T15:06:29"/>
    <s v="Jimmy Dunphy"/>
    <m/>
    <s v="Grants Management"/>
    <s v="Item"/>
    <s v="strategicplanning/Research/Lists/Technical Assistance version 2"/>
  </r>
  <r>
    <s v="Southern University"/>
    <x v="559"/>
    <x v="0"/>
    <s v="17BEDI7101"/>
    <s v="Gustav/Ike"/>
    <s v="Discussed how to properly manage book stipends for LMI students."/>
    <s v="Financial Management"/>
    <x v="2"/>
    <x v="1"/>
    <x v="39"/>
    <d v="2019-01-24T08:53:33"/>
    <m/>
    <m/>
    <s v="Item"/>
    <b v="0"/>
    <s v="0"/>
    <s v="Sydney Pino"/>
    <s v="Sydney Pino"/>
    <x v="29"/>
    <n v="1231"/>
    <s v="0"/>
    <d v="2019-01-24T08:53:33"/>
    <s v="Sydney Pino"/>
    <m/>
    <s v="DRGR TA"/>
    <s v="Item"/>
    <s v="strategicplanning/Research/Lists/Technical Assistance version 2"/>
  </r>
  <r>
    <s v="GNOHA"/>
    <x v="560"/>
    <x v="0"/>
    <s v="CNO ALL"/>
    <s v="Katrina/Rita Grant 1;#Katrina/Rita Grant 2;#Flood"/>
    <s v="Cyndi Nguyen and HousingNOLA to Host District &quot;E&quot; Housing Summit on Saturday "/>
    <s v="Damage related to disaster;#Grants Management"/>
    <x v="5"/>
    <x v="1"/>
    <x v="27"/>
    <d v="2019-01-24T09:26:09"/>
    <m/>
    <m/>
    <s v="Item"/>
    <b v="0"/>
    <s v="0"/>
    <s v="Rosalind Peychaud"/>
    <s v="Rosalind Peychaud"/>
    <x v="3"/>
    <n v="1232"/>
    <s v="0"/>
    <d v="2019-01-24T09:26:09"/>
    <s v="Rosalind Peychaud"/>
    <m/>
    <s v="Grants Management"/>
    <s v="Item"/>
    <s v="strategicplanning/Research/Lists/Technical Assistance version 2"/>
  </r>
  <r>
    <s v="St. James Parish"/>
    <x v="557"/>
    <x v="0"/>
    <s v="All PARA Projects"/>
    <s v="Gustav/Ike"/>
    <s v="The monthly conference call was held at St. James Parish office with Nechelle Polk, Jared Lee, and myself discussing the Tier 1 that I have prepared and closeouts that will need to come next.  All of the projects are complete and one is cancelled.  Will be moving all the funds into unallocated so that it can do towards one last project for the parish._x000a__x000a_Discussed the Consultants with SCP and Providence (who did not attend the meeting, discussed this over the phone later that day) to provide the final cost statements for each project they manage.  Left the completed Tier 1 and Budget Summary to be reviewed by the parish and signed so that it could be on the next PRC call agenda. "/>
    <s v="Damage related to disaster"/>
    <x v="5"/>
    <x v="1"/>
    <x v="37"/>
    <d v="2019-01-28T09:25:33"/>
    <m/>
    <m/>
    <s v="Item"/>
    <b v="0"/>
    <s v="0"/>
    <s v="Part, Fay"/>
    <s v="Fay Part,"/>
    <x v="28"/>
    <n v="1233"/>
    <s v="0"/>
    <d v="2019-01-28T09:25:33"/>
    <s v="Part, Fay"/>
    <m/>
    <s v="Grants Management"/>
    <s v="Item"/>
    <s v="strategicplanning/Research/Lists/Technical Assistance version 2"/>
  </r>
  <r>
    <s v="Livingston Parish Public Schools"/>
    <x v="561"/>
    <x v="0"/>
    <s v="DR-4277 PWs- 36, 109, 110, 222, 925, 1023, 1174, 1177, 1201, 1209, 1210, 1220, 1236, 1252, 1256, 1260, 1267, &amp; 1266"/>
    <s v="Flood"/>
    <s v="Start &amp; End Date: 1/29/19_x000a_DRU Staff present: Eva Strausbaugh &amp; Jimmy Dunphy_x000a_Date Invite was sent out: 1/18/2019_x000a__x000a_Onsite meeting to discuss Labor compliance and CDBG contract requirements."/>
    <s v="Damage related to disaster;#Labor - Davis/Bacon;#Grants Management"/>
    <x v="5"/>
    <x v="1"/>
    <x v="33"/>
    <d v="2019-01-29T12:42:10"/>
    <m/>
    <m/>
    <s v="Item"/>
    <b v="0"/>
    <s v="0"/>
    <s v="Eva Strausbaugh"/>
    <s v="Eva Strausbaugh"/>
    <x v="25"/>
    <n v="1234"/>
    <s v="0"/>
    <d v="2019-01-29T12:42:10"/>
    <s v="Eva Strausbaugh"/>
    <m/>
    <s v="Grants Management"/>
    <s v="Item"/>
    <s v="strategicplanning/Research/Lists/Technical Assistance version 2"/>
  </r>
  <r>
    <s v="Tanigaphoa Parish Clerk of Court"/>
    <x v="562"/>
    <x v="0"/>
    <s v="PW 452"/>
    <s v="Flood"/>
    <s v="Event start date: 1/15/19_x000a_Event end date: 1/15/19_x000a_On-site visit_x000a_Event organizer: Eugenia Williams-DRU_x000a_Attendees: Stormy Norman-CFO, Eric Miller-DRU, Keri Caillet-DRU, Glenda Bocking-GOHSEP_x000a_Date notice was sent: 1/9/19_x000a______________________________________________________________________x000a_During this site visit we discussed CAT. E- PW 452-Clerk of Court-Records. This project was completed on 12/29/16. Ms. Norman requested that we resend the Agreement for some reason she can't locate it. She is having DUNS and SAMS issue. She is currently trying to get this matter cleared up. She also stated that she need access to LAPA (Glenda Bocking will handle this issue). She was also informed to keep her records 5 years after the close of the disaster. DBRA does not apply to this project."/>
    <s v="Damage related to disaster;#Eligible CDBG Activities;#Fair Housing Equal Opportunity;#Labor - Davis/Bacon"/>
    <x v="5"/>
    <x v="1"/>
    <x v="35"/>
    <d v="2019-01-29T14:26:37"/>
    <m/>
    <m/>
    <s v="Item"/>
    <b v="0"/>
    <s v="0"/>
    <s v="Eugenia Williams"/>
    <s v="Eugenia Williams"/>
    <x v="26"/>
    <n v="1235"/>
    <s v="0"/>
    <d v="2019-01-31T16:15:35"/>
    <s v="Amanda Clark"/>
    <m/>
    <s v="Grants Management"/>
    <s v="Item"/>
    <s v="strategicplanning/Research/Lists/Technical Assistance version 2"/>
  </r>
  <r>
    <s v="GNO INC"/>
    <x v="561"/>
    <x v="0"/>
    <s v="CNO ALL"/>
    <s v="Katrina/Rita Grant 1;#Katrina/Rita Grant 2"/>
    <s v="Business and community leaders acknowledging progress of CNO to date."/>
    <s v="Grants Management"/>
    <x v="4"/>
    <x v="1"/>
    <x v="27"/>
    <d v="2019-01-29T14:47:47"/>
    <m/>
    <m/>
    <s v="Item"/>
    <b v="0"/>
    <s v="0"/>
    <s v="Rosalind Peychaud"/>
    <s v="Rosalind Peychaud"/>
    <x v="3"/>
    <n v="1236"/>
    <s v="0"/>
    <d v="2019-01-29T14:47:47"/>
    <s v="Rosalind Peychaud"/>
    <m/>
    <s v="Grants Management"/>
    <s v="Item"/>
    <s v="strategicplanning/Research/Lists/Technical Assistance version 2"/>
  </r>
  <r>
    <s v="South Central Planning and Development Commission, North Delta Regional Planning &amp; Development District, NewCorp Inc, TruFund Financial Services, Regional Loan Corp"/>
    <x v="563"/>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9-01-31T09:30:30"/>
    <m/>
    <m/>
    <s v="Item"/>
    <b v="0"/>
    <s v="0"/>
    <s v="Chua Michael"/>
    <s v="Michael Chua"/>
    <x v="9"/>
    <n v="1237"/>
    <s v="0"/>
    <d v="2019-01-31T09:30:30"/>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64"/>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9-01-31T09:31:03"/>
    <m/>
    <m/>
    <s v="Item"/>
    <b v="0"/>
    <s v="0"/>
    <s v="Chua Michael"/>
    <s v="Michael Chua"/>
    <x v="9"/>
    <n v="1238"/>
    <s v="0"/>
    <d v="2019-01-31T09:31:0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57"/>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9-01-31T09:31:52"/>
    <m/>
    <m/>
    <s v="Item"/>
    <b v="0"/>
    <s v="0"/>
    <s v="Chua Michael"/>
    <s v="Michael Chua"/>
    <x v="9"/>
    <n v="1239"/>
    <s v="0"/>
    <d v="2019-01-31T09:31:52"/>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59"/>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9-01-31T09:32:46"/>
    <m/>
    <m/>
    <s v="Item"/>
    <b v="0"/>
    <s v="0"/>
    <s v="Chua Michael"/>
    <s v="Michael Chua"/>
    <x v="9"/>
    <n v="1240"/>
    <s v="0"/>
    <d v="2019-01-31T09:32:46"/>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65"/>
    <x v="0"/>
    <s v="Restore LA Small Business Program"/>
    <s v="Flood"/>
    <s v="This is a conference call with all of the Restore LA Small Business Program subrecipients to discuss program status, ongoing issues, resolutions, and to answer any questions, etc. "/>
    <s v="Duplication of Benefits;#Financial Management;#Low-Moderate Income - National Objective;#Urgent Need - National Objective;#Grants Management"/>
    <x v="6"/>
    <x v="0"/>
    <x v="9"/>
    <d v="2019-01-31T09:33:19"/>
    <m/>
    <m/>
    <s v="Item"/>
    <b v="0"/>
    <s v="0"/>
    <s v="Chua Michael"/>
    <s v="Michael Chua"/>
    <x v="9"/>
    <n v="1241"/>
    <s v="0"/>
    <d v="2019-01-31T09:33:19"/>
    <s v="Chua OCD, Michael"/>
    <m/>
    <s v="Grants Management"/>
    <s v="Item"/>
    <s v="strategicplanning/Research/Lists/Technical Assistance version 2"/>
  </r>
  <r>
    <s v="Town of Jonesville"/>
    <x v="566"/>
    <x v="0"/>
    <s v="PW# 557"/>
    <s v="Flood"/>
    <s v="OCD-DRU Staff Helena Janssen provided technical assistance to Town of Jonesville to discuss the current status of their PW listed in LouisianaPA.com and on the OCD-DRU Participation Form. We discussed an Overview of the Match Program, including the HUD CDBG-DR Requirements (DBRA, Section 3, 504 Assurance and Fair Housing).  The Town of Jonesville confirmed the opted-in project was completed prior to 4/4/2017.  I discussed OCD-DRU’s Reimbursement Process and assisted with general questions regarding the Match Program. Notice was sent to this Applicant on January 25, 2019. Event was held on January 28, 2019 at 11:00am – 12:00pm. The GOHSEP SAL was also in attendance via telephone conference."/>
    <s v="Damage related to disaster;#Eligible CDBG Activities"/>
    <x v="5"/>
    <x v="1"/>
    <x v="34"/>
    <d v="2019-02-01T07:04:56"/>
    <m/>
    <m/>
    <s v="Item"/>
    <b v="0"/>
    <s v="0"/>
    <s v="Janssen Helena"/>
    <s v="Helena Janssen"/>
    <x v="23"/>
    <n v="1242"/>
    <s v="0"/>
    <d v="2019-02-01T08:11:11"/>
    <s v="Janssen OCD, Helena"/>
    <m/>
    <s v="Grants Management"/>
    <s v="Item"/>
    <s v="strategicplanning/Research/Lists/Technical Assistance version 2"/>
  </r>
  <r>
    <s v="Catahoula Parish Sheriff's Office"/>
    <x v="566"/>
    <x v="0"/>
    <s v="PW numbers 64 and 397"/>
    <s v="Flood"/>
    <s v="OCD-DRU Staff Helena Janssen provided technical assistance to Catahoula Parish Sheriff's Office to discuss the current status of their PW listed in LouisianaPA.com and on the OCD-DRU Participation Form. We discussed an Overview of the Match Program.  Additionally, we discussed DOB since this applicant has a Donated Resources PW. Notice was sent to this Applicant on January 04, 2019. Event was held on January 28, 2019 at 1:30pm – 2:00pm. "/>
    <s v="Damage related to disaster;#Duplication of Benefits;#Eligible CDBG Activities"/>
    <x v="5"/>
    <x v="1"/>
    <x v="34"/>
    <d v="2019-02-01T07:34:03"/>
    <m/>
    <m/>
    <s v="Item"/>
    <b v="0"/>
    <s v="0"/>
    <s v="Janssen Helena"/>
    <s v="Helena Janssen"/>
    <x v="23"/>
    <n v="1243"/>
    <s v="0"/>
    <d v="2019-02-01T08:11:27"/>
    <s v="Janssen OCD, Helena"/>
    <m/>
    <s v="Grants Management"/>
    <s v="Item"/>
    <s v="strategicplanning/Research/Lists/Technical Assistance version 2"/>
  </r>
  <r>
    <s v="Catahoula Parish Police Jury"/>
    <x v="566"/>
    <x v="0"/>
    <s v="PW numbers 7, 12, 218, 391, 459 and 624"/>
    <s v="Flood"/>
    <s v="OCD-DRU Staff Helena Janssen provided technical assistance to Catahoula Parish Police Jury to discuss the current status of their PWs listed in LouisianaPA.com and on the OCD-DRU Participation Form. We discussed an Overview of the Match Program, including the HUD CDBG-DR Requirements (DBRA, Section 3, 504 Assurance and Fair Housing).  The CPPJ confirmed start and completion dates for all PWs.  DOB was discussed since this Applicant has a Donated Resources PW.  I discussed OCD-DRU’s Reimbursement Process and assisted with general questions regarding the Match Program. Notice was sent to this Applicant on January 4, 2019. Event was held on January 28, 2019 at 2:00pm – 3:00pm. The GOHSEP SAL was also in attendance via telephone conference."/>
    <s v="Damage related to disaster;#Duplication of Benefits;#Eligible CDBG Activities;#Fair Housing Equal Opportunity;#Labor - Davis/Bacon"/>
    <x v="5"/>
    <x v="1"/>
    <x v="34"/>
    <d v="2019-02-01T08:10:34"/>
    <m/>
    <m/>
    <s v="Item"/>
    <b v="0"/>
    <s v="0"/>
    <s v="Janssen Helena"/>
    <s v="Helena Janssen"/>
    <x v="23"/>
    <n v="1244"/>
    <s v="0"/>
    <d v="2019-02-01T08:10:34"/>
    <s v="Janssen OCD, Helena"/>
    <m/>
    <s v="Grants Management"/>
    <s v="Item"/>
    <s v="strategicplanning/Research/Lists/Technical Assistance version 2"/>
  </r>
  <r>
    <s v="Town of Jena"/>
    <x v="561"/>
    <x v="0"/>
    <s v="PW numbers 591, 658, 659, and 660"/>
    <s v="Flood"/>
    <s v="OCD-DRU Staff Helena Janssen provided technical assistance to Town of Jena to discuss the current status of their PWs listed in LouisianaPA.com and on the OCD-DRU Participation Form. We discussed an Overview of the Match Program, including the HUD CDBG-DR Requirements (DBRA, Section 3, 504 Assurance and Fair Housing).  The Town of Jena confirmed the opted-in projects were completed prior to 4/4/2017 and confirmed start and completion dates for each PW.  I discussed OCD-DRU’s Reimbursement Process and assisted with general questions regarding the Match Program. Notice was sent to this Applicant on January 4, 2019. Event was held on January 29, 2019 at 8:00am – 9:15am. The GOHSEP SAL was also in attendance via telephone conference._x000a__x000a_"/>
    <s v="Damage related to disaster;#Eligible CDBG Activities"/>
    <x v="5"/>
    <x v="1"/>
    <x v="34"/>
    <d v="2019-02-01T08:55:04"/>
    <m/>
    <m/>
    <s v="Item"/>
    <b v="0"/>
    <s v="0"/>
    <s v="Janssen Helena"/>
    <s v="Helena Janssen"/>
    <x v="23"/>
    <n v="1245"/>
    <s v="0"/>
    <d v="2019-02-01T08:55:04"/>
    <s v="Janssen OCD, Helena"/>
    <m/>
    <s v="Grants Management"/>
    <s v="Item"/>
    <s v="strategicplanning/Research/Lists/Technical Assistance version 2"/>
  </r>
  <r>
    <s v="City of Winnfield"/>
    <x v="561"/>
    <x v="0"/>
    <s v="PW numbers 306 and 388"/>
    <s v="Flood"/>
    <s v="OCD-DRU Staff Helena Janssen provided technical assistance to City of Winnfield to discuss the current status of their PWs listed in LouisianaPA.com and on the OCD-DRU Participation Form. We discussed an Overview of the Match Program, including the HUD CDBG-DR Requirements (DBRA, Section 3, 504 Assurance and Fair Housing).  The City of Winnfield confirmed the start and completion dates for their PWs, including PW# 388 which completed after 4/4/2017.  I discussed OCD-DRU’s Reimbursement Process and assisted with general questions regarding the Match Program and the HUD/CDBG requirements. Notice was sent to this Applicant on January 4, 2019. Event was held on January 29, 2019 at 10:00am – 11:45am. The GOHSEP SAL was also in attendance via telephone conference."/>
    <s v="Damage related to disaster;#Eligible CDBG Activities;#Fair Housing Equal Opportunity;#Labor - Davis/Bacon"/>
    <x v="5"/>
    <x v="1"/>
    <x v="34"/>
    <d v="2019-02-01T09:34:45"/>
    <m/>
    <m/>
    <s v="Item"/>
    <b v="0"/>
    <s v="0"/>
    <s v="Janssen Helena"/>
    <s v="Helena Janssen"/>
    <x v="23"/>
    <n v="1246"/>
    <s v="0"/>
    <d v="2019-02-01T09:34:45"/>
    <s v="Janssen OCD, Helena"/>
    <m/>
    <s v="Grants Management"/>
    <s v="Item"/>
    <s v="strategicplanning/Research/Lists/Technical Assistance version 2"/>
  </r>
  <r>
    <s v="City of Ponchatoula-Site Visit"/>
    <x v="562"/>
    <x v="0"/>
    <s v="PW 52 &amp; PW 422"/>
    <s v="Flood"/>
    <s v="Event start date: 01/15/19_x000a_Event end date: 01/15/19_x000a_On-site visit_x000a_Event organizer: Eugenia Williams-DRU_x000a_Attendees: Eugenia Williams, Eric Miller, Keri Caillet-DRU_x000a_Charburn Richardson-GOHSEP_x000a_Rhonda Sheridean-City of Ponchatoula-Executive Assistant_x000a_Notice Sent on:  01/09/19_x000a______________________________________________________________________x000a_During the site visit meeting with the City of Ponchatoula, we discussed PW 52-Cat.F Texas Quarter Lift Station and PW 422 Cat.C- Ponderosa Drive Bridge. They were not sure if the contractor followed Davis Bacon &amp; Related Acts. They will provide the start and end date for each project. I explained soft cost. The Agreement should be received by the end of the month. Notified the Grantee to maintain their files 5 years after the federal grant close."/>
    <s v="Damage related to disaster;#Eligible CDBG Activities;#Fair Housing Equal Opportunity;#Labor - Davis/Bacon"/>
    <x v="5"/>
    <x v="1"/>
    <x v="35"/>
    <d v="2019-02-01T09:41:05"/>
    <m/>
    <m/>
    <s v="Item"/>
    <b v="0"/>
    <s v="0"/>
    <s v="Eugenia Williams"/>
    <s v="Eugenia Williams"/>
    <x v="26"/>
    <n v="1247"/>
    <s v="0"/>
    <d v="2019-02-01T13:42:42"/>
    <s v="Amanda Clark"/>
    <m/>
    <s v="Grants Management"/>
    <s v="Item"/>
    <s v="strategicplanning/Research/Lists/Technical Assistance version 2"/>
  </r>
  <r>
    <s v="Winn Parish Sheriff's Office"/>
    <x v="561"/>
    <x v="0"/>
    <s v="PW numbers 140, 182 and 623"/>
    <s v="Flood"/>
    <s v="OCD-DRU Staff Helena Janssen provided technical assistance to Winn Parish Sheriff's Office to discuss the current status of their PWs listed in LouisianaPA.com and on the OCD-DRU Participation Form.  I discussed an Overview of the Match Program, including the HUD CDBG-DR Requirements (DBRA, Section 3, 504 Assurance and Fair Housing).  The Sheriff's Office confirmed start and completion dates for all PWs.  PWs completed prior to 4/4/2017.  DOB was discussed since this Applicant has a Donated Resources PW.  I discussed OCD-DRU’s Reimbursement Process and assisted with general questions regarding the Match Program. Notice was sent to this Applicant on January 4, 2019. Event was held on January 29, 2019 at 1:00pm – 1:35pm. The GOHSEP SAL was also in attendance via telephone conference."/>
    <s v="Damage related to disaster;#Duplication of Benefits;#Eligible CDBG Activities"/>
    <x v="5"/>
    <x v="1"/>
    <x v="34"/>
    <d v="2019-02-01T10:52:56"/>
    <m/>
    <m/>
    <s v="Item"/>
    <b v="0"/>
    <s v="0"/>
    <s v="Janssen Helena"/>
    <s v="Helena Janssen"/>
    <x v="23"/>
    <n v="1248"/>
    <s v="0"/>
    <d v="2019-02-01T10:52:56"/>
    <s v="Janssen OCD, Helena"/>
    <m/>
    <s v="Grants Management"/>
    <s v="Item"/>
    <s v="strategicplanning/Research/Lists/Technical Assistance version 2"/>
  </r>
  <r>
    <s v="Winn Parish Police Jury"/>
    <x v="561"/>
    <x v="0"/>
    <s v="PW numbers 71, 443, 460, 510, 526, 575, 616, 652, 653 and 740"/>
    <s v="Flood"/>
    <s v="OCD-DRU Staff Helena Janssen provided technical assistance to Winn Parish Police Jury to discuss the current status of their PWs listed in LouisianaPA.com and on the OCD-DRU Participation Form. I discussed an Overview of the Match Program, including the HUD CDBG-DR Requirements (DBRA, Section 3, 504 Assurance and Fair Housing).  The WPPJ confirmed start and completion dates for all PWs.  I discussed OCD-DRU’s Reimbursement Process and assisted with general questions regarding the Match Program. Notice was sent to this Applicant on January 4, 2019. Event was held on January 29, 2019 at 1:45pm – 3:00pm. The GOHSEP SAL was also in attendance via telephone conference."/>
    <s v="Damage related to disaster;#Eligible CDBG Activities;#Fair Housing Equal Opportunity;#Labor - Davis/Bacon"/>
    <x v="5"/>
    <x v="1"/>
    <x v="34"/>
    <d v="2019-02-01T11:20:04"/>
    <m/>
    <m/>
    <s v="Item"/>
    <b v="0"/>
    <s v="0"/>
    <s v="Janssen Helena"/>
    <s v="Helena Janssen"/>
    <x v="23"/>
    <n v="1249"/>
    <s v="0"/>
    <d v="2019-02-01T11:20:04"/>
    <s v="Janssen OCD, Helena"/>
    <m/>
    <s v="Grants Management"/>
    <s v="Item"/>
    <s v="strategicplanning/Research/Lists/Technical Assistance version 2"/>
  </r>
  <r>
    <s v="Red River, Atchafalaya &amp; Bayou Boeuf Levee District"/>
    <x v="565"/>
    <x v="0"/>
    <s v="PW number 60"/>
    <s v="Flood"/>
    <s v="OCD-DRU Staff Helena Janssen provided technical assistance to Red River, Atchafalaya &amp; Bayou Boeuf Levee District to discuss the current status of their PW listed in LouisianaPA.com and on the OCD-DRU Participation Form. I discussed an Overview of the Match Program, including the HUD CDBG-DR Requirements (DBRA, Section 3, 504 Assurance and Fair Housing).  The Applicant confirmed the opted-in project was completed prior to 4/4/2017 and confirmed start and completion dates.  I discussed OCD-DRU’s Reimbursement Process and assisted with general questions regarding the Match Program. Notice was sent to this Applicant on January 4, 2019. Event was held on January 30, 2019 at 8:00am – 8:45am. The GOHSEP SAL was also in attendance via telephone conference."/>
    <s v="Damage related to disaster;#Eligible CDBG Activities"/>
    <x v="5"/>
    <x v="1"/>
    <x v="34"/>
    <d v="2019-02-01T11:37:27"/>
    <m/>
    <m/>
    <s v="Item"/>
    <b v="0"/>
    <s v="0"/>
    <s v="Janssen Helena"/>
    <s v="Helena Janssen"/>
    <x v="23"/>
    <n v="1250"/>
    <s v="0"/>
    <d v="2019-02-01T11:37:27"/>
    <s v="Janssen OCD, Helena"/>
    <m/>
    <s v="Grants Management"/>
    <s v="Item"/>
    <s v="strategicplanning/Research/Lists/Technical Assistance version 2"/>
  </r>
  <r>
    <s v="Central Louisiana Regional Port"/>
    <x v="565"/>
    <x v="0"/>
    <s v="PW number 19"/>
    <s v="Flood"/>
    <s v="OCD-DRU Staff Helena Janssen provided technical assistance to Central Louisiana Regional Port to discuss the current status of their PW listed in LouisianaPA.com and on the OCD-DRU Participation Form. I discussed an Overview of the Match Program, including the HUD CDBG-DR Requirements (DBRA, Section 3, 504 Assurance and Fair Housing).  The Applicant confirmed the opted-in project was completed prior to 4/4/2017 and confirmed start and completion dates.  I discussed OCD-DRU’s Reimbursement Process and assisted with general questions regarding the Match Program. Notice was sent to this Applicant on January 4, 2019. Event was held on January 30, 2019 at 9:15am – 10:30am. The GOHSEP SAL was also in attendance via telephone conference."/>
    <s v="Damage related to disaster;#Eligible CDBG Activities"/>
    <x v="5"/>
    <x v="1"/>
    <x v="34"/>
    <d v="2019-02-01T11:48:44"/>
    <m/>
    <m/>
    <s v="Item"/>
    <b v="0"/>
    <s v="0"/>
    <s v="Janssen Helena"/>
    <s v="Helena Janssen"/>
    <x v="23"/>
    <n v="1251"/>
    <s v="0"/>
    <d v="2019-02-01T11:48:44"/>
    <s v="Janssen OCD, Helena"/>
    <m/>
    <s v="Grants Management"/>
    <s v="Item"/>
    <s v="strategicplanning/Research/Lists/Technical Assistance version 2"/>
  </r>
  <r>
    <s v="Rapides Parish Police Jury"/>
    <x v="565"/>
    <x v="0"/>
    <s v="PW numbers 537, 538, and 588"/>
    <s v="Flood"/>
    <s v="OCD-DRU Staff Helena Janssen provided technical assistance to Rapides Parish Police Jury to discuss the current status of their PWs listed in LouisianaPA.com and on the OCD-DRU Participation Form. I discussed an Overview of the Match Program, including the HUD CDBG-DR Requirements (DBRA, Section 3, 504 Assurance and Fair Housing).  The Applicant confirmed the opted-in projects were completed prior to 4/4/2017 and confirmed start and completion dates.  I discussed OCD-DRU’s Reimbursement Process and assisted with general questions regarding the Match Program. Notice was sent to this Applicant on January 4, 2019. Event was held on January 30, 2019 at 11:00am – 11:45am. _x000a__x000a_"/>
    <s v="Damage related to disaster;#Eligible CDBG Activities"/>
    <x v="5"/>
    <x v="1"/>
    <x v="34"/>
    <d v="2019-02-01T12:02:24"/>
    <m/>
    <m/>
    <s v="Item"/>
    <b v="0"/>
    <s v="0"/>
    <s v="Janssen Helena"/>
    <s v="Helena Janssen"/>
    <x v="23"/>
    <n v="1252"/>
    <s v="0"/>
    <d v="2019-02-01T12:06:22"/>
    <s v="Janssen OCD, Helena"/>
    <m/>
    <s v="Grants Management"/>
    <s v="Item"/>
    <s v="strategicplanning/Research/Lists/Technical Assistance version 2"/>
  </r>
  <r>
    <s v="Recovery School District"/>
    <x v="567"/>
    <x v="0"/>
    <s v="All IEDU projects "/>
    <s v="Katrina/Rita Grant 1"/>
    <s v="A monthly conference call was held today with Capital Grants Manager Nathan Schwam, grant administrator Julie Bordelon, and DRU representatives Jared Lee and Jimmy Dunphy to discuss the status of the grantee's two active projects, as well as the status of the five projects that are in NOT Ready to Close status. _x000a__x000a_Mr. Schwam informed the DRU that the grantee is still in the process of drafting a letter that contains a time extension request for completion of the Centralized Career and Technical Education Facility (IEDU-00117) project, and that it should be ready to send to the DRU within the next week or two. Mr. Schwam stated that the grantee is still determining which option would be the best one in terms of completing the project more quickly -- keeping the project at the Kerelec St. site, or moving the project to another location._x000a__x000a_Additionally, Mr. Schwam stated that RSD Director of Strategic Finance Annie Cambria, as well as the Orleans Parish School Board, were aware that there exists the possibility that the DRU will not be able to approve the grantee's time extension request due to the need to close out its IEDU program with HUD before 2022. The grantee's letter will include proposed timelines for completion of the project at both the Kerelec St. site and an alternate location, including submission of the Environmental Review Record for the proposal that moves the project to another facility.  _x000a__x000a_In terms of grant management items, Ms. Bordelon stated that she would submit the closeout report for the Charles Drew Elementary (-00007) project after the DRU approves the most recent project amendment that was submitted to reconcile the budget to final costs. Also, Laurel Elementary School (-00110) prime contractor Tuna Construction is in the process of completing its final pay application for the project and should be able to submit it to RSD in the near future. The grantee's final payment request for the project will follow receipt of the pay application. "/>
    <s v="Grants Management"/>
    <x v="4"/>
    <x v="0"/>
    <x v="24"/>
    <d v="2019-02-04T07:04:21"/>
    <m/>
    <m/>
    <s v="Item"/>
    <b v="0"/>
    <s v="0"/>
    <s v="Jimmy Dunphy"/>
    <s v="Jimmy Dunphy"/>
    <x v="20"/>
    <n v="1253"/>
    <s v="0"/>
    <d v="2019-02-04T15:14:52"/>
    <s v="Jimmy Dunphy"/>
    <m/>
    <s v="Grants Management"/>
    <s v="Item"/>
    <s v="strategicplanning/Research/Lists/Technical Assistance version 2"/>
  </r>
  <r>
    <s v="Tangipahoa Parish Sheriff's Office-Site Visit"/>
    <x v="562"/>
    <x v="0"/>
    <s v="PW 48,134,193,195,213,214,246"/>
    <s v="Flood"/>
    <s v="Event start date: 1/15/19_x000a_Event end date: 1/15/19_x000a_On-site visit_x000a_Event organizer: Eugenia Williams-OCD-DRU_x000a_Attendees: Eugenia Williams, Keri Caillet, Eric Miller-OCD-DRU, Kathy Stafford-Finance Director-Parish Sheriff's Office_x000a_Charburn Richardson-GOHSEP_x000a_Notice sent on : 1/9/19_x000a_____________________________________________________________________x000a_We met with Kathy Stafford, the Finance Director and discuss the Non-Federal Share Match Program. We discussed the following PW's in detail: PW 293,48,134,193,195,213,214,246. Davis Bacon and Related Acts would apply to PW 213-Narcotics Office. Force account labor was used to complete PSNeed the start and end date for each project. Need to re-sent the Agreement. They also need to update their authorized users in LAPA. They were instructed to keep their records for 5 years after the disaster close."/>
    <s v="Damage related to disaster;#Eligible CDBG Activities;#Fair Housing Equal Opportunity;#Labor - Davis/Bacon"/>
    <x v="5"/>
    <x v="1"/>
    <x v="35"/>
    <d v="2019-02-04T12:30:00"/>
    <m/>
    <m/>
    <s v="Item"/>
    <b v="0"/>
    <s v="0"/>
    <s v="Eugenia Williams"/>
    <s v="Eugenia Williams"/>
    <x v="26"/>
    <n v="1254"/>
    <s v="0"/>
    <d v="2019-02-04T12:30:00"/>
    <s v="Eugenia Williams"/>
    <m/>
    <s v="Grants Management"/>
    <s v="Item"/>
    <s v="strategicplanning/Research/Lists/Technical Assistance version 2"/>
  </r>
  <r>
    <s v="Franklin Parish Police Jury"/>
    <x v="568"/>
    <x v="0"/>
    <s v="21PARA3401"/>
    <s v="Gustav/Ike"/>
    <s v="THomas Magee called and stated that they made a mistake on the servitude and paid one owner, however there were 3 owners.  He said that the parish received a letter from the atty and a check with the money back from the owner.  The FPPJ will be returning the funds back to OCD, and will request after when they are nearing the next closing with all ownersHas a meeting with all 3 owners of the property tomorrow (2/6/2019).  Ask that he send in documentation with memo explaining why the funds are being returned so that we will have the documentation on file."/>
    <s v="Damage related to disaster"/>
    <x v="5"/>
    <x v="0"/>
    <x v="37"/>
    <d v="2019-02-05T10:35:24"/>
    <m/>
    <m/>
    <s v="Item"/>
    <b v="0"/>
    <s v="0"/>
    <s v="Part, Fay"/>
    <s v="Fay Part,"/>
    <x v="28"/>
    <n v="1255"/>
    <s v="0"/>
    <d v="2019-02-05T10:35:24"/>
    <s v="Part, Fay"/>
    <m/>
    <s v="Grants Management"/>
    <s v="Item"/>
    <s v="strategicplanning/Research/Lists/Technical Assistance version 2"/>
  </r>
  <r>
    <s v="Town of Baldwin"/>
    <x v="569"/>
    <x v="0"/>
    <s v="51MIPC3401"/>
    <s v="Gustav/Ike"/>
    <s v="A monthly conference call was held today with the Town of Baldwin Mayor Phil Prejean, Miller Engineers, Inc. representative Jules Dardenne and project analyst Jimmy Dunphy to discuss the status of the Town's Flood Protection Levee System (51MIPC3401) project, including the servitude agreement with the CLEGGCO property owner that still needs to be executed, as well as the bid opening, which is scheduled to be held March 12 at the Baldwin Town Hall._x000a__x000a_Mr. Dardenne mentioned that the Town's first advertisement for bids was published in the Franklin Banner-Tribune yesterday and that two subsequent advertisements will be published February 13 and 20. Since the CLEGGCO property agreement has not yet been obtained by the St. Mary Parish Levee District, Mr. Dardenne mentioned that there would be no issues with delaying the bid opening until that agreement has been obtained. However, Mayor Prejean indicated that with more than another month until the bid opening, he is confident that the agreement can be executed before then and the bid opening held as scheduled. _x000a__x000a_Mayor Prejean also mentioned that the intergovernmental agreement (IGA) between the Town and the Levee District for use of the land has been executed and that the agreement has been sent to Mr. Matte. The project analyst requested that the IGA be sent via email as soon as possible and that the IGA and agreement with the CLEGGCO property owner are the two most important acquisition-related documents the DRU would like to obtain at this time.  _x000a__x000a_Regarding the bid opening, Mr. Dardenne mentioned that he did not foresee any issues with the Town's receiving at least three bids for the project. The project analyst mentioned that if fewer than three bids are received, the DRU could approve the Town's awarding of the contract to the low bidder, but would first prefer to review the procurement to ensure that it was conducted properly. Additionally, the project analyst informed Mr. Dardenne of the grantee's Ten Day Responsibility (i.e., searching the DOL website no more than 10 days prior to the bid opening to ensure that the wage decision in the bid package is current). _x000a__x000a_In terms of a possible construction start date, Mr. Dardenne offered a potential start date of June 2019, given a typical three-month turnaround from the bid opening to the start of construction. The project could then take anywhere from six to 12 months to complete, according to Mr. Dardenne. "/>
    <s v="Grants Management"/>
    <x v="4"/>
    <x v="0"/>
    <x v="24"/>
    <d v="2019-02-07T07:55:05"/>
    <m/>
    <m/>
    <s v="Item"/>
    <b v="0"/>
    <s v="0"/>
    <s v="Jimmy Dunphy"/>
    <s v="Jimmy Dunphy"/>
    <x v="20"/>
    <n v="1256"/>
    <s v="0"/>
    <d v="2019-02-07T15:17:39"/>
    <s v="Jimmy Dunphy"/>
    <m/>
    <s v="Grants Management"/>
    <s v="Item"/>
    <s v="strategicplanning/Research/Lists/Technical Assistance version 2"/>
  </r>
  <r>
    <s v="YWCA of Greater Baton Rouge- Site visit"/>
    <x v="561"/>
    <x v="0"/>
    <s v="PW 383,463,510"/>
    <s v="Flood"/>
    <s v="Event tart date: 1/29/19 10:30am_x000a_Event end date: 1/29/19 11:30am_x000a_On-site vist_x000a_Event organizer: Eugenia Williams OCD-DRU_x000a_Attendees: Eugenia Williams, Eric Miller, Sheka Hogan OCD-DRU, Anitra Adams GOHSEP, Donna Hayes, Melissa Hayes YWCA of Greater BR &amp; Diana Payton CEO-Absent_x000a_Notice sent on 1/23/19_x000a________________________________________________x000a_During the site visit we discussed the following PW's: PW 383,463 and 510.  PW 510- Bldg. Replacement- They are in the process of trying to purchases  Wyandotte Elementary from East Baton Rouge Schoolboard. They would like to renovate the property to become a headstart center. The project has went out for bid and they have selected a contractor.  I explained the Davis Bacon and Related Act, Section 3, Section 504 and Fair housing. They were instructed to retain their files for 5 years after the close of the disaster. They need to submit their start &amp; ends of their PW's. Lastly, they need to submit the Agreement as soon as possible._x000a_"/>
    <s v="Damage related to disaster;#Eligible CDBG Activities;#Fair Housing Equal Opportunity;#Labor - Davis/Bacon"/>
    <x v="5"/>
    <x v="1"/>
    <x v="35"/>
    <d v="2019-02-07T09:39:46"/>
    <m/>
    <m/>
    <s v="Item"/>
    <b v="0"/>
    <s v="0"/>
    <s v="Eugenia Williams"/>
    <s v="Eugenia Williams"/>
    <x v="26"/>
    <n v="1257"/>
    <s v="0"/>
    <d v="2019-02-07T09:39:46"/>
    <s v="Eugenia Williams"/>
    <m/>
    <s v="Grants Management"/>
    <s v="Item"/>
    <s v="strategicplanning/Research/Lists/Technical Assistance version 2"/>
  </r>
  <r>
    <s v="Village of Maurice"/>
    <x v="570"/>
    <x v="0"/>
    <s v="PW#s 398, 469, 487, and 704"/>
    <s v="Flood"/>
    <s v="OCD-DRU Staff Helena Janssen and Sydney Pino provided technical assistance to Village of Maurice to discuss the current status of their PWs listed in LouisianaPA.com and on the OCD-DRU Participation Form. We discussed an Overview of the Match Program, including the HUD CDBG-DR Requirements (DBRA, Section 3, 504 Assurance and Fair Housing).  The Applicant confirmed two PWs completed prior to 4/4/17 and two PWs completed after 4/4/17.  We discussed OCD-DRU’s Reimbursement Process and assisted with general questions regarding the Match Program. Notice was sent to this Applicant on January 18, 2019. Event was held on February 8, 2019 at 10:00am – 11:00am. The GOHSEP SAL and the Applicant's Consultant were also in attendance."/>
    <s v="Damage related to disaster;#Eligible CDBG Activities;#Fair Housing Equal Opportunity;#Labor - Davis/Bacon"/>
    <x v="5"/>
    <x v="1"/>
    <x v="34"/>
    <d v="2019-02-11T07:21:33"/>
    <m/>
    <m/>
    <s v="Item"/>
    <b v="0"/>
    <s v="0"/>
    <s v="Janssen Helena"/>
    <s v="Helena Janssen"/>
    <x v="23"/>
    <n v="1258"/>
    <s v="0"/>
    <d v="2019-02-11T07:21:33"/>
    <s v="Janssen OCD, Helena"/>
    <m/>
    <s v="Grants Management"/>
    <s v="Item"/>
    <s v="strategicplanning/Research/Lists/Technical Assistance version 2"/>
  </r>
  <r>
    <s v="Vermilion Parish Sheriff's Office"/>
    <x v="570"/>
    <x v="0"/>
    <s v="PW# 769"/>
    <s v="Flood"/>
    <s v="OCD-DRU Staff Helena Janssen and Sydney Pino provided technical assistance to Vermilion Parish Sheriff's Office to discuss the current status of their PW listed in LouisianaPA.com and on the OCD-DRU Participation Form.  We discussed an Overview of the Match Program and the Reimbursement Process.  The Applicant confirmed the PW completed prior to 4/4/17.  During the meeting, the Applicant was able to create a request in LouisianaPA.com to close out the PW.  Notice was sent to this Applicant on January 25, 2019.  Event was held on February 8, 2019 at 1:15pm – 2:15pm. The GOHSEP SAL was also in attendance."/>
    <s v="Damage related to disaster;#Eligible CDBG Activities"/>
    <x v="5"/>
    <x v="1"/>
    <x v="34"/>
    <d v="2019-02-11T07:29:16"/>
    <m/>
    <m/>
    <s v="Item"/>
    <b v="0"/>
    <s v="0"/>
    <s v="Janssen Helena"/>
    <s v="Helena Janssen"/>
    <x v="23"/>
    <n v="1259"/>
    <s v="0"/>
    <d v="2019-02-11T07:30:26"/>
    <s v="Janssen OCD, Helena"/>
    <m/>
    <s v="Grants Management"/>
    <s v="Item"/>
    <s v="strategicplanning/Research/Lists/Technical Assistance version 2"/>
  </r>
  <r>
    <s v="Tangipahoa Parish Fire Department District 2- Site Visit"/>
    <x v="561"/>
    <x v="0"/>
    <s v="PW 186,416,417,690"/>
    <s v="Flood"/>
    <s v="Event start date: 01/29/19_x000a_Event end date: 01/29/19_x000a_On-site visit_x000a_Event organizer: Eugenia Williams OCD-DRU_x000a_Attendees: Martine Turner. OCD-DRU, Glenda Bocking, GOHSEP and Dennis James-Accountant_x000a_Date notice was sent: 01/23/19_x000a______________________________________________________________________x000a_During the site visit the following PW's were discussed: PW ​186,416,417,690. All projects has been completed and Davis Bacon and Related Acts does not appy. The contruction project was under $2000,00. They were instructed to keep their files 5 yrs after the close of the disaster. Glend Bocking has closed their open projects. Discuss the remibursement process with  the Grantee."/>
    <s v="Damage related to disaster;#Labor - Davis/Bacon"/>
    <x v="5"/>
    <x v="1"/>
    <x v="35"/>
    <d v="2019-02-12T15:54:33"/>
    <m/>
    <m/>
    <s v="Item"/>
    <b v="0"/>
    <s v="0"/>
    <s v="Eugenia Williams"/>
    <s v="Eugenia Williams"/>
    <x v="26"/>
    <n v="1260"/>
    <s v="0"/>
    <d v="2019-02-12T15:54:33"/>
    <s v="Eugenia Williams"/>
    <m/>
    <s v="Grants Management"/>
    <s v="Item"/>
    <s v="strategicplanning/Research/Lists/Technical Assistance version 2"/>
  </r>
  <r>
    <s v="Village of Folsom-Site Visit"/>
    <x v="566"/>
    <x v="0"/>
    <s v="PW 87"/>
    <s v="Flood"/>
    <s v="Event start date: 01/29/19_x000a_Event end date: 01/29/19_x000a_On-site visit_x000a_Event organizer: Eugenia Williams OCD-DRU_x000a_Attendees: Margra Steele-Municipal Clerk, Martine Turner, Eugenia Williams OCD-DRU, Glenda Bocking, GOHSEP-SAL_x000a_Date notice sent: 1/23/19_x000a__x000a__x000a_During this site visit the following PW was discussed: PW 87 Generator. This generator was temporarily repaired and later recieved permenant repairs are the electrical panel. They wer imformed that Davis Bacon and Related Acts would apply. They were instructed to maintain their files for 5 yrs after the disaster close. They need to sumbit their start and end date and return the agreement  as soon as possible."/>
    <s v="Damage related to disaster;#Eligible CDBG Activities;#Grants Management"/>
    <x v="5"/>
    <x v="1"/>
    <x v="35"/>
    <d v="2019-02-15T09:32:52"/>
    <m/>
    <m/>
    <s v="Item"/>
    <b v="0"/>
    <s v="0"/>
    <s v="Eugenia Williams"/>
    <s v="Eugenia Williams"/>
    <x v="26"/>
    <n v="1261"/>
    <s v="0"/>
    <d v="2019-02-15T09:32:52"/>
    <s v="Eugenia Williams"/>
    <m/>
    <s v="Grants Management"/>
    <s v="Item"/>
    <s v="strategicplanning/Research/Lists/Technical Assistance version 2"/>
  </r>
  <r>
    <s v="City of Eunice"/>
    <x v="571"/>
    <x v="0"/>
    <s v="PWs 190 and 207"/>
    <s v="Flood"/>
    <s v="OCD-DRU Staff Helena Janssen provided technical assistance to City of Eunice to discuss the current status of their PWs listed in LouisianaPA.com and on the OCD-DRU Participation Form. We discussed an Overview of the Match Program, including the HUD CDBG-DR Requirements (DBRA, Section 3, 504 Assurance and Fair Housing).  The City confirmed the opted-in projects were completed prior to 4/4/2017.  I discussed OCD-DRU’s Reimbursement Process and assisted with general questions regarding the Match Program. Notice was sent to this Applicant on January 11, 2019. Event was held on February 13, 2019 at 10:00am – 10:45am. The GOHSEP SAL was also in attendance."/>
    <s v="Damage related to disaster;#Eligible CDBG Activities"/>
    <x v="5"/>
    <x v="1"/>
    <x v="34"/>
    <d v="2019-02-18T06:44:46"/>
    <m/>
    <m/>
    <s v="Item"/>
    <b v="0"/>
    <s v="0"/>
    <s v="Janssen Helena"/>
    <s v="Helena Janssen"/>
    <x v="23"/>
    <n v="1262"/>
    <s v="0"/>
    <d v="2019-02-18T06:44:46"/>
    <s v="Janssen OCD, Helena"/>
    <m/>
    <s v="Grants Management"/>
    <s v="Item"/>
    <s v="strategicplanning/Research/Lists/Technical Assistance version 2"/>
  </r>
  <r>
    <s v="St. Landry Parish Sheriff's Department"/>
    <x v="571"/>
    <x v="0"/>
    <s v="PW 245"/>
    <s v="Flood"/>
    <s v="OCD-DRU Staff Helena Janssen provided technical assistance to St. Landry Parish Sheriff's Department to discuss the current status of their PW listed in LouisianaPA.com and on the OCD-DRU Participation Form. We discussed an Overview of the Match Program, including the HUD CDBG-DR Requirements (DBRA, Section 3, 504 Assurance and Fair Housing).  The Sheriff's Department confirmed the opted-in project was completed prior to 4/4/2017.  I discussed OCD-DRU’s Reimbursement Process and assisted with general questions regarding the Match Program. Notice was sent to this Applicant on February 11, 2019. Event was held on February 13, 2019 at 11:40am – 12:20pm. The GOHSEP SAL was also in attendance."/>
    <s v="Damage related to disaster;#Eligible CDBG Activities"/>
    <x v="5"/>
    <x v="1"/>
    <x v="34"/>
    <d v="2019-02-18T06:47:14"/>
    <m/>
    <m/>
    <s v="Item"/>
    <b v="0"/>
    <s v="0"/>
    <s v="Janssen Helena"/>
    <s v="Helena Janssen"/>
    <x v="23"/>
    <n v="1263"/>
    <s v="0"/>
    <d v="2019-02-18T06:47:14"/>
    <s v="Janssen OCD, Helena"/>
    <m/>
    <s v="Grants Management"/>
    <s v="Item"/>
    <s v="strategicplanning/Research/Lists/Technical Assistance version 2"/>
  </r>
  <r>
    <s v="Louisiana State University - Sea Grant"/>
    <x v="572"/>
    <x v="0"/>
    <s v="65E17S00001"/>
    <s v="Katrina/Rita Grant 1;#Katrina/Rita Grant 2"/>
    <s v="A monthly conference call was held today with LSU officials Thomas Hymel, Ann Dugas, Matt Coldiron, Leslie Davis and project analyst Jimmy Dunphy to discuss the grantee's LA Seafood Industry Sustainability Initiative (E17S-00001) project, including the Seafood Processing Conference event that was held at the LSU Ag Center 1/30/19, as well as the grantee's CEA, which expires 12/31/19.  _x000a__x000a_Mr. Hymel stated that LSU considered the Seafood Processing Conference event a huge success and that twice as many people attended the event as the grantee expected. In terms of billable costs, Ms. Dugas indicated that payment request #8, which will be submitted sometime in the spring of 2019, will include costs related to the event, including rental expenses, as well as the cost of printing materials that were distributed to fishermen prior to the event. _x000a__x000a_LSU Grants Analyst Matt Coldiron indicated that he would likely have RFP #7 (which will cover the Q4-2018 period) submitted to the DRU by Friday, February 22. Ms. Dugas mentioned that she was still gathering a few items to add to the draw request; Mr. Coldiron mentioned those were the last items he needed to add to the support documents._x000a__x000a_In terms of the grantee's CEA with OCD, Mr. Hymel mentioned that it would be ideal if LSU could obtain a six-month time extension to extend the end date of the contract to 6/30/20. Ms. Dugas mentioned that the grantee has another major event scheduled for March 2020, and that the grantee could potentially have all of its CDBG-DR funds expended by June 2020. The project analyst informed the grantee that CEAs are usually extended in six- or 12-month increments, and that obtaining a six-month time extension is something that can potentially be accomplished. _x000a__x000a_The project analyst also informed the grantee that revising the maximum amount of the five expense categories in the CEA can be done in the same amendment in which a time extension is potentially granted, and that the DRU usually prefers to begin the CEA amendment process around four to six months before the current contract end date. Note the current end date to the grantee's CEA is 12/31/19.   "/>
    <s v="Grants Management"/>
    <x v="4"/>
    <x v="0"/>
    <x v="24"/>
    <d v="2019-02-18T08:42:36"/>
    <m/>
    <m/>
    <s v="Item"/>
    <b v="0"/>
    <s v="0"/>
    <s v="Jimmy Dunphy"/>
    <s v="Jimmy Dunphy"/>
    <x v="20"/>
    <n v="1264"/>
    <s v="0"/>
    <d v="2019-02-18T14:40:45"/>
    <s v="Jimmy Dunphy"/>
    <m/>
    <s v="Grants Management"/>
    <s v="Item"/>
    <s v="strategicplanning/Research/Lists/Technical Assistance version 2"/>
  </r>
  <r>
    <s v="GOHSEP"/>
    <x v="573"/>
    <x v="0"/>
    <s v="I2OC-00033"/>
    <s v="Katrina/Rita Grant 2"/>
    <s v="The project analyst traveled to the FEMA/GOHSEP Joint Field Office in Baton Rouge this morning to provide technical assistance to GOHSEP employee Cherie Walber regarding the unresolved issues related to project costs that have delayed closeout of this project, including possible duplications of benefits, as well as a lack of proof of federal funds that paid for a portion of re-construction costs. _x000a__x000a_The project analyst explained how the final spreadsheet that lists all 66 properties the grantee rehabilitated indicates that two possible duplications of benefits occurred in RFP #21. Ms. Walber explained that the two homeowners likely did not pay the shares indicated on the previous payment requests, and that she would update the spreadsheet to reflect the total amount paid on each property. _x000a__x000a_Regarding the lack of proof of federal funds paid, Ms. Walber indicated that she would complete new reimbursement forms for the properties for which proof of federal funds has not yet been provided, and have an authorized GOHSEP official sign them. The project analyst requested that Ms. Walber provide those completed forms by next Friday, March 1.  _x000a__x000a_In terms of the discrepancies in the amounts identified on the spreadsheet and on the reimbursement forms, Ms. Walber indicated that she would look into those and attempt to reconcile the spreadsheet to the reimbursement forms so that the total cost paid on each structure is known and accurately reflected on the final spreadsheet that will be included in the final project amendment that is executed.  _x000a__x000a_Ms. Walber indicated that she could potentially resolve each of these issues by next Friday, March 1, in which case the February 27 meeting with GOHSEP that is currently scheduled at the LaSalle Bldg. could be canceled. The project analyst informed Ms. Walber of the need to move this project forward and advised that prior to discussing the project amendment that will need to be executed, the unresolved issues related to project costs should first be addressed and resolved.    _x000a__x000a_The project analyst informed Ms. Walber that the individual issues related to the final project cost should be resolved before the grantee attempts to complete a final project amendment and the project and CEA closeout reports. "/>
    <s v="Duplication of Benefits;#Grants Management"/>
    <x v="6"/>
    <x v="1"/>
    <x v="24"/>
    <d v="2019-02-19T11:40:08"/>
    <m/>
    <m/>
    <s v="Item"/>
    <b v="0"/>
    <s v="0"/>
    <s v="Jimmy Dunphy"/>
    <s v="Jimmy Dunphy"/>
    <x v="20"/>
    <n v="1265"/>
    <s v="0"/>
    <d v="2019-02-19T12:58:48"/>
    <s v="Jimmy Dunphy"/>
    <m/>
    <s v="Grants Management"/>
    <s v="Item"/>
    <s v="strategicplanning/Research/Lists/Technical Assistance version 2"/>
  </r>
  <r>
    <s v="City of Denham Springs"/>
    <x v="573"/>
    <x v="0"/>
    <s v="DR-4263 PW 137; DR-4277 35 additional PWs"/>
    <s v="Flood"/>
    <s v="Onsite TA meeting: 2/19/2019 @ 10AM_x000a_Organizer/Presenter- DRU Eva Strausbaugh_x000a_Date Invite Sent: 2/13/19_x000a_Participants: Eva Strausbaugh (DRU), Michelle Hood (City), Glenda Bocking (GOHSEP SAL), Shimetra Bethley (Consultant), Jonathan Clark (Consultant)_x000a_Provided TA on Section 3, Fair Housing Activities, Section 504, DBRA, HUD Elevation requirements, DOBs. etc._x000a_"/>
    <s v="Damage related to disaster;#Duplication of Benefits;#Eligible CDBG Activities;#Fair Housing Equal Opportunity;#Labor - Davis/Bacon;#Grants Management"/>
    <x v="5"/>
    <x v="1"/>
    <x v="33"/>
    <d v="2019-02-19T15:02:39"/>
    <m/>
    <m/>
    <s v="Item"/>
    <b v="0"/>
    <s v="0"/>
    <s v="Eva Strausbaugh"/>
    <s v="Eva Strausbaugh"/>
    <x v="25"/>
    <n v="1266"/>
    <s v="0"/>
    <d v="2019-02-19T15:02:39"/>
    <s v="Eva Strausbaugh"/>
    <m/>
    <s v="Grants Management"/>
    <s v="Item"/>
    <s v="strategicplanning/Research/Lists/Technical Assistance version 2"/>
  </r>
  <r>
    <s v="City of Central"/>
    <x v="574"/>
    <x v="0"/>
    <s v="4277-258, 4277-38, 4277-1036"/>
    <s v="Flood"/>
    <s v="Conference Call_x000a_Event Date: 2/12/19 _x000a_Organizer/Presenter: DRU_x000a_Date of Invite: 2/8/19_x000a_Call Participants: _x000a_DRU: Eva Strausbaugh, Lisa Samuels, LaKesha Hart, Ed Sutherland, Adrienne Celestine,_x000a_City of Central: Terri Parnell_x000a_Team members for CSRS Consultants_x000a__x000a_Conference call to discuss Section 3. "/>
    <s v="Fair Housing Equal Opportunity;#Grants Management"/>
    <x v="9"/>
    <x v="1"/>
    <x v="33"/>
    <d v="2019-02-20T09:28:12"/>
    <m/>
    <m/>
    <s v="Item"/>
    <b v="0"/>
    <s v="0"/>
    <s v="Eva Strausbaugh"/>
    <s v="Eva Strausbaugh"/>
    <x v="25"/>
    <n v="1267"/>
    <s v="0"/>
    <d v="2019-02-20T09:28:12"/>
    <s v="Eva Strausbaugh"/>
    <m/>
    <s v="Grants Management"/>
    <s v="Item"/>
    <s v="strategicplanning/Research/Lists/Technical Assistance version 2"/>
  </r>
  <r>
    <s v="Ascension Parish School Board"/>
    <x v="574"/>
    <x v="0"/>
    <s v="44 separate PWs under DR-4277"/>
    <s v="Flood"/>
    <s v="Conference Call_x000a_Event Date: 2/12/19 _x000a_Organizer/Presenter: DRU_x000a_Date of Invite: 2/8/19_x000a_Call Participants: _x000a_DRU: Eva Strausbaugh, Lisa Samuels, LaKesha Hart, Ed Sutherland, Adrienne Celestine,_x000a_School Board: Chad Lynch &amp; Ingrid Norah_x000a_Multiple Team members for CSRS Consultants_x000a__x000a_Conference call to discuss Section 3 compliance."/>
    <s v="Damage related to disaster;#Fair Housing Equal Opportunity;#Grants Management"/>
    <x v="5"/>
    <x v="1"/>
    <x v="33"/>
    <d v="2019-02-20T09:31:13"/>
    <m/>
    <m/>
    <s v="Item"/>
    <b v="0"/>
    <s v="0"/>
    <s v="Eva Strausbaugh"/>
    <s v="Eva Strausbaugh"/>
    <x v="25"/>
    <n v="1268"/>
    <s v="0"/>
    <d v="2019-02-20T09:31:13"/>
    <s v="Eva Strausbaugh"/>
    <m/>
    <s v="Grants Management"/>
    <s v="Item"/>
    <s v="strategicplanning/Research/Lists/Technical Assistance version 2"/>
  </r>
  <r>
    <s v="East Baton Rouge Parish School Board"/>
    <x v="574"/>
    <x v="0"/>
    <s v="40 separate PWs under DR-4277"/>
    <s v="Flood"/>
    <s v="Conference Call_x000a_Event Date: 2/12/19 _x000a_Organizer/Presenter: DRU_x000a_Date of Invite: 2/8/19_x000a_Call Participants: _x000a_DRU: Eva Strausbaugh, Lisa Samuels, LaKesha Hart, Ed Sutherland, Adrienne Celestine,_x000a_EBR Schools: Nicki Simpson_x000a_Multiple Team members for CSRS Consultants_x000a__x000a_Conference call to discuss Section 3 compliance"/>
    <s v="Damage related to disaster;#Fair Housing Equal Opportunity;#Grants Management"/>
    <x v="5"/>
    <x v="1"/>
    <x v="33"/>
    <d v="2019-02-20T09:34:08"/>
    <m/>
    <m/>
    <s v="Item"/>
    <b v="0"/>
    <s v="0"/>
    <s v="Eva Strausbaugh"/>
    <s v="Eva Strausbaugh"/>
    <x v="25"/>
    <n v="1269"/>
    <s v="0"/>
    <d v="2019-02-20T09:34:08"/>
    <s v="Eva Strausbaugh"/>
    <m/>
    <s v="Grants Management"/>
    <s v="Item"/>
    <s v="strategicplanning/Research/Lists/Technical Assistance version 2"/>
  </r>
  <r>
    <s v="Tangipahoa Parish Fire Department District 2- Site Visit"/>
    <x v="561"/>
    <x v="0"/>
    <s v="PW 186416417690"/>
    <s v="Flood"/>
    <s v="Event start date: 01/29/19_x000a_Event end date: 01/29/19_x000a_On-site visit_x000a_Event organizer: Eugenia Williams OCD-DRU_x000a_Attendees: Martine Turner. OCD-DRU, Glenda Bocking, GOHSEP and Dennis James-Accountant_x000a_Date notice was sent: 01/23/19_x000a______________________________________________________________________x000a_During the site visit the following PW's were discussed: PW 186,416,417,690. All projects has been completed and Davis Bacon and Related Acts does not apply. The construction project was under $2000, 00. They were instructed to keep their files 5 yrs. after the close of the disaster. Glend Bocking has closed their open projects. Discuss the reimbursement process with the Grantee._x000a_"/>
    <s v="Damage related to disaster"/>
    <x v="5"/>
    <x v="1"/>
    <x v="40"/>
    <d v="2019-02-21T08:00:03"/>
    <m/>
    <m/>
    <s v="Item"/>
    <b v="0"/>
    <s v="0"/>
    <s v="Martine Turner"/>
    <s v="Martine Turner"/>
    <x v="30"/>
    <n v="1270"/>
    <s v="0"/>
    <d v="2019-02-21T08:10:11"/>
    <s v="Martine Turner"/>
    <m/>
    <s v="Grants Management"/>
    <s v="Item"/>
    <s v="strategicplanning/Research/Lists/Technical Assistance version 2"/>
  </r>
  <r>
    <s v="Village of Folsom-Site Visit "/>
    <x v="566"/>
    <x v="0"/>
    <s v="PW 87"/>
    <s v="Flood"/>
    <s v="Event start date: 01/29/19_x000a_Event end date: 01/29/19_x000a__x000a_On-site visit_x000a_Event organizer: Eugenia Williams OCD-DRU_x000a_Attendees: Margra Steele-Municipal Clerk, Martine Turner OCD-DRU, Eugenia Williams OCD-DRU, Glenda Bocking, GOHSEP-SAL_x000a_Date notice sent: 1/23/19_x000a__x000a__x000a_During this site visit the following PW was discussed: PW 87 Generator. This generator was temporarily repaired and later received permanent repairs are the electrical panel. They were informed that Davis Bacon and Related Acts would apply. They were instructed to maintain their files for 5 yrs. after the disaster close. They need to submit their start and end date and return the agreement as soon as possible._x000a_"/>
    <s v="Damage related to disaster"/>
    <x v="5"/>
    <x v="1"/>
    <x v="40"/>
    <d v="2019-02-21T08:05:19"/>
    <m/>
    <m/>
    <s v="Item"/>
    <b v="0"/>
    <s v="0"/>
    <s v="Martine Turner"/>
    <s v="Martine Turner"/>
    <x v="30"/>
    <n v="1271"/>
    <s v="0"/>
    <d v="2019-02-21T08:05:19"/>
    <s v="Martine Turner"/>
    <m/>
    <s v="Grants Management"/>
    <s v="Item"/>
    <s v="strategicplanning/Research/Lists/Technical Assistance version 2"/>
  </r>
  <r>
    <s v="YWCA of Greater Baton Rouge"/>
    <x v="561"/>
    <x v="0"/>
    <s v="383. 463, 510"/>
    <s v="Flood"/>
    <s v="Event tart date: 1/29/19 10:30am_x000a_Event end date: 1/29/19 11:30am_x000a_On-site visit_x000a_Event organizer: Eugenia Williams OCD-DRU_x000a_Attendees: Eugenia Williams, Eric Miller, Skeka Hogan OCD-DRU, Anitra Adams GOHSEP, Donna Hayes, Melissa Hayes YWCA of Greater BR &amp; Diana Payton CEO-Absent_x000a_Notice sent on 1/23/19_x000a________________________________________________x000a_During the site visit we discussed the following PW's: PW 383,463 and 510.  PW 510- Bldg. Replacement- They are in the process of trying to purchases Wyandotte Elementary from East Baton Rouge Schoolboard. They would like to renovate the property to become a head start center. The project has went out for bid and they have selected a contractor.  I explained the Davis Bacon and Related Act, Section 3, Section 504 and Fair housing. They were instructed to retain their files for 5 years after the close of the disaster. They need to submit their start &amp; ends of their PW's. Lastly, they need to submit the Agreement as soon as possible._x000a_"/>
    <s v="Damage related to disaster"/>
    <x v="5"/>
    <x v="1"/>
    <x v="41"/>
    <d v="2019-02-21T09:01:27"/>
    <m/>
    <m/>
    <s v="Item"/>
    <b v="0"/>
    <s v="0"/>
    <s v="Skeka Hogan"/>
    <s v="Skeka Hogan"/>
    <x v="31"/>
    <n v="1272"/>
    <s v="0"/>
    <d v="2019-02-21T09:01:27"/>
    <s v="Skeka Hogan"/>
    <m/>
    <s v="Grants Management"/>
    <s v="Item"/>
    <s v="strategicplanning/Research/Lists/Technical Assistance version 2"/>
  </r>
  <r>
    <s v="Facility Planning and Control"/>
    <x v="575"/>
    <x v="0"/>
    <s v="All active ILOC projects "/>
    <s v="Katrina/Rita Grant 1;#Katrina/Rita Grant 2"/>
    <s v="A monthly conference call was held today with FP&amp;C senior managers Lisa Smeltzer and Tom Rish, project managers Mark Bradley and Jean Kelly, Jessica Guillory (Pan American Engineers), Jared Lee and Jimmy Dunphy to discuss the status of the grantee's Delgado Community College (ILOC-00020) and Nunez Community College (I2OC-00022) projects. _x000a__x000a_Ms. Kelly mentioned that the closeout packet that the grantee needs to submit to GOHSEP to request reimbursement for the remaining project costs to be paid from FEMA funds is ready to be submitted, and may have already been submitted. Ms. Smeltzer mentioned that it could take anywhere from three to four months to obtain GOHSEP approval, which means that the grantee will not be able to prepare a final project amendment and the closeout report for the project until this summer. _x000a__x000a_For the ILOC-00020 project, Mr. Bradley mentioned that the grantee received three proposals for the maintenance building additions following its solicitation of proposals last month, and that low bidder Stallings Construction was awarded the contract. Stallings' bid came in approximately $2,000.00 over budget, however. Delgado Community College subsequently wired to FP&amp;C the difference between the current remaining amount available and the amount that will be needed to pay for all construction costs. _x000a__x000a_Mr. Bradley also mentioned that the Stallings contract, which has not yet been executed, will allow for a period of three months to complete construction, but that the contractor could potentially have it completed in two months -- by the end of April approximately. Ms. Smeltzer informed the DRU that the Notice to Proceed date will be two weeks from the date the contract is executed, but that the contractor may begin work before then. _x000a__x000a_In terms of prime contractor One Construction's final pay application, Mr. Bradley mentioned that the grantee is not expecting to receive the clear lien until around March 22, which means that the contractor's request for the retainage that has been withheld will not be able to be submitted to the DRU until April at the earliest. _x000a__x000a_The project analyst requested that the grantee attempt to zero out its CDBG budget for the project before the CEA end date of 6/30/19, and before the grantee utilizes the balance of its local funds to pay for the construction costs that will be incurred on the maintenance building additions. Additionally, the project analyst requested that Mr. Bradley email him the executed Stallings contract, as well as the three proposals the grantee received following its solicitation. "/>
    <s v="Grants Management"/>
    <x v="4"/>
    <x v="0"/>
    <x v="24"/>
    <d v="2019-02-21T09:13:28"/>
    <m/>
    <m/>
    <s v="Item"/>
    <b v="0"/>
    <s v="0"/>
    <s v="Jimmy Dunphy"/>
    <s v="Jimmy Dunphy"/>
    <x v="20"/>
    <n v="1273"/>
    <s v="0"/>
    <d v="2019-02-21T11:14:16"/>
    <s v="Jimmy Dunphy"/>
    <m/>
    <s v="Grants Management"/>
    <s v="Item"/>
    <s v="strategicplanning/Research/Lists/Technical Assistance version 2"/>
  </r>
  <r>
    <s v="St. Helena Parish Site Visit "/>
    <x v="552"/>
    <x v="0"/>
    <s v="PW 375,296,389,318,317,106,151,161,162,184,187,174"/>
    <s v="Flood"/>
    <s v="_x000a_Event start:1/8/19 1:30PM  _x000a_Event end: 1/8/19 3:00 PM_x000a_On-site Visit_x000a_Event organizer: Eugenia Williams_x000a_Attendees: Eugenia Williams &amp; Christie Johnson-DRU_x000a_Jeanne Savoy-GOHSEP, Toni Melton, Susan Frazier, Major Coleman, Myrtle Womack-St. Helena Parish_x000a_Date Notice sent: 1/2/19_x000a_____________________________________________________________________x000a_The following projects were finished prior to 4/4/17: PW 269 Parish Wide Road, PW 375 EPM, PW 106,151,161,162,184,187 St. Helena Parish Roads and PW 318 St. Helena Parish EPM. The parish was notified that we dont not pay on Donated Resources PW's as it would create a duplication of benefits.  The following PW's are still on going: PW 389 &amp; 174. The Federal Labor-Related Standards would apply to those to projects. There agreement has been recieved and processed as of 5/16/18._x000a_"/>
    <s v="Damage related to disaster"/>
    <x v="5"/>
    <x v="1"/>
    <x v="42"/>
    <d v="2019-02-21T09:14:06"/>
    <m/>
    <m/>
    <s v="Item"/>
    <b v="0"/>
    <s v="0"/>
    <s v="Christie Johnson"/>
    <s v="Christie Johnson"/>
    <x v="32"/>
    <n v="1274"/>
    <s v="0"/>
    <d v="2019-02-21T09:14:06"/>
    <s v="Christie Johnson"/>
    <m/>
    <s v="Grants Management"/>
    <s v="Item"/>
    <s v="strategicplanning/Research/Lists/Technical Assistance version 2"/>
  </r>
  <r>
    <s v="Louisiana State Board of Regents "/>
    <x v="576"/>
    <x v="0"/>
    <s v="65WISE9201"/>
    <s v="Gustav/Ike;#Flood"/>
    <s v="Scheduled Monthly conference call was held today (2/20/19) at 3:30 p.m. with Chris Mestayer (LSBR) and project managers Chenoa Richmond and Keri Caillet to discuss 65WISE9201. The CEA expires July 31, 2019. Total project budget is $12,500.00 with $6,955,890.84 remaining. Mr. Mestayer feels that only about another 4 million will be expended. _x000a__x000a_ULM: current draw request is in desk review with finance. Needing fringe benefit rate, Mr. Mestayer will obtain from ULM and send in this week. _x000a__x000a_BRR: Budget amendment needed. Mr. Mestayer will send in Friday. BRCC has not purchased the equipment yet. _x000a__x000a_ULL: Mr. Mestayer stated that he will be sending in about 3 invoices for ULL. All are tuition assistance only. One more invoice for tuition assistance will be coming in the spring. _x000a__x000a_UNO: Next on the list for an LMI review. Will be submitting invoices in - salaries and benefits only. _x000a__x000a_Northshore: May be submitting invoices in also before CEA expires. _x000a__x000a_Mr. Mestayer will follow up with Anita Jackson in Compliance. A DOB procedure will be submitted._x000a_"/>
    <s v="Duplication of Benefits;#Financial Management;#Low-Moderate Income - National Objective;#Grants Management"/>
    <x v="6"/>
    <x v="0"/>
    <x v="43"/>
    <d v="2019-02-21T09:22:32"/>
    <m/>
    <m/>
    <s v="Item"/>
    <b v="0"/>
    <s v="0"/>
    <s v="Keri Caillet"/>
    <s v="Keri Caillet"/>
    <x v="33"/>
    <n v="1275"/>
    <s v="0"/>
    <d v="2019-02-21T13:33:17"/>
    <s v="Keri Caillet"/>
    <m/>
    <s v="Grants Management"/>
    <s v="Item"/>
    <s v="strategicplanning/Research/Lists/Technical Assistance version 2"/>
  </r>
  <r>
    <s v="St.  James Parish"/>
    <x v="557"/>
    <x v="0"/>
    <s v="All PARA Projects"/>
    <s v="Gustav/Ike"/>
    <s v="The monthly conference call was held at St. James Parish office with Nechelle Polk, Jared Lee, and myself discussing the Tier 1 that I have prepared and closeouts that will need to come next.  All of the projects are complete and one is cancelled.  Will be moving all the funds into unallocated so that it can do towards one last project for the parish._x000a__x000a_Discussed the Consultants with SCP and Providence (who did not attend the meeting, discussed this over the phone later that day) to provide the final cost statements for each project they manage.  Left the completed Tier 1 and Budget Summary to be reviewed by the parish and signed so that it could be on the next PRC call agenda._x000a_"/>
    <s v="Damage related to disaster"/>
    <x v="5"/>
    <x v="1"/>
    <x v="41"/>
    <d v="2019-02-21T09:37:45"/>
    <m/>
    <m/>
    <s v="Item"/>
    <b v="0"/>
    <s v="0"/>
    <s v="Skeka Hogan"/>
    <s v="Skeka Hogan"/>
    <x v="31"/>
    <n v="1276"/>
    <s v="0"/>
    <d v="2019-02-21T10:01:39"/>
    <s v="Skeka Hogan"/>
    <m/>
    <s v="Grants Management"/>
    <s v="Item"/>
    <s v="strategicplanning/Research/Lists/Technical Assistance version 2"/>
  </r>
  <r>
    <s v="Louisiana State University and Agricultural and Mechanical College  "/>
    <x v="554"/>
    <x v="0"/>
    <s v=" 844, 898, 957, 982, 989, 993 (all DR-4277)  "/>
    <s v="Flood"/>
    <s v="Louisiana State University and Agricultural and Mechanical College  _x000a__x000a_Date _x000a_ 1/11/2019   _x000a__x000a_Project Number _x000a_ PWs 844, 898, 957, 982, 989, 993 (all DR-4277)  _x000a__x000a_Disaster _x000a_ Flood  _x000a__x000a_Description _x000a_ _x000a_Event Start Date: 1/11/19_x000a_Event End Date:  1/11/19_x000a_Onsite Visit_x000a_Event Organizer: Eva Strausbaugh (OCD-DRU)_x000a_Attendees:  OCD-DRU- Eva Strausbaugh, Keri Caillet, Christie Johnson _x000a_GOHSEP- Willetta Porter, LSU- Janet Parks &amp; Pamela Prince_x000a_Date Notice Sent: January 4, 2019_x000a__x000a_Attended Onsite TA Visit with EVA to discuss Match Program, Davis-Bacon &amp; Related Acts, DOB (insurance proceeds), Match Agreement, and obtain status of each project._x000a_ _x000a__x000a_Subject _x000a_ Damage related to disaster; Duplication of Benefits; Labor - Davis/Bacon; Grants Management  _x000a__x000a_DRGR Loaded _x000a_ No  _x000a__x000a_Location _x000a_ On-Site  _x000a__x000a_TA Classification _x000a_ Grants Management  _x000a_"/>
    <s v="Damage related to disaster"/>
    <x v="5"/>
    <x v="1"/>
    <x v="42"/>
    <d v="2019-02-21T09:38:02"/>
    <m/>
    <m/>
    <s v="Item"/>
    <b v="0"/>
    <s v="0"/>
    <s v="Christie Johnson"/>
    <s v="Christie Johnson"/>
    <x v="32"/>
    <n v="1277"/>
    <s v="0"/>
    <d v="2019-02-21T14:44:26"/>
    <s v="Christie Johnson"/>
    <m/>
    <s v="Grants Management"/>
    <s v="Item"/>
    <s v="strategicplanning/Research/Lists/Technical Assistance version 2"/>
  </r>
  <r>
    <s v="Southern University"/>
    <x v="559"/>
    <x v="0"/>
    <s v="17BED17101"/>
    <s v="Gustav/Ike"/>
    <s v="Discussed how to properly manage book stipends for LMI students."/>
    <s v="Financial Management"/>
    <x v="2"/>
    <x v="1"/>
    <x v="41"/>
    <d v="2019-02-21T09:45:38"/>
    <m/>
    <m/>
    <s v="Item"/>
    <b v="0"/>
    <s v="0"/>
    <s v="Skeka Hogan"/>
    <s v="Skeka Hogan"/>
    <x v="31"/>
    <n v="1278"/>
    <s v="0"/>
    <d v="2019-02-21T09:45:38"/>
    <s v="Skeka Hogan"/>
    <m/>
    <s v="Grants Management"/>
    <s v="Item"/>
    <s v="strategicplanning/Research/Lists/Technical Assistance version 2"/>
  </r>
  <r>
    <s v="Jefferson Davis Parish Police Jury; Town of Lake Arthur and Town of Welsh  "/>
    <x v="557"/>
    <x v="0"/>
    <s v="PW#s 360, 362, 363, 387, 410, 439, 466, 524, 525, 619, 623, 164, 178, 179, 253, 197, 468, and 507  "/>
    <s v="Flood"/>
    <s v="Jefferson Davis Parish Police Jury; Town of Lake Arthur and Town of Welsh  _x000a__x000a_Date _x000a_ 1/16/2019   _x000a__x000a_Project Number _x000a_ PW#s 360, 362, 363, 387, 410, 439, 466, 524, 525, 619, 623, 164, 178, 179, 253, 197, 468, and 507  _x000a__x000a_Disaster _x000a_ Flood  _x000a__x000a_Description _x000a_ _x000a_OCD-DRU Staff attended with Helena Janssen provided technical assistance to Jefferson Davis Parish Police Jury, Town of Lake Arthur and Town of Welsh to discuss the current status of their PWs listed in LouisianaPA.com and on their OCD-DRU Participation Forms. We discussed an Overview of the Match Program, including the HUD CDBG-DR Requirements (DBRA, Section 3, 504 Assurance and Fair Housing).  DOB was discussed since one of the applicants has a Donated Resources PW.  Additionally, I  discussed OCD-DRU's Reimbursement Process. Notice was sent to these Applicants on January 11, 2019. Event was held on January 16, 2018 at 10:00am – 11:00am. The new OCD-DRU Anaylst, Christie Johnson, and the GOHSEP SAL were also in attendance._x000a_ _x000a__x000a_Subject _x000a_ Damage related to disaster; Duplication of Benefits; Eligible CDBG Activities; Environmental - Environmental Reviews; Fair Housing Equal Opportunity; Labor - Davis/Bacon  _x000a__x000a_DRGR Loaded _x000a_ No  _x000a__x000a_Location _x000a_ On-Site  _x000a__x000a_TA Classification _x000a_ Grants Management  _x000a_"/>
    <s v="Damage related to disaster"/>
    <x v="5"/>
    <x v="1"/>
    <x v="42"/>
    <d v="2019-02-21T09:45:48"/>
    <m/>
    <m/>
    <s v="Item"/>
    <b v="0"/>
    <s v="0"/>
    <s v="Christie Johnson"/>
    <s v="Christie Johnson"/>
    <x v="32"/>
    <n v="1279"/>
    <s v="0"/>
    <d v="2019-02-21T09:48:12"/>
    <s v="Christie Johnson"/>
    <m/>
    <s v="Grants Management"/>
    <s v="Item"/>
    <s v="strategicplanning/Research/Lists/Technical Assistance version 2"/>
  </r>
  <r>
    <s v="Town of Many"/>
    <x v="573"/>
    <x v="0"/>
    <s v="PWs 8, 216, 307, 329, 381 and 393"/>
    <s v="Flood"/>
    <s v="OCD-DRU Staff Helena Janssen provided technical assistance to Town of Many to discuss the current status of their PWs listed in LouisianaPA.com and on the Non-Federal Share Match Program's Participation Form. We discussed an Overview of the Match Program, including the HUD CDBG-DR Requirements (DBRA, Section 3, 504 Assurance and Fair Housing).  The Town confirmed the start and completion dates for 5 of their 6 PWs and is in the process of obtaining the completion date for the 6th PW (#307).  We discussed OCD-DRU’s Reimbursement Process and I assisted with general questions regarding the Match Program.  Also, the Town provided signed original Match Agreement documents during the visit. Notice was sent to this Applicant on February 6, 2019. Event was held on February 19, 2019 at 10:00am – 12:20pm. "/>
    <s v="Damage related to disaster;#Eligible CDBG Activities;#Fair Housing Equal Opportunity;#Labor - Davis/Bacon"/>
    <x v="5"/>
    <x v="1"/>
    <x v="34"/>
    <d v="2019-02-21T10:09:55"/>
    <m/>
    <m/>
    <s v="Item"/>
    <b v="0"/>
    <s v="0"/>
    <s v="Janssen Helena"/>
    <s v="Helena Janssen"/>
    <x v="23"/>
    <n v="1280"/>
    <s v="0"/>
    <d v="2019-02-21T10:09:55"/>
    <s v="Janssen OCD, Helena"/>
    <m/>
    <s v="Grants Management"/>
    <s v="Item"/>
    <s v="strategicplanning/Research/Lists/Technical Assistance version 2"/>
  </r>
  <r>
    <s v="Sabine Parish Police Jury"/>
    <x v="573"/>
    <x v="0"/>
    <s v="PWs 429, 430, 431, 436, 457, 464, 512, 513, 517, 519, 520, 531, 545, 546, 555, 556, 576, 578, 587, 600, 604, 633, 639, 654, 655, 656, 677, 703, 715 and 763"/>
    <s v="Flood"/>
    <s v="OCD-DRU Staff Helena Janssen provided technical assistance to Sabine Parish Policy Jury to discuss the current status of their PWs listed in LouisianaPA.com and on the Non-Federal Share Match Program’s Participation Form. We discussed an Overview of the Match Program, including the HUD CDBG-DR Requirements (DBRA, Section 3, 504 Assurance and Fair Housing).  The Applicant confirmed the start and completion dates for 27 of their 30 PWs and is in the process of obtaining the completion dates for the three large PWs (#430, 431 and 436).  We discussed OCD-DRU’s Reimbursement Process and I assisted with general questions regarding the Match Program. Notice was sent to this Applicant on February 11, 2019. Event was held on February 19, 2019 at 1:00pm – 2:15pm."/>
    <s v="Damage related to disaster;#Eligible CDBG Activities;#Fair Housing Equal Opportunity;#Labor - Davis/Bacon"/>
    <x v="5"/>
    <x v="1"/>
    <x v="34"/>
    <d v="2019-02-21T10:30:31"/>
    <m/>
    <m/>
    <s v="Item"/>
    <b v="0"/>
    <s v="0"/>
    <s v="Janssen Helena"/>
    <s v="Helena Janssen"/>
    <x v="23"/>
    <n v="1281"/>
    <s v="0"/>
    <d v="2019-02-21T10:30:31"/>
    <s v="Janssen OCD, Helena"/>
    <m/>
    <s v="Grants Management"/>
    <s v="Item"/>
    <s v="strategicplanning/Research/Lists/Technical Assistance version 2"/>
  </r>
  <r>
    <s v="Sabine River Authority "/>
    <x v="573"/>
    <x v="0"/>
    <s v="PWs661"/>
    <s v="Flood"/>
    <s v="OCD-DRU Staff Helena Janssen provided technical assistance to Sabine Parish Policy Jury to discuss the current status of their PW listed in LouisianaPA.com and on the Non-Federal Share Match Program’s Participation Form. We discussed an Overview of the Match Program, including the HUD CDBG-DR Requirements (DBRA, Section 3, 504 Assurance and Fair Housing).  The Applicant confirmed they opted in the Program with PW 661 only and opted PWs 613 and 645 out of the Program.  We discussed OCD-DRU’s Reimbursement Process and I assisted with general questions regarding the Match Program. Notice was sent to this Applicant on February 18, 2019. Event was held on February 19, 2019 at 3:00pm – 4:15pm."/>
    <s v="Damage related to disaster;#Eligible CDBG Activities;#Labor - Davis/Bacon"/>
    <x v="5"/>
    <x v="1"/>
    <x v="34"/>
    <d v="2019-02-21T10:50:24"/>
    <m/>
    <m/>
    <s v="Item"/>
    <b v="0"/>
    <s v="0"/>
    <s v="Janssen Helena"/>
    <s v="Helena Janssen"/>
    <x v="23"/>
    <n v="1282"/>
    <s v="0"/>
    <d v="2019-02-21T10:50:24"/>
    <s v="Janssen OCD, Helena"/>
    <m/>
    <s v="Grants Management"/>
    <s v="Item"/>
    <s v="strategicplanning/Research/Lists/Technical Assistance version 2"/>
  </r>
  <r>
    <s v="Sabine Parish School Board"/>
    <x v="576"/>
    <x v="0"/>
    <s v="PW 336"/>
    <s v="Flood"/>
    <s v="OCD-DRU Staff Helena Janssen provided technical assistance to Sabine Parish School Board to discuss the current status of their PW listed in LouisianaPA.com and on the Non-Federal Share Match Program's Participation Form. We discussed an Overview of the Match Program, including the HUD CDBG-DR Requirements (DBRA, Section 3, 504 Assurance and Fair Housing).  The Applicant confirmed the opted-in project was completed prior to 4/4/2017 and confirmed start and completion dates.  We discussed OCD-DRU’s Reimbursement Process and I assisted with general questions regarding the Match Program. Notice was sent to this Applicant on February 2, 2019. Event was held on February 20, 2019 at 8:00am – 9:00am. "/>
    <s v="Damage related to disaster;#Eligible CDBG Activities"/>
    <x v="5"/>
    <x v="1"/>
    <x v="34"/>
    <d v="2019-02-21T11:01:49"/>
    <m/>
    <m/>
    <s v="Item"/>
    <b v="0"/>
    <s v="0"/>
    <s v="Janssen Helena"/>
    <s v="Helena Janssen"/>
    <x v="23"/>
    <n v="1283"/>
    <s v="0"/>
    <d v="2019-02-21T11:01:49"/>
    <s v="Janssen OCD, Helena"/>
    <m/>
    <s v="Grants Management"/>
    <s v="Item"/>
    <s v="strategicplanning/Research/Lists/Technical Assistance version 2"/>
  </r>
  <r>
    <s v="East Baton Rouge Parish"/>
    <x v="575"/>
    <x v="0"/>
    <s v="All active PARA projects "/>
    <s v="Gustav/Ike"/>
    <s v="A monthly conference call was held today with East Baton Rouge Parish officials Anita Lockett, Rowdy Gaudet, Shalanda Nalencz, Leah Fleig, grant administrators Julie Bordelon and Michelle Smith (Pan American Engineers), and DRU representatives Darin Mann, Jared Lee, Andrea Fleischbein, Jimmy Dunphy to discuss the statuses of the Parish's non-bridge replacement infrastructure projects, as well as the Parish's Small Business Recovery Loan Program (17PARA7002) and Renovate 1701 Main St. (-3202) projects. An earlier call was held today between Parish Engineer Mark Stephens and infrastructure project analyst Jimmy Dunphy to discuss the Parish's active bridge replacement projects. _x000a__x000a_Regarding the 17PARA3202 project, the DRU advised the Parish that a project amendment should be executed following the scheduled March 21, 2019 bid opening so that the project timeline can be updated and any necessary budget revisions or scope changes completed. Note Parish Engineer Eric Ducote confirmed via email today that the expected construction start date for the project is May 26. The first bid advertisement for the project will be published in The (Baton Rouge) Advocate tomorrow._x000a__x000a_Parish Administrator Rowdy Gaudet indicated that the Parish's legal counsel has informed him that TruFund's counsel would like to mediate all litigation that has resulted from the Small Business Recovery Loan Program (17PARA7002), including TruFund's current suit against the City-Parish, and requested a meeting. As a result of that request, the Parish has refrained from filing a counter suit for return of the CDBG-DR funds paid to the organization via the program. The project analyst informed the Parish that a fourth project amendment will not need to be prepared until the DRU has received the return of funds the DRU Compliance section requested following a review of the Parish's response to the Monitoring Report. _x000a__x000a_Regarding the Parish's bridge replacement projects, the DRU informed Mr. Stephens that the Parish may end up having to return funds that were expended for acquisition costs on the individual Fraternity bridge project (17PARA2106), since that activity will not meet the LMI national objective -- after the Parish recently placed the bridge project on an alternate list. However, the Parish will likely not have to return funds the DRU paid for engineering costs that were incurred on the Fraternity (and Bay and Chestnut (both -2106)) project.  "/>
    <s v="Grants Management"/>
    <x v="4"/>
    <x v="0"/>
    <x v="24"/>
    <d v="2019-02-21T11:33:55"/>
    <m/>
    <m/>
    <s v="Item"/>
    <b v="0"/>
    <s v="0"/>
    <s v="Jimmy Dunphy"/>
    <s v="Jimmy Dunphy"/>
    <x v="20"/>
    <n v="1284"/>
    <s v="0"/>
    <d v="2019-02-21T14:47:06"/>
    <s v="Jimmy Dunphy"/>
    <m/>
    <s v="Grants Management"/>
    <s v="Item"/>
    <s v="strategicplanning/Research/Lists/Technical Assistance version 2"/>
  </r>
  <r>
    <s v="South Toledo Bend Water Plant"/>
    <x v="576"/>
    <x v="0"/>
    <s v="PW 65"/>
    <s v="Flood"/>
    <s v="OCD-DRU Staff Helena Janssen provided technical assistance to South Toledo Bend Water Plant to discuss the current status of their PW listed in LouisianaPA.com and on the Non-Federal Share Match Program’s Participation Form. We discussed an Overview of the Match Program, including the HUD CDBG-DR Requirements (DBRA, Section 3, 504 Assurance and Fair Housing).  The Applicant confirmed PW 65 completed after 4/4/2017 and provided the start and completion dates.  We discussed OCD-DRU’s Reimbursement Process and I assisted with general questions regarding the Match Program. Notice was sent to this Applicant on February 11, 2019. Event was held on February 20, 2019 at 9:50am – 10:45am._x000a__x000a_"/>
    <s v="Damage related to disaster;#Eligible CDBG Activities;#Labor - Davis/Bacon"/>
    <x v="5"/>
    <x v="1"/>
    <x v="34"/>
    <d v="2019-02-21T12:06:20"/>
    <m/>
    <m/>
    <s v="Item"/>
    <b v="0"/>
    <s v="0"/>
    <s v="Janssen Helena"/>
    <s v="Helena Janssen"/>
    <x v="23"/>
    <n v="1285"/>
    <s v="0"/>
    <d v="2019-02-21T12:06:20"/>
    <s v="Janssen OCD, Helena"/>
    <m/>
    <s v="Grants Management"/>
    <s v="Item"/>
    <s v="strategicplanning/Research/Lists/Technical Assistance version 2"/>
  </r>
  <r>
    <s v="Village of Florien"/>
    <x v="576"/>
    <x v="0"/>
    <s v="PWs 560 and 707"/>
    <s v="Flood"/>
    <s v="OCD-DRU Staff Helena Janssen provided technical assistance to Village of Florien to discuss the current status of their PWs listed in LouisianaPA.com and on the Non-Federal Share Match Program’s Participation Form. We discussed an Overview of the Match Program, including the HUD CDBG-DR Requirements (DBRA, Section 3, 504 Assurance and Fair Housing).  The Applicant confirmed their two PWs completed prior to 4/4/2017 and provided the start and completed dates.  We discussed OCD-DRU’s Reimbursement Process and I assisted with general questions regarding the Match Program. Notice was sent to this Applicant on February 11, 2019. Event was held on February 20, 2019 at 1:00pm – 2:00pm. _x000a__x000a_"/>
    <s v="Damage related to disaster;#Eligible CDBG Activities"/>
    <x v="5"/>
    <x v="1"/>
    <x v="34"/>
    <d v="2019-02-21T12:23:19"/>
    <m/>
    <m/>
    <s v="Item"/>
    <b v="0"/>
    <s v="0"/>
    <s v="Janssen Helena"/>
    <s v="Helena Janssen"/>
    <x v="23"/>
    <n v="1286"/>
    <s v="0"/>
    <d v="2019-02-21T12:23:19"/>
    <s v="Janssen OCD, Helena"/>
    <m/>
    <s v="Grants Management"/>
    <s v="Item"/>
    <s v="strategicplanning/Research/Lists/Technical Assistance version 2"/>
  </r>
  <r>
    <s v="Louisiana State University and Agricultural and Mechanical College"/>
    <x v="554"/>
    <x v="0"/>
    <s v="PW's 844, 898, 957, 982, 989, 993, (all DR-4277)"/>
    <s v="Flood"/>
    <s v="Event Start Date: 1/11/19_x000a_Event End Date:  1/11/19_x000a_Onsite Visit_x000a_Event Organizer: Eva Strausbaugh (OCD-DRU)_x000a_Attendees:  OCD-DRU- Eva Strausbaugh, Keri Caillet, Christie Johnson _x000a_GOHSEP- Willetta Porter, LSU- Janet Parks &amp; Pamela Prince_x000a_Date Notice Sent: January 4, 2019_x000a__x000a_Onsite TA Visit to discuss Match Program, Davis-Bacon &amp; Related Acts, DOB (insurance proceeds), Match Agreement, and obtain status of each project."/>
    <s v="Damage related to disaster;#Duplication of Benefits;#Labor - Davis/Bacon;#Grants Management"/>
    <x v="5"/>
    <x v="1"/>
    <x v="43"/>
    <d v="2019-02-21T13:32:38"/>
    <m/>
    <m/>
    <s v="Item"/>
    <b v="0"/>
    <s v="0"/>
    <s v="Keri Caillet"/>
    <s v="Keri Caillet"/>
    <x v="33"/>
    <n v="1287"/>
    <s v="0"/>
    <d v="2019-02-21T13:32:38"/>
    <s v="Keri Caillet"/>
    <m/>
    <s v="Grants Management"/>
    <s v="Item"/>
    <s v="strategicplanning/Research/Lists/Technical Assistance version 2"/>
  </r>
  <r>
    <s v="Pointe Coupee Parish "/>
    <x v="577"/>
    <x v="0"/>
    <s v="39PARA3401 and 39PAAD1001"/>
    <s v="Gustav/Ike"/>
    <s v="A meeting was held today at the Parish's offices in New Roads (160 E. Main St.) to discuss with President Major Thibaut and Parish staff the status of the Parish's active Drainage (39PARA3401) project, including the two individual drainage projects (Nos. 2 and 3) that are not yet completed. _x000a__x000a_The project analyst informed the Parish that Project No. 2 is currently in the pre-construction phase and that the project should be bid by next month. Construction for Project No. 3 has already started; the Parish is currently awaiting execution of a final servitude agreement with a landowner before construction can re-commence. The project analyst also informed the Parish that the approximate $2 million in unexpended project funds is completely obligated to the two drainage projects, and that if a budget shortfall later develops, the Parish could potentially use any unutilized CDBG-DR funds from its housing projects to cover the shortfall._x000a__x000a_Additionally, the project analyst informed the Parish that if there is a substantial amount of unutilized funds remaining from its housing projects, the Parish could potentially move those funds to the 39PARA3401 project and use them to activate one of the four individual drainage projects that have been canceled due to lack of funding available. _x000a__x000a_Regarding the Parish's administrative allocation (39PAAD1001), the project analyst informed the Parish that the project could not be closed out per DRU policy until each of the Parish's other G/I projects have been closed out, even though the project is fully expended and has been ready for closeout for a number of years. "/>
    <s v="Grants Management"/>
    <x v="4"/>
    <x v="1"/>
    <x v="24"/>
    <d v="2019-02-22T15:02:16"/>
    <m/>
    <m/>
    <s v="Item"/>
    <b v="0"/>
    <s v="0"/>
    <s v="Jimmy Dunphy"/>
    <s v="Jimmy Dunphy"/>
    <x v="20"/>
    <n v="1288"/>
    <s v="0"/>
    <d v="2019-02-22T15:12:17"/>
    <s v="Jimmy Dunphy"/>
    <m/>
    <s v="Grants Management"/>
    <s v="Item"/>
    <s v="strategicplanning/Research/Lists/Technical Assistance version 2"/>
  </r>
  <r>
    <s v="Livingston Parish Public Schools"/>
    <x v="561"/>
    <x v="0"/>
    <s v="DR-4277 PWs- 36, 109, 110, 222, 925, 1023, 1174, 1177, 1201, 1209, 1210, 1220, 1236, 1252, 1256, 1260, 1267, &amp; 1266"/>
    <s v="Flood"/>
    <s v="Project analyst Eva Strausbaugh and Jimmy Dunphy provided technical assistance to the Livingston Parish Public Schools today related to Davis-Bacon and Related Acts (DBRA) requirements, following the grantee's receipt of payroll reports from a contractor that is performing construction services for one of the Public Schools' projects._x000a__x000a_Topics that were discussed include: the classifications listed on the payroll reports, minimum wage rates required to be paid to employees, and payroll reporting and submission requirements, among other things. Additionally, various exhibits in the Labor section (7) of the DR-CDBG Grantee Administrative Manual were referenced as useful tools to demonstrate compliance with labor requirements in the event of a future monitoring review the DRU Compliance section may perform. _x000a__x000a_Tasks the LCO should complete when conducting field inspections at the job site were also discussed, including verifying the federal posting requirements and conducting employee interviews. Additionally, the DRU provided technical assistance regarding conducting the employee interviews and using those records as a cross-check against the weekly payrolls, including verifying that classifications are accurate and exact and ensuring that the payroll reports show that the employees are being paid the rates specified during the interviews."/>
    <s v="Labor - Davis/Bacon"/>
    <x v="7"/>
    <x v="1"/>
    <x v="24"/>
    <d v="2019-02-22T15:20:40"/>
    <m/>
    <m/>
    <s v="Item"/>
    <b v="0"/>
    <s v="0"/>
    <s v="Jimmy Dunphy"/>
    <s v="Jimmy Dunphy"/>
    <x v="20"/>
    <n v="1289"/>
    <s v="0"/>
    <d v="2019-02-25T09:37:34"/>
    <s v="Jimmy Dunphy"/>
    <m/>
    <s v="Grants Management"/>
    <s v="Item"/>
    <s v="strategicplanning/Research/Lists/Technical Assistance version 2"/>
  </r>
  <r>
    <s v="Pointe Coupee Parish"/>
    <x v="577"/>
    <x v="0"/>
    <s v="PWs 544, 781, 889 &amp; 890 (all DR-4277)"/>
    <s v="Flood"/>
    <s v="A meeting was held on 2/22/19 at the Parish's Offices in New Roads (160 E. Main St.) to meet newly elected Parish President Major Tibaut, discuss the status of the PWs in the Match Program, and provide overview of Program &amp; reimbursement process._x000a__x000a_Organizer: DRU_x000a_Date of Invite: 2/8/19_x000a__x000a_"/>
    <s v="Grants Management"/>
    <x v="4"/>
    <x v="1"/>
    <x v="33"/>
    <d v="2019-02-25T11:28:02"/>
    <m/>
    <m/>
    <s v="Item"/>
    <b v="0"/>
    <s v="0"/>
    <s v="Eva Strausbaugh"/>
    <s v="Eva Strausbaugh"/>
    <x v="25"/>
    <n v="1290"/>
    <s v="0"/>
    <d v="2019-02-25T11:34:15"/>
    <s v="Eva Strausbaugh"/>
    <m/>
    <s v="Grants Management"/>
    <s v="Item"/>
    <s v="strategicplanning/Research/Lists/Technical Assistance version 2"/>
  </r>
  <r>
    <s v="West Feliciana Parish"/>
    <x v="577"/>
    <x v="0"/>
    <s v="PWs 218, 223, 224, 225, 226, 228, 237, 547, 594, 839, 888, 227, &amp; 229 (all DR-4277)"/>
    <s v="Flood"/>
    <s v="A meeting was held on 2/22/19 at the Parish's Offices located at 5934 Commerce St., St. Francisville to meet newly elected Parish President Kenny Havard, discuss the status of the PWs in the Match Program, provide overview of Program &amp; reimbursement process._x000a_Organizer: DRU_x000a_Date of Invite: 2/8/19"/>
    <s v="Grants Management"/>
    <x v="4"/>
    <x v="1"/>
    <x v="33"/>
    <d v="2019-02-25T11:32:49"/>
    <m/>
    <m/>
    <s v="Item"/>
    <b v="0"/>
    <s v="0"/>
    <s v="Eva Strausbaugh"/>
    <s v="Eva Strausbaugh"/>
    <x v="25"/>
    <n v="1291"/>
    <s v="0"/>
    <d v="2019-02-25T11:32:49"/>
    <s v="Eva Strausbaugh"/>
    <m/>
    <s v="Grants Management"/>
    <s v="Item"/>
    <s v="strategicplanning/Research/Lists/Technical Assistance version 2"/>
  </r>
  <r>
    <s v="Baker School System"/>
    <x v="575"/>
    <x v="0"/>
    <s v="17 PWs for DR-4277"/>
    <s v="Flood"/>
    <s v="Onsite visit to Baker School System's office (14750 Plank Rd, Baker) to provide TA regarding Match Agreement. Obtained copies of signed original docs and submitted to DRU Contract Dept._x000a__x000a_Organizer: DRU - Eva Strausbaugh_x000a_Scheduled: 2/20/19_x000a_"/>
    <s v="Grants Management"/>
    <x v="4"/>
    <x v="1"/>
    <x v="33"/>
    <d v="2019-02-25T11:41:06"/>
    <m/>
    <m/>
    <s v="Item"/>
    <b v="0"/>
    <s v="0"/>
    <s v="Eva Strausbaugh"/>
    <s v="Eva Strausbaugh"/>
    <x v="25"/>
    <n v="1292"/>
    <s v="0"/>
    <d v="2019-02-25T11:41:06"/>
    <s v="Eva Strausbaugh"/>
    <m/>
    <s v="Grants Management"/>
    <s v="Item"/>
    <s v="strategicplanning/Research/Lists/Technical Assistance version 2"/>
  </r>
  <r>
    <s v="City of New Orleans"/>
    <x v="578"/>
    <x v="0"/>
    <s v="CNO ALL"/>
    <s v="Katrina/Rita Grant 1;#Katrina/Rita Grant 2"/>
    <s v="Mayor Cantrell and Councilman At Large Jason Williams articulated their priorties and vision for the City of New Orleans and their people during the &quot;State of  Our City&quot;. Presented at the New Orleans Chamber luncheon. "/>
    <s v="Fair Housing Equal Opportunity;#Low-Moderate Income - National Objective;#Slum and Blight - National Objective;#Grants Management"/>
    <x v="9"/>
    <x v="1"/>
    <x v="27"/>
    <d v="2019-02-25T14:30:09"/>
    <m/>
    <m/>
    <s v="Item"/>
    <b v="0"/>
    <s v="0"/>
    <s v="Rosalind Peychaud"/>
    <s v="Rosalind Peychaud"/>
    <x v="3"/>
    <n v="1293"/>
    <s v="0"/>
    <d v="2019-02-25T14:30:09"/>
    <s v="Rosalind Peychaud"/>
    <m/>
    <s v="Grants Management"/>
    <s v="Item"/>
    <s v="strategicplanning/Research/Lists/Technical Assistance version 2"/>
  </r>
  <r>
    <s v="Hunters Field (CNO)"/>
    <x v="575"/>
    <x v="0"/>
    <s v="ILTR00008"/>
    <s v="Katrina/Rita Grant 1;#Katrina/Rita Grant 2"/>
    <s v="Following up on the status of the Hunter's Field with the CNO PDU Team (Jerry D. Harris, Kim T. DeLarge,  Joseph W. Threat ,Cheryn Robles ). All funds have been expended but no opening date has been set.  Will meet with the new NORD Director Larry Baribino. Ball seems to be in his court. "/>
    <s v="Damage related to disaster;#Eligible CDBG Activities;#Grants Management"/>
    <x v="5"/>
    <x v="0"/>
    <x v="27"/>
    <d v="2019-02-25T15:10:03"/>
    <m/>
    <m/>
    <s v="Item"/>
    <b v="0"/>
    <s v="0"/>
    <s v="Rosalind Peychaud"/>
    <s v="Rosalind Peychaud"/>
    <x v="3"/>
    <n v="1294"/>
    <s v="0"/>
    <d v="2019-02-25T15:10:03"/>
    <s v="Rosalind Peychaud"/>
    <m/>
    <s v="Grants Management"/>
    <s v="Item"/>
    <s v="strategicplanning/Research/Lists/Technical Assistance version 2"/>
  </r>
  <r>
    <s v="Hunters Field (CNO)"/>
    <x v="577"/>
    <x v="0"/>
    <s v="ILTR00008"/>
    <s v="Katrina/Rita Grant 1;#Katrina/Rita Grant 2"/>
    <s v="Per Larry Banbino the project will open in April 2019. Planning a collaborative service delivery with NORA Navra Library, another D-CDBG, in the next block."/>
    <s v="Damage related to disaster;#Eligible CDBG Activities;#Grants Management"/>
    <x v="5"/>
    <x v="1"/>
    <x v="27"/>
    <d v="2019-02-25T15:13:43"/>
    <m/>
    <m/>
    <s v="Item"/>
    <b v="0"/>
    <s v="0"/>
    <s v="Rosalind Peychaud"/>
    <s v="Rosalind Peychaud"/>
    <x v="3"/>
    <n v="1295"/>
    <s v="0"/>
    <d v="2019-02-25T15:13:43"/>
    <s v="Rosalind Peychaud"/>
    <m/>
    <s v="Grants Management"/>
    <s v="Item"/>
    <s v="strategicplanning/Research/Lists/Technical Assistance version 2"/>
  </r>
  <r>
    <s v="Site Visit-Town of Roseland"/>
    <x v="568"/>
    <x v="0"/>
    <s v="PW 213,242,369,563,740,793,1217"/>
    <s v="Flood"/>
    <s v="Event start date: 02/05/19_x000a_Event end date: 02/05/19_x000a_On-site visit_x000a_Presenter: Eugenia Williams-DRU_x000a_Attendees: Eugenia Williams-DRU, Sophia Riley-Attorney_x000a_Date notice sent: 02/01/19_x000a_____________________________________________________________________​_x000a_During the site visit the following PW's were discussed: PW 213,242,369,563,740,793,1217. Ms. Riley stated that Davis Bacon and Related Act wasn't followed. I informed her that these two PW's may only qualify for soft cost. She said the Resolution has been signed and that she would return the agreement as soon possible. They were also notified to keep their records 5 years after the disaster close. They are following the procurement processes of GOHSEP. Glenda Bocking will assist with closing out their projects._x000a_"/>
    <s v="Damage related to disaster;#Eligible CDBG Activities;#Environmental - Environmental Reviews;#Fair Housing Equal Opportunity;#Labor - Davis/Bacon"/>
    <x v="5"/>
    <x v="1"/>
    <x v="35"/>
    <d v="2019-02-25T16:24:45"/>
    <m/>
    <m/>
    <s v="Item"/>
    <b v="0"/>
    <s v="0"/>
    <s v="Eugenia Williams"/>
    <s v="Eugenia Williams"/>
    <x v="26"/>
    <n v="1296"/>
    <s v="0"/>
    <d v="2019-02-25T16:24:45"/>
    <s v="Eugenia Williams"/>
    <m/>
    <s v="Grants Management"/>
    <s v="Item"/>
    <s v="strategicplanning/Research/Lists/Technical Assistance version 2"/>
  </r>
  <r>
    <s v="Vernon Parish Sheriff's Office"/>
    <x v="579"/>
    <x v="0"/>
    <s v="PW 321"/>
    <s v="Flood"/>
    <s v="OCD-DRU Staff Helena Janssen and Kristen Hebert provided technical assistance to Vernon Parish Sheriff's Office to discuss the current status of their PW listed in LouisianaPA.com (LAPA) and on the OCD-DRU Participation Form.  We discussed an Overview of the Match Program and OCD-DRU's Reimbursement Process.  We confirmed the Category B PW completed prior to 4/4/17 and was in LAPA's closeout process.  Notice was sent to this Applicant on February 6, 2019.  Event was held on February 25, 2019 at 10:45am – 11:30am. "/>
    <s v="Damage related to disaster;#Eligible CDBG Activities"/>
    <x v="5"/>
    <x v="1"/>
    <x v="34"/>
    <d v="2019-02-26T07:59:36"/>
    <m/>
    <m/>
    <s v="Item"/>
    <b v="0"/>
    <s v="0"/>
    <s v="Janssen Helena"/>
    <s v="Helena Janssen"/>
    <x v="23"/>
    <n v="1297"/>
    <s v="0"/>
    <d v="2019-02-26T07:59:36"/>
    <s v="Janssen OCD, Helena"/>
    <m/>
    <s v="Grants Management"/>
    <s v="Item"/>
    <s v="strategicplanning/Research/Lists/Technical Assistance version 2"/>
  </r>
  <r>
    <s v="Vernon Parish Police Jury"/>
    <x v="579"/>
    <x v="0"/>
    <s v="PWs 51, 91, 354, 483, 522, 532, 582, 583, 590, 606, 630, 641, 648, 651, 674, 684, and 698 "/>
    <s v="Flood"/>
    <s v="OCD-DRU Staff Helena Janssen and Kristen Hebert provided technical assistance to Vernon Parish Policy Jury to discuss the current status of their PWs listed in LouisianaPA.com (LAPA) and on the Non-Federal Share Match Program’s Participation Form. We discussed an Overview of the Match Program, including the HUD CDBG-DR Requirements (DBRA, Section 3, 504 Assurance and Fair Housing).  The Applicant confirmed their PWs completed prior to 4/4/2017.  We discussed OCD-DRU’s Reimbursement Process and we assisted with general questions regarding the Match Program. The Applicant is to follow-up with GOHSEP on status of PW 583 and create a request in LAPA to close out the 14 small PWs. Notice was sent to this Applicant on February 6, 2019. Event was held on February 25, 2019 at 9:20am – 10:30am."/>
    <s v="Damage related to disaster;#Eligible CDBG Activities"/>
    <x v="5"/>
    <x v="1"/>
    <x v="34"/>
    <d v="2019-02-26T08:09:50"/>
    <m/>
    <m/>
    <s v="Item"/>
    <b v="0"/>
    <s v="0"/>
    <s v="Janssen Helena"/>
    <s v="Helena Janssen"/>
    <x v="23"/>
    <n v="1298"/>
    <s v="0"/>
    <d v="2019-02-26T08:09:50"/>
    <s v="Janssen OCD, Helena"/>
    <m/>
    <s v="Grants Management"/>
    <s v="Item"/>
    <s v="strategicplanning/Research/Lists/Technical Assistance version 2"/>
  </r>
  <r>
    <s v="South Central Planning and Development Commission, North Delta Regional Planning &amp; Development District, NewCorp Inc, TruFund Financial Services, Regional Loan Corp"/>
    <x v="571"/>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Slum and Blight - National Objective;#Grants Management"/>
    <x v="6"/>
    <x v="0"/>
    <x v="9"/>
    <d v="2019-02-26T10:45:37"/>
    <m/>
    <m/>
    <s v="Item"/>
    <b v="0"/>
    <s v="0"/>
    <s v="Chua Michael"/>
    <s v="Michael Chua"/>
    <x v="9"/>
    <n v="1299"/>
    <s v="0"/>
    <d v="2019-02-26T10:45:37"/>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80"/>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Slum and Blight - National Objective;#Grants Management"/>
    <x v="6"/>
    <x v="0"/>
    <x v="9"/>
    <d v="2019-02-26T10:46:54"/>
    <m/>
    <m/>
    <s v="Item"/>
    <b v="0"/>
    <s v="0"/>
    <s v="Chua Michael"/>
    <s v="Michael Chua"/>
    <x v="9"/>
    <n v="1300"/>
    <s v="0"/>
    <d v="2019-02-26T10:46:54"/>
    <s v="Chua OCD, Michael"/>
    <m/>
    <s v="Grants Management"/>
    <s v="Item"/>
    <s v="strategicplanning/Research/Lists/Technical Assistance version 2"/>
  </r>
  <r>
    <s v="Site Visit- Capital Area Family Violence Intervention Center Inc."/>
    <x v="568"/>
    <x v="0"/>
    <s v="PW 401,517,1066"/>
    <s v="Flood"/>
    <s v="Event start date: 02/05/19_x000a_Event end date: 02/05/19_x000a_On-site visit_x000a_Event organizer: Eugenia Williams_x000a_Attentees: Eugenia Williams, John Price, Trashica Robinson, Anitra Adams_x000a_Date notice sent 01/30/19_x000a__x000a_During our site visit we discussed the following PW's 401,517 and 1066. They have not began construction on PW 1066, they were notified that Davis Bacon and Related Acts has to be followed. They are going to follow GOHSEP procurment process. They were also informed to retain their files 5 years after the disaster closes. The start/end dates and Agreements was also discussed."/>
    <s v="Damage related to disaster;#Eligible CDBG Activities;#Financial Management;#Labor - Davis/Bacon;#Low-Moderate Income - National Objective;#Urgent Need - National Objective"/>
    <x v="5"/>
    <x v="1"/>
    <x v="35"/>
    <d v="2019-02-26T12:15:20"/>
    <m/>
    <m/>
    <s v="Item"/>
    <b v="0"/>
    <s v="0"/>
    <s v="Eugenia Williams"/>
    <s v="Eugenia Williams"/>
    <x v="26"/>
    <n v="1301"/>
    <s v="0"/>
    <d v="2019-02-26T12:15:20"/>
    <s v="Eugenia Williams"/>
    <m/>
    <s v="Grants Management"/>
    <s v="Item"/>
    <s v="strategicplanning/Research/Lists/Technical Assistance version 2"/>
  </r>
  <r>
    <s v="Companion  Animal Alliance"/>
    <x v="573"/>
    <x v="0"/>
    <s v="PW 306"/>
    <s v="Flood"/>
    <s v="Event start date: 02/19/19_x000a_Event end date: 02/19/19_x000a_On-site visit_x000a_Event organizer: Eugenia Williams_x000a_Attendees: Eugenia Williams, Anitra Adams, Kristen Hebert, Sarah Hicks, Amanda Pomilia_x000a__x000a_During the site visit we discussed PW 306. I gave them an oveview of the program and what to expect during the remibursement process. Davis Bacon and none of the other regulations apply to this project. They are following GOHSEP procurement process. There project has been closed by GOHSEP. They were notifed to keep their records for 5 years after the disaster close"/>
    <s v="Damage related to disaster;#Eligible CDBG Activities"/>
    <x v="5"/>
    <x v="1"/>
    <x v="35"/>
    <d v="2019-02-26T15:15:10"/>
    <m/>
    <m/>
    <s v="Item"/>
    <b v="0"/>
    <s v="0"/>
    <s v="Eugenia Williams"/>
    <s v="Eugenia Williams"/>
    <x v="26"/>
    <n v="1302"/>
    <s v="0"/>
    <d v="2019-02-26T15:15:10"/>
    <s v="Eugenia Williams"/>
    <m/>
    <s v="Grants Management"/>
    <s v="Item"/>
    <s v="strategicplanning/Research/Lists/Technical Assistance version 2"/>
  </r>
  <r>
    <s v="Terrebonne Parish"/>
    <x v="581"/>
    <x v="0"/>
    <s v="All active PARA projects "/>
    <s v="Gustav/Ike"/>
    <s v="A monthly conference call was held today with Parish Engineer Nia Picou and DRU officials Kay LeSage, Jared Lee, Darin Mann and Jimmy Dunphy to discuss the status of the Parish's active infrastructure projects, as well as some grant management items that need to be completed for a few Parish projects. _x000a__x000a_Ms. Picou informed the DRU that she is currently working on project amendments for the Parish's 55PARA3203, -3303, and -3306 projects and that they should be submitted to the DRU via GIOS within the next week or two. Additionally, Ms. Picou mentioned that a final project amendment may be needed for the Juvenile Facility (55PARA3201) project due to the engineer's having worked well past the substantial completion date, which has subsequently created the need for a contract amendment to be executed. _x000a__x000a_The Parish is also working on an amendment to its engineering services contract for the -3303 project, as well as an amendment to the subrecipient agreement for the -3312 project. Ms. Picou confirmed that construction for both projects is 100 percent complete and that the Parish has received the clear lien certificate from the contractors that executed both projects. _x000a__x000a_Regarding the (canceled) 55PARA3308 project, Ms. Picou informed the DRU that the Parish recently held a meeting in which it decided to attempt to proceed with the project -- if it were able to obtain the funding that would be needed to cover construction costs. The DRU informed the Parish that it currently does not have a program in place to provide additional funding to a grantee to allow it complete a project for which it does not currently have enough funds in its G/I Parish Recovery Proposal. "/>
    <s v="Grants Management"/>
    <x v="4"/>
    <x v="0"/>
    <x v="24"/>
    <d v="2019-02-28T08:54:34"/>
    <m/>
    <m/>
    <s v="Item"/>
    <b v="0"/>
    <s v="0"/>
    <s v="Jimmy Dunphy"/>
    <s v="Jimmy Dunphy"/>
    <x v="20"/>
    <n v="1303"/>
    <s v="0"/>
    <d v="2019-02-28T11:51:38"/>
    <s v="Jimmy Dunphy"/>
    <m/>
    <s v="Grants Management"/>
    <s v="Item"/>
    <s v="strategicplanning/Research/Lists/Technical Assistance version 2"/>
  </r>
  <r>
    <s v="Lafrouche Parish Council"/>
    <x v="581"/>
    <x v="0"/>
    <s v="29VHCS1101"/>
    <s v="Isaac"/>
    <s v="Lafourche has a new Grant Writer, Lionel Lagarde. I gave him instructions on how to apply for a release of funds and how to complete the documents needed when submitting a Draw Request."/>
    <s v="Damage related to disaster"/>
    <x v="5"/>
    <x v="0"/>
    <x v="15"/>
    <d v="2019-02-28T08:55:15"/>
    <m/>
    <m/>
    <s v="Item"/>
    <b v="0"/>
    <s v="0"/>
    <s v="Plain Willie"/>
    <s v="Willie Plain"/>
    <x v="15"/>
    <n v="1304"/>
    <s v="0"/>
    <d v="2019-02-28T08:55:15"/>
    <s v="Plain OCD, Willie"/>
    <m/>
    <s v="Grants Management"/>
    <s v="Item"/>
    <s v="strategicplanning/Research/Lists/Technical Assistance version 2"/>
  </r>
  <r>
    <s v="Lafourche Parish"/>
    <x v="581"/>
    <x v="0"/>
    <s v="ILTR &amp; PARA Projects"/>
    <s v="Katrina/Rita Grant 1;#Gustav/Ike"/>
    <s v="Conference call with parish, Picciola &amp; Associates, and HGA to discuss project status, and expenditures.  See notes attached._x000a__x000a_Attendees:  Gretchin Caillouet, Julie Bordelon, Kristen Hebert, Jack Plaisance; Martine Turner, LaKesha Hart, Lionel Lagarde, and James Barnes"/>
    <s v="Damage related to disaster;#Eligible CDBG Activities;#Environmental - Environmental Reviews;#Financial Management;#Labor - Davis/Bacon;#Low-Moderate Income - National Objective;#Urgent Need - National Objective"/>
    <x v="5"/>
    <x v="0"/>
    <x v="23"/>
    <d v="2019-02-28T15:03:27"/>
    <m/>
    <m/>
    <s v="Item"/>
    <b v="0"/>
    <s v="0"/>
    <s v="Kristen Hebert"/>
    <s v="Kristen Hebert"/>
    <x v="10"/>
    <n v="1305"/>
    <s v="0"/>
    <d v="2019-02-28T15:10:39"/>
    <s v="Kristen Hebert"/>
    <m/>
    <s v="DRGR TA"/>
    <s v="Item"/>
    <s v="strategicplanning/Research/Lists/Technical Assistance version 2"/>
  </r>
  <r>
    <s v="Town of Kentwood-Site Visit"/>
    <x v="581"/>
    <x v="0"/>
    <s v="PW 829,364,708"/>
    <s v="Flood"/>
    <s v="Event start date: 02/28/19_x000a_Event end date: 02/28/19_x000a_On-site visit-New Mayor_x000a_Event organizer: Eugenia Williams_x000a_Attendees: Eugenia Williams, Glenda Bocking, Rochell Bates, Michelle Anthony_x000a_Date Notice sent: 02/12/19_x000a__x000a_During the site visit the following PW's were discussed: PW 829 Ave A Bridge- This project has been completed. They need to submit their expenses to GOHSEP for payment. PW 364 Culvert Crossings is completed. PW 708 Town of Kentwood Road- They are going to withdraw this project. They used another funding source to complete the project. The Town Clerk is going to pull the contract to see if the contractor followed Davis Bacon &amp; Related Acts, Section 3 and Section 504. The cost share agreement has to be amended to include the new mayor's information and to delete PW 708. They were also instructed to keep their records 5 yrs after the close of the disaster._x000a_"/>
    <s v="Damage related to disaster;#Eligible CDBG Activities;#Fair Housing Equal Opportunity;#Financial Management;#Labor - Davis/Bacon;#Grants Management"/>
    <x v="5"/>
    <x v="1"/>
    <x v="35"/>
    <d v="2019-03-01T09:22:30"/>
    <m/>
    <m/>
    <s v="Item"/>
    <b v="0"/>
    <s v="0"/>
    <s v="Eugenia Williams"/>
    <s v="Eugenia Williams"/>
    <x v="26"/>
    <n v="1306"/>
    <s v="0"/>
    <d v="2019-03-01T09:22:30"/>
    <s v="Eugenia Williams"/>
    <m/>
    <s v="Grants Management"/>
    <s v="Item"/>
    <s v="strategicplanning/Research/Lists/Technical Assistance version 2"/>
  </r>
  <r>
    <s v="Town of Baldwin"/>
    <x v="582"/>
    <x v="0"/>
    <s v="51MIPC3401"/>
    <s v="Gustav/Ike"/>
    <s v="A monthly conference call was held today with the Town of Baldwin Mayor Phil Prejean, St. Mary Parish Levee District Executive Director Tim Matte, consultant Angela Kraemer, and project analyst Jimmy Dunphy to discuss the status of the Town's Flood Protection Levee System (51MIPC3401) project, including the CLEGGCO property and the March 12 bid opening. _x000a__x000a_Mr. Matte informed the DRU that the Levee District appropriated the CLEGGCO owner's property at its most recent board meeting last month. Thus, there is now no need for the Levee District to execute a servitude agreement with the owner, which means that the March 12 bid opening can proceed as scheduled. The project analyst requested that Mr. Matte send all records from the appropriation proceedings, as well as the intergovernmental agreement the Town executed with the Levee District for use of the land, as soon as possible. The CLEGGCO property owner will be entitled to approximately $40,000.00 for use of his/her land, according to Mr. Matte._x000a__x000a_The Levee District will still attempt to execute an agreement with the CLEGGCO property owner when he picks up his payment, as it will with the other three property owners whose properties were appropriated and who have not yet collected their payments for the Levee District's appropriation of their properties._x000a__x000a_The project analyst inquired whether the Town or project LCO has already completed the grantee's Ten Day Responsibility (i.e., ensuring that the wage decision in the bid package is current), since the bid opening is scheduled to be held six days from today. Ms. Kraemer indicated that she would complete that check today and verify whether the wage decision is current, or needs to be updated via an addendum to the bid package, before sending the verification to Mr. Miller, who is currently out of town.  _x000a__x000a_In terms of the other acquisition-related records the DRU still needs to obtain, the project analyst requested that Mr. Matte or Ms. Kraemer send the remaining items that were summarized in an email that was sent to the Town yesterday morning reminding participants of the Thursday call. Ms. Kraemer subsequently requested from Mr. Matte that she be sent all records Mr. Matte has obtained related to the appropriations so that she could compile them and forward them to the project analyst. Mayor Prejean asked Mr. Matte to participate during next month's call so that he could verify whether all acquisition-related records the DRU requested have been sent to the project analyst.  "/>
    <s v="Grants Management"/>
    <x v="4"/>
    <x v="0"/>
    <x v="24"/>
    <d v="2019-03-07T07:13:53"/>
    <m/>
    <m/>
    <s v="Item"/>
    <b v="0"/>
    <s v="0"/>
    <s v="Jimmy Dunphy"/>
    <s v="Jimmy Dunphy"/>
    <x v="20"/>
    <n v="1307"/>
    <s v="0"/>
    <d v="2019-03-07T10:38:36"/>
    <s v="Jimmy Dunphy"/>
    <m/>
    <s v="Grants Management"/>
    <s v="Item"/>
    <s v="strategicplanning/Research/Lists/Technical Assistance version 2"/>
  </r>
  <r>
    <s v="Village of Tangipahoa"/>
    <x v="568"/>
    <x v="0"/>
    <s v="548"/>
    <s v="Flood"/>
    <s v="Event start end: 02/05/2019_x000a_Event end date: 02/05/2019_x000a_On-site visit_x000a_Event organizer: Eugenia Williams_x000a_Attendees: Eugenia Williams-OCD_x000a_Trashica Robinson-Mayor_x000a_Date notice sent: 01/28/19_x000a__x000a_​During our site visit we discussed PW 548-Lift Station Repair. This project has been completed using force account labor whic excluded them from Davis Bacon and Related Acts. The SAL agreed to assist them with closing this project. They need to submit their start and end date of the project. Also, the Agreement need to submitted as soon as possible. The Agreeement was resent on 03/07/19_x000a_ "/>
    <s v="Damage related to disaster;#Eligible CDBG Activities;#Labor - Davis/Bacon;#Grants Management"/>
    <x v="5"/>
    <x v="1"/>
    <x v="35"/>
    <d v="2019-03-07T10:30:55"/>
    <m/>
    <m/>
    <s v="Item"/>
    <b v="0"/>
    <s v="0"/>
    <s v="Eugenia Williams"/>
    <s v="Eugenia Williams"/>
    <x v="26"/>
    <n v="1308"/>
    <s v="0"/>
    <d v="2019-03-07T10:30:55"/>
    <s v="Eugenia Williams"/>
    <m/>
    <s v="Grants Management"/>
    <s v="Item"/>
    <s v="strategicplanning/Research/Lists/Technical Assistance version 2"/>
  </r>
  <r>
    <s v="LSU Ag Center"/>
    <x v="561"/>
    <x v="0"/>
    <s v="17WEDU7001"/>
    <s v="Gustav/Ike"/>
    <s v="Scheduled conference call to discuss a budget revision, invoicing and remaining direct cost"/>
    <s v="Eligible CDBG Activities;#Financial Management"/>
    <x v="1"/>
    <x v="0"/>
    <x v="28"/>
    <d v="2019-03-07T16:03:13"/>
    <m/>
    <m/>
    <s v="Item"/>
    <b v="0"/>
    <s v="0"/>
    <s v="Tomorr LeBeouf"/>
    <s v="Tomorr LeBeouf"/>
    <x v="19"/>
    <n v="1309"/>
    <s v="0"/>
    <d v="2019-03-07T16:03:13"/>
    <s v="Tomorr LeBeouf"/>
    <m/>
    <s v="Grants Management"/>
    <s v="Item"/>
    <s v="strategicplanning/Research/Lists/Technical Assistance version 2"/>
  </r>
  <r>
    <s v="Louisiana Department of Agriculture"/>
    <x v="580"/>
    <x v="0"/>
    <s v="65FDFR7001"/>
    <s v="Flood"/>
    <s v="Schedule call to provide TA regarding support documentation, guidelines and admin cost"/>
    <s v="Eligible CDBG Activities;#Financial Management"/>
    <x v="1"/>
    <x v="0"/>
    <x v="28"/>
    <d v="2019-03-07T16:08:29"/>
    <m/>
    <m/>
    <s v="Item"/>
    <b v="0"/>
    <s v="0"/>
    <s v="Tomorr LeBeouf"/>
    <s v="Tomorr LeBeouf"/>
    <x v="19"/>
    <n v="1310"/>
    <s v="0"/>
    <d v="2019-03-07T16:08:29"/>
    <s v="Tomorr LeBeouf"/>
    <m/>
    <s v="Grants Management"/>
    <s v="Item"/>
    <s v="strategicplanning/Research/Lists/Technical Assistance version 2"/>
  </r>
  <r>
    <s v="Southern University AG"/>
    <x v="572"/>
    <x v="0"/>
    <s v="17DRLG9201"/>
    <s v="Gustav/Ike"/>
    <s v="Scheduled call to provide TA on project delivery, direct cost and invoicing"/>
    <s v="Eligible CDBG Activities"/>
    <x v="1"/>
    <x v="0"/>
    <x v="28"/>
    <d v="2019-03-07T16:12:22"/>
    <m/>
    <m/>
    <s v="Item"/>
    <b v="0"/>
    <s v="0"/>
    <s v="Tomorr LeBeouf"/>
    <s v="Tomorr LeBeouf"/>
    <x v="19"/>
    <n v="1311"/>
    <s v="0"/>
    <d v="2019-03-08T14:17:31"/>
    <s v="Tomorr LeBeouf"/>
    <m/>
    <s v="Grants Management"/>
    <s v="Item"/>
    <s v="strategicplanning/Research/Lists/Technical Assistance version 2"/>
  </r>
  <r>
    <s v="Southern University Ag Department"/>
    <x v="579"/>
    <x v="0"/>
    <s v="17DRLG9201"/>
    <s v="Gustav/Ike"/>
    <s v="Scheduled call  to provide TA on unexpendited funds, the budget remaiing and invoicing"/>
    <s v="Financial Management"/>
    <x v="2"/>
    <x v="0"/>
    <x v="28"/>
    <d v="2019-03-07T16:15:21"/>
    <m/>
    <m/>
    <s v="Item"/>
    <b v="0"/>
    <s v="0"/>
    <s v="Tomorr LeBeouf"/>
    <s v="Tomorr LeBeouf"/>
    <x v="19"/>
    <n v="1312"/>
    <s v="0"/>
    <d v="2019-03-18T18:36:24"/>
    <s v="Tomorr LeBeouf"/>
    <m/>
    <s v="Grants Management"/>
    <s v="Item"/>
    <s v="strategicplanning/Research/Lists/Technical Assistance version 2"/>
  </r>
  <r>
    <s v="Lafayette Office Homeland Security and Lafayette Parish Communication District"/>
    <x v="582"/>
    <x v="0"/>
    <s v="PWs 42 and 83"/>
    <s v="Flood"/>
    <s v="OCD-DRU Staff Helena Janssen provided technical assistance to the Lafayette Office Homeland Security and Lafayette Parish Communication District to discuss the current status of their PWs listed in LouisianaPA.com (LAPA) and on the Non-Federal Share Match Program’s Participation Form. The GOHSEP SAL was also in attendance.  I provided an update on the Match Program and explained OCD-DRU’s reimbursement process.  The Applicant confirmed their PWs completed prior to 4/4/2017.  We also discussed the status of the Match Agreement and supporting documents between OCD-DRU and the Applicant. We assisted the Applicant with requesting close out of their PWs in LAPA.  Notice was sent to this Applicant on February 26, 2019. Event was held on March 7, 2019 at 9:00am – 10:00am."/>
    <s v="Damage related to disaster;#Eligible CDBG Activities"/>
    <x v="5"/>
    <x v="1"/>
    <x v="34"/>
    <d v="2019-03-08T08:10:19"/>
    <m/>
    <m/>
    <s v="Item"/>
    <b v="0"/>
    <s v="0"/>
    <s v="Janssen Helena"/>
    <s v="Helena Janssen"/>
    <x v="23"/>
    <n v="1313"/>
    <s v="0"/>
    <d v="2019-03-08T08:10:19"/>
    <s v="Janssen OCD, Helena"/>
    <m/>
    <s v="Grants Management"/>
    <s v="Item"/>
    <s v="strategicplanning/Research/Lists/Technical Assistance version 2"/>
  </r>
  <r>
    <s v="Lafayette Regional Airport"/>
    <x v="582"/>
    <x v="0"/>
    <s v="PWs 104, 105, 382 and 447"/>
    <s v="Flood"/>
    <s v="OCD-DRU Staff Helena Janssen provided technical assistance to Lafayette Regional Airport to discuss the current status of their PWs listed in LouisianaPA.com and on the Non-Federal Share Match Program’s Participation Form. I discussed an Overview of the Match Program, including the HUD CDBG-DR Requirements (DBRA, Section 3, 504 Assurance and Fair Housing).  Additionally, I discussed DOB since this applicant has a Donated Resources PW. The Applicant confirmed their PWs completed prior to 4/4/2017.  I discussed OCD-DRU’s Reimbursement Process and assisted with general questions regarding the Match Program. Notice was sent to this Applicant on March 6, 2019. Event was held on March 7, 2019 at 10:30am – 11:20am."/>
    <s v="Damage related to disaster;#Duplication of Benefits;#Eligible CDBG Activities"/>
    <x v="5"/>
    <x v="1"/>
    <x v="34"/>
    <d v="2019-03-08T08:11:57"/>
    <m/>
    <m/>
    <s v="Item"/>
    <b v="0"/>
    <s v="0"/>
    <s v="Janssen Helena"/>
    <s v="Helena Janssen"/>
    <x v="23"/>
    <n v="1314"/>
    <s v="0"/>
    <d v="2019-03-08T08:11:57"/>
    <s v="Janssen OCD, Helena"/>
    <m/>
    <s v="Grants Management"/>
    <s v="Item"/>
    <s v="strategicplanning/Research/Lists/Technical Assistance version 2"/>
  </r>
  <r>
    <s v="St. Helena Waterworks District 2"/>
    <x v="576"/>
    <x v="0"/>
    <s v="93"/>
    <s v="Flood"/>
    <s v="Event start date: 02/20/19_x000a_Event end date: 02/20/19_x000a_On-site visit_x000a_Event organizer: Eugenia Williams_x000a_Attendees: John Yent &amp; Pevey Lee_x000a_Date Notice was sent: 2/14/19_x000a__x000a_During the site visit we discussed PW 93-St. Helena Waterworks District 2-Cat.F, this project was completed prior to 4/4/17 and they also used force account labor therefore Davis Bacon and Related Acts will not apply.. The have submitted their agreements and the project has been closed by GOHSEP. They were instructed to maintain their files for 5 yrs after the close of the disaster. They are following GOHSEP's procurement process"/>
    <s v="Damage related to disaster;#Eligible CDBG Activities;#Labor - Davis/Bacon;#Grants Management"/>
    <x v="5"/>
    <x v="1"/>
    <x v="35"/>
    <d v="2019-03-08T10:16:36"/>
    <m/>
    <m/>
    <s v="Item"/>
    <b v="0"/>
    <s v="0"/>
    <s v="Eugenia Williams"/>
    <s v="Eugenia Williams"/>
    <x v="26"/>
    <n v="1315"/>
    <s v="0"/>
    <d v="2019-03-08T10:16:36"/>
    <s v="Eugenia Williams"/>
    <m/>
    <s v="Grants Management"/>
    <s v="Item"/>
    <s v="strategicplanning/Research/Lists/Technical Assistance version 2"/>
  </r>
  <r>
    <s v="Recovery School District"/>
    <x v="583"/>
    <x v="0"/>
    <s v="All IEDU projects "/>
    <s v="Katrina/Rita Grant 1"/>
    <s v="A monthly conference call was held today with Capital Grants Manager Nathan Schwam, grant administrator Julie Bordelon, and DRU representatives Jared Lee and Jimmy Dunphy to discuss the status of the grantee's two active projects, as well as the status of three projects that are in NOT Ready to Close status. _x000a__x000a_The DRU informed the grantee that it met with upper-level management earlier today to discuss the timeline RSD recently proposed for the Centralized Career and Technical Education Facility (IEDU-00117) project in its 2/28/19 extension request letter. The letter requested approval of revised construction start and end dates of 7/2/20 and 6/21/22, as well as extensions for other milestones. _x000a__x000a_The project analyst mentioned that the guidance obtained from that meeting was to schedule a meeting with both RSD and the Orleans Parish School Board (OPSB), so that the DRU's concerns regarding the extended project timeline could be addressed, including other facilities in Orleans Parish that could potentially be renovated with the CDBG-DR funds. It was also communicated that the DRU would like to have the meeting at its New Orleans offices the week of March 25 and that an OPSB official who is authorized to make decisions regarding grant funds needs to be present. _x000a__x000a_The project analyst sent an email to the grantee and other meeting participants following the conference call this afternoon, requesting dates and times of availability during the week of March 25. During the call, the project analyst requested that the email recipients reply with dates and times by the end of this week. _x000a__x000a_Regarding the Environmental Review Record that was submitted for the IEDU-00117 project at the end of January 2019, the DRU explained that one possibility for why it has not yet been approved is DRU management's concerns related to the project timeline and the viability of the project. Mr. Lee concurred with Ms. Bordelon that it would be a good idea for the grantee to complete a Certification of Categorical Exclusion form to environmentally clear the soft costs that may be incurred while the ERR is being held.  "/>
    <s v="Grants Management"/>
    <x v="4"/>
    <x v="0"/>
    <x v="24"/>
    <d v="2019-03-11T07:52:28"/>
    <m/>
    <m/>
    <s v="Item"/>
    <b v="0"/>
    <s v="0"/>
    <s v="Jimmy Dunphy"/>
    <s v="Jimmy Dunphy"/>
    <x v="20"/>
    <n v="1316"/>
    <s v="0"/>
    <d v="2019-03-11T15:26:25"/>
    <s v="Jimmy Dunphy"/>
    <m/>
    <s v="Grants Management"/>
    <s v="Item"/>
    <s v="strategicplanning/Research/Lists/Technical Assistance version 2"/>
  </r>
  <r>
    <s v="Consolidated Gravity Drainage District #1-Site Visit"/>
    <x v="576"/>
    <x v="0"/>
    <s v="372"/>
    <s v="Flood"/>
    <s v="Event start date: 02/20/19_x000a_Event end date: 02/20/19_x000a_On-site visit_x000a_Event organizer: Eugenia Williams_x000a_Attendees: Stanan Copebpsae, Kiley Bates, Eugenia Williams_x000a_Date notice was sent: 02/14/19_x000a__x000a_During the site visit we discussed PW 372-EPM. I gave the grantee an overview of our program. This project was completed prior to 4/4/17. GOHSEP will assist grantee with the closing process. They were informed to keep their records five years after the disaster close and they agreed to follow GOHSEP procurement process."/>
    <s v="Damage related to disaster;#Eligible CDBG Activities;#Grants Management"/>
    <x v="5"/>
    <x v="1"/>
    <x v="35"/>
    <d v="2019-03-11T12:44:11"/>
    <m/>
    <m/>
    <s v="Item"/>
    <b v="0"/>
    <s v="0"/>
    <s v="Eugenia Williams"/>
    <s v="Eugenia Williams"/>
    <x v="26"/>
    <n v="1317"/>
    <s v="0"/>
    <d v="2019-03-11T12:44:11"/>
    <s v="Eugenia Williams"/>
    <m/>
    <s v="Grants Management"/>
    <s v="Item"/>
    <s v="strategicplanning/Research/Lists/Technical Assistance version 2"/>
  </r>
  <r>
    <s v="Start-Girard Fire Protection District"/>
    <x v="583"/>
    <x v="0"/>
    <s v="4263-823/4263-822"/>
    <s v="Flood"/>
    <s v="Provided assistance on PA Math agreement &amp; PW closeout"/>
    <s v="Damage related to disaster;#Grants Management"/>
    <x v="5"/>
    <x v="0"/>
    <x v="39"/>
    <d v="2019-03-11T15:10:06"/>
    <m/>
    <m/>
    <s v="Item"/>
    <b v="0"/>
    <s v="0"/>
    <s v="Sydney Pino"/>
    <s v="Sydney Pino"/>
    <x v="29"/>
    <n v="1318"/>
    <s v="0"/>
    <d v="2019-03-11T15:10:06"/>
    <s v="Sydney Pino"/>
    <m/>
    <s v="Grants Management"/>
    <s v="Item"/>
    <s v="strategicplanning/Research/Lists/Technical Assistance version 2"/>
  </r>
  <r>
    <s v="Scott Volunteer Fire Department"/>
    <x v="584"/>
    <x v="0"/>
    <s v="PWs 14 and 15"/>
    <s v="Flood"/>
    <s v="OCD-DRU Staff Helena Janssen provided TA to Myra Romero with Scott Volunteer Fire Department regarding items required to finalize the Match Agreement and supporting documents. The grantee provided confirmation of their DUNS # in SAM.gov. I provided the grantee with sample board resolutions. Additionally, I explained OCD-DRU’s Reimbursement process and the five (5) year record retention requirement after the final closeout of OCD-DR’s federal grant providing the funds.  The grantee has to contact GOHSEP regarding closeout of their PWs. Notice was sent to this grantee on March 12, 2019. Event was held on March 14, 2019 at 8:00am-9:00am."/>
    <s v="Damage related to disaster;#Eligible CDBG Activities"/>
    <x v="5"/>
    <x v="1"/>
    <x v="34"/>
    <d v="2019-03-15T08:12:39"/>
    <m/>
    <m/>
    <s v="Item"/>
    <b v="0"/>
    <s v="0"/>
    <s v="Janssen Helena"/>
    <s v="Helena Janssen"/>
    <x v="23"/>
    <n v="1319"/>
    <s v="0"/>
    <d v="2019-03-15T08:12:39"/>
    <s v="Janssen OCD, Helena"/>
    <m/>
    <s v="Grants Management"/>
    <s v="Item"/>
    <s v="strategicplanning/Research/Lists/Technical Assistance version 2"/>
  </r>
  <r>
    <s v="Acadia Parish Police Jury"/>
    <x v="584"/>
    <x v="0"/>
    <s v="PWs 270, 477, 523, 535, 651, 654, 696, 964 and 1200"/>
    <s v="Flood"/>
    <s v="OCD-DRU Staff Helena Janssen provided TA to Acadia Parish Police Jury’s new Point of Contacts to discuss the current status of their PWs listed in LouisianaPA.com and on the Non-Federal Share Match Program’s Participation Form. I provided an Overview of the Match Program, including the HUD CDBG-DR Requirements (DBRA, Section 3, 504 Assurance and Fair Housing.  The Applicant confirmed their PWs completed prior to 4/4/2017 with the exception of PW 964, which completed 9/28/2017.  I discussed OCD-DRU’s Reimbursement Process and the five-year record retention requirement. Additionally, I discussed DOB since this applicant has Donated Resources PWs. Notice was sent to this grantee on March 1, 2019. Event was held on March 14, 2019 at 10:00am – 12:20pm.  The GOHSEP SAL was also in attendance."/>
    <s v="Damage related to disaster;#Duplication of Benefits;#Eligible CDBG Activities;#Fair Housing Equal Opportunity;#Labor - Davis/Bacon"/>
    <x v="5"/>
    <x v="1"/>
    <x v="34"/>
    <d v="2019-03-15T08:45:20"/>
    <m/>
    <m/>
    <s v="Item"/>
    <b v="0"/>
    <s v="0"/>
    <s v="Janssen Helena"/>
    <s v="Helena Janssen"/>
    <x v="23"/>
    <n v="1320"/>
    <s v="0"/>
    <d v="2019-03-15T08:45:20"/>
    <s v="Janssen OCD, Helena"/>
    <m/>
    <s v="Grants Management"/>
    <s v="Item"/>
    <s v="strategicplanning/Research/Lists/Technical Assistance version 2"/>
  </r>
  <r>
    <s v="Crowley Service Area FPD Number 11"/>
    <x v="584"/>
    <x v="0"/>
    <s v="PWs 396 and 405"/>
    <s v="Flood"/>
    <s v="OCD-DRU Staff Helena Janssen provided TA to the Fire Chief with Crowley Service Area FPD Number 11 regarding items required to finalize the Match Agreement and supporting documents. We also discussed the requirement to register their DUNS# in SAM.gov and I provided him with the instructions. I also provided the grantee with sample board resolutions. Since this grantee has a PW that completed after 4/4/2017, I assisted the Fire Chief with completing OCD-DRU’s Section 504 Assurance (Exhibit 8-3).  Additionally, I explained OCD-DRU’s Reimbursement process and the five (5) year record retention requirement after the final closeout of OCD-DR’s federal grant providing the funds.  The GOHSEP SAL was also in attendance and assisted with closeout of their PWs in LAPA. Notice was sent to this grantee on March 8, 2019. Event was held on March 14, 2019 at 1:30pm-2:35pm. "/>
    <s v="Damage related to disaster;#Eligible CDBG Activities"/>
    <x v="5"/>
    <x v="1"/>
    <x v="34"/>
    <d v="2019-03-15T09:05:35"/>
    <m/>
    <m/>
    <s v="Item"/>
    <b v="0"/>
    <s v="0"/>
    <s v="Janssen Helena"/>
    <s v="Helena Janssen"/>
    <x v="23"/>
    <n v="1321"/>
    <s v="0"/>
    <d v="2019-03-15T09:05:35"/>
    <s v="Janssen OCD, Helena"/>
    <m/>
    <s v="Grants Management"/>
    <s v="Item"/>
    <s v="strategicplanning/Research/Lists/Technical Assistance version 2"/>
  </r>
  <r>
    <s v="Louisiana State University - Sea Grant"/>
    <x v="585"/>
    <x v="0"/>
    <s v="65E17S00001"/>
    <s v="Katrina/Rita Grant 1;#Katrina/Rita Grant 2"/>
    <s v="A monthly conference call was held today with LSU officials Anne Dugas and Larry March and DRU representatives Jared Lee and Jimmy Dunphy to discuss the grantee's LA Seafood Industry Sustainability Initiative (E17S-00001) project, including the grantee's CEA, which expires 12/31/19._x000a__x000a_Mr. Lee informed the grantee that since the end of the DRU's fiscal year is 6/30, the amendment to the CEA that the grantee will likely submit later this year should be extended an additional three months -- to 9/30/20. Ms. Dugas mentioned that LSU will be fine with requesting a nine-month extension to the CEA, and will likely be able to submit the time extension request by May, along with revisions to the various expense categories identified in the CEA. _x000a__x000a_In addition to amending the CEA, the DRU informed Ms. Dugas that a project amendment may also need to be executed to update the five expense categories in the CEA -- if the project application that was approved also listed those five categories. The project analyst informed Ms. Dugas that he would send the Request for Project Amendment form to her so that the grantee can complete the project amendment request at the same time as the CEA amendment.  _x000a__x000a_The project amendment form was later sent to Ms. Dugas via email that afternoon -- after it was verified that the project application also listed the five expense categories identified in the CEA and the corresponding amounts. The project analyst informed Ms. Dugas in the email that a revised cost estimate will need to be included with the amendment request, even if the estimate is not as detailed as that which was submitted in the application. Additionally, technical assistance related to completing the amendment request form correctly was also provided in the email to Ms. Dugas. "/>
    <s v="Grants Management"/>
    <x v="4"/>
    <x v="0"/>
    <x v="24"/>
    <d v="2019-03-18T07:12:53"/>
    <m/>
    <m/>
    <s v="Item"/>
    <b v="0"/>
    <s v="0"/>
    <s v="Jimmy Dunphy"/>
    <s v="Jimmy Dunphy"/>
    <x v="20"/>
    <n v="1322"/>
    <s v="0"/>
    <d v="2019-03-18T14:21:12"/>
    <s v="Jimmy Dunphy"/>
    <m/>
    <s v="Grants Management"/>
    <s v="Item"/>
    <s v="strategicplanning/Research/Lists/Technical Assistance version 2"/>
  </r>
  <r>
    <s v="St. Tammany Parish Fire District 13"/>
    <x v="581"/>
    <x v="0"/>
    <s v="PW 14, 58"/>
    <s v="Flood"/>
    <s v="Event start date: 2/28/19_x000a_Event end date: 2/28/19_x000a_On-site visit_x000a_Event organizier: Eugenia Williams_x000a_Date notice sent: 02/24/19_x000a__x000a_Event organizer: Eugenia Williams_x000a_Invitees: Clint Ory, Eugenia Williams_x000a_Notice sent: 2/21/19_x000a__x000a_During the site visit, we discussed PW's 14 &amp; 58, both are Emergency Protective Measures from the March and August flood. I gave Mr. Ory and overview of the program with the handouts to explain. Currently waiting on him to sumbit his start and end dates. These projects has been closed by their SSAL-Glenda Bocking. Their Agreement has been submitted."/>
    <s v="Damage related to disaster;#Eligible CDBG Activities;#Grants Management"/>
    <x v="5"/>
    <x v="1"/>
    <x v="35"/>
    <d v="2019-03-18T14:04:22"/>
    <m/>
    <m/>
    <s v="Item"/>
    <b v="0"/>
    <s v="0"/>
    <s v="Eugenia Williams"/>
    <s v="Eugenia Williams"/>
    <x v="26"/>
    <n v="1323"/>
    <s v="0"/>
    <d v="2019-03-18T15:50:20"/>
    <s v="Eugenia Williams"/>
    <m/>
    <s v="Grants Management"/>
    <s v="Item"/>
    <s v="strategicplanning/Research/Lists/Technical Assistance version 2"/>
  </r>
  <r>
    <s v="Facility Planning and Control"/>
    <x v="586"/>
    <x v="1"/>
    <s v="All active ILOC projects "/>
    <s v="Katrina/Rita Grant 1;#Katrina/Rita Grant 2"/>
    <s v="A monthly conference call was held today with FP&amp;C senior managers Lisa Smeltzer and Tom Rish, project managers Mark Bradley and Jean Kelly, Jessica Guillory (Pan American Engineers), and Jimmy Dunphy to discuss the status of the grantee's Delgado Community College (ILOC-00020) and Nunez Community College (I2OC-00022) projects._x000a__x000a_Ms. Smeltzer mentioned that grant administrator Pan American Engineers (PAE) may require more funding in order to complete LCO duties on the last phase of the ILOC-00020 project, since all previous task order funds may be fully expended. One possibility discussed as an option to obtain funding was to move CDBG-DR funds from the ILOC-00020 project to a new task order with PAE and to replace the ILOC-00020 funds with local funds. Ms. Smeltzer mentioned that although Delgado Community College may be able to provide that additional funding to ensure compliance with labor requirements, it may not be willing to. _x000a__x000a_Other possibilities discussed as possible options for PAE completing LCO duties on the maintenance buildings additions included: inquiring whether there are any CDBG-DR funds remaining in any previous task order(s) that have been executed with PAE and adding those to a new task order for ILOC-00020, and the DRU project analyst reviewing the contractor's first few payroll reports to ensure compliance with DBRA requirements. _x000a__x000a_In addition to reviewing payrolls, the project analyst informed Mr. Bradley of the grantee's other responsibilities regarding labor standards, including conducting field inspections at the job site to verify the posting requirements and record employee interviews. Additionally, the project analyst informed Mr. Bradley of the prime contractor's and subcontractor's responsibility to produce weekly payroll reports each week work is completed. Mr. Bradley confirmed that he would contact the contractor to remind it of the federal requirement to produce weekly payrolls._x000a__x000a_The project analyst also informed Mr. Bradley that the next payment request submitted for the project, which will include a request for retainage that has been withheld from prime contractor One Construction's contract, should include both the Certificate of Substantial Completion, as well as the contractor's Clear Lien Certificate."/>
    <s v="Labor - Davis/Bacon;#Grants Management"/>
    <x v="7"/>
    <x v="0"/>
    <x v="24"/>
    <d v="2019-03-21T08:37:22"/>
    <m/>
    <m/>
    <s v="Item"/>
    <b v="0"/>
    <s v="0"/>
    <s v="Jimmy Dunphy"/>
    <s v="Jimmy Dunphy"/>
    <x v="20"/>
    <n v="1324"/>
    <s v="0"/>
    <d v="2019-03-21T13:12:13"/>
    <s v="Jimmy Dunphy"/>
    <m/>
    <s v="Grants Management"/>
    <s v="Item"/>
    <s v="strategicplanning/Research/Lists/Technical Assistance version 2"/>
  </r>
  <r>
    <s v="East Baton Rouge Parish"/>
    <x v="586"/>
    <x v="1"/>
    <s v="All active PARA projects "/>
    <s v="Gustav/Ike"/>
    <s v="A monthly conference call was held today with East Baton Rouge Parish officials Anita Lockett and Rowdy Gaudet, Redevelopment Authority officials Tara Titone and Tasha Saunders, grant administrators Julie Bordelon and Michelle Smith (Pan American Engineers), and DRU representatives Kay LeSage, Darin Mann, Jared Lee, John Sparks, Andrea Fleischbein and Jimmy Dunphy to discuss the statuses of the Parish's non-bridge replacement infrastructure projects. An earlier call was held today between Parish Engineer Mark Stephens and infrastructure project analyst Jimmy Dunphy to discuss the Parish's active bridge replacement projects. _x000a__x000a_Mr. Stephens informed the DRU that Parish Administrator Rowdy Gaudet recently made the decision to move approximately $340,000.00 from the Parish's unallocated dollars to the Parish's Woodland Ridge bridge (17PARA2105) project. Mr. Stephens mentioned that those funds would replace the local funds in the project budget that are currently allocated to construction costs. The project analyst informed Mr. Stephens that an Urgent Need resolution should not need to be passed by the Parish council for the project amendment that will be needed, since the revised CDBG amount in the project budget will be less than that which was originally approved in the application.  _x000a__x000a_Regarding the Bob Pettit (-2106) bridge project that is currently in the pre-construction phase, the project analyst informed Mr. Stephens that if an additional extension is needed to the deadline for submission of the ERR and plans and specifications, the DRU would like the request to contain an updated project timeline, including revised construction start and end dates. Mr. Stephens mentioned, however, that the Parish still anticipates that construction will begin in the first quarter of 2020. The DRU recently approved a four-month time extension (to 8/1/19) for submission of the ERR and plans and specifications. _x000a__x000a_Ms. Lockett confirmed that the bid opening for the Renovate 1701 Main St. (17PARA3202) project was held today, and that the Parish anticipates that construction will be completed before the end of 2019. The project analyst informed the Parish that a project amendment to revise the budget (and scope) -- if needed -- can be submitted after the Parish reviews the bids it received. Note a Scope of Work amendment may be needed to document an additional building overflow services may be moved to. "/>
    <s v="Grants Management"/>
    <x v="4"/>
    <x v="0"/>
    <x v="24"/>
    <d v="2019-03-21T09:23:27"/>
    <m/>
    <m/>
    <s v="Item"/>
    <b v="0"/>
    <s v="0"/>
    <s v="Jimmy Dunphy"/>
    <s v="Jimmy Dunphy"/>
    <x v="20"/>
    <n v="1325"/>
    <s v="0"/>
    <d v="2019-03-21T15:20:08"/>
    <s v="Jimmy Dunphy"/>
    <m/>
    <s v="Grants Management"/>
    <s v="Item"/>
    <s v="strategicplanning/Research/Lists/Technical Assistance version 2"/>
  </r>
  <r>
    <s v="LSU Agricultural Center"/>
    <x v="587"/>
    <x v="0"/>
    <s v="17WEDU7001"/>
    <s v="Gustav/Ike"/>
    <s v="OCD-DRU Staff Tomorr LeBeouf and Helena Janssen had a conference call with LSU's Grants and Contracts Accounting Analyst, Tamara Phillips, to discuss the details of their Request for Payment #25 and the supporting documentation.  We requested an additional document (January Percentage of Effort Certification) and an explanation of the credits/debits listed in the monthly journal ledgers.  Notice was sent to this grantee on March 14, 2019.  The conference call was held on March 19, 2019 at 10:00am- 10:40am."/>
    <s v="Financial Management"/>
    <x v="2"/>
    <x v="0"/>
    <x v="34"/>
    <d v="2019-03-22T14:57:41"/>
    <m/>
    <m/>
    <s v="Item"/>
    <b v="0"/>
    <s v="0"/>
    <s v="Janssen Helena"/>
    <s v="Helena Janssen"/>
    <x v="23"/>
    <n v="1326"/>
    <s v="0"/>
    <d v="2019-03-22T14:57:41"/>
    <s v="Janssen OCD, Helena"/>
    <m/>
    <s v="Grants Management"/>
    <s v="Item"/>
    <s v="strategicplanning/Research/Lists/Technical Assistance version 2"/>
  </r>
  <r>
    <s v="City of St. Gabriel"/>
    <x v="586"/>
    <x v="1"/>
    <s v="DR-4277:  PWs 163, 374 &amp; 629 "/>
    <s v="Flood"/>
    <s v="Onsite TA Meeting _x000a_Event Date: 3/21/2019_x000a_Event Organizer: OCD-DRU Eva Strausbaugh_x000a_Date Invite Sent Out: 3/18/2019_x000a_Attendees:  Eva Strausbaugh (DRU), Willetta Porter (GOHSEP SAL), Constance Barbin (City Clerk), Lloyd Snowten (Dir. Public Wks for City), John Chumba (ICG North America, City's Consultant)._x000a_Discussed Match Program and CDBG Requirements including Davis-Bacon Labor Compliance, Fair Housing, and Section 504.  We also discussed the Match Agreement and required supplemental contract docs, each PW and completion dates, GOHSEP PW closeout, DRU reimbursement process, etc."/>
    <s v="Damage related to disaster;#Duplication of Benefits;#Eligible CDBG Activities;#Fair Housing Equal Opportunity;#Labor - Davis/Bacon;#Grants Management"/>
    <x v="5"/>
    <x v="1"/>
    <x v="33"/>
    <d v="2019-03-22T15:35:26"/>
    <m/>
    <m/>
    <s v="Item"/>
    <b v="0"/>
    <s v="0"/>
    <s v="Eva Strausbaugh"/>
    <s v="Eva Strausbaugh"/>
    <x v="25"/>
    <n v="1327"/>
    <s v="0"/>
    <d v="2019-03-22T15:35:26"/>
    <s v="Eva Strausbaugh"/>
    <m/>
    <s v="Grants Management"/>
    <s v="Item"/>
    <s v="strategicplanning/Research/Lists/Technical Assistance version 2"/>
  </r>
  <r>
    <s v="Recovery School District"/>
    <x v="588"/>
    <x v="1"/>
    <s v="IEDU-00117"/>
    <s v="Katrina/Rita Grant 1"/>
    <s v="A meeting was held at the DRU's New Orleans offices today with RSD officials Annie Cambria and Nathan Schwam, grant administrator Julie Bordelon, Jacobs/CSRS officials Jonathan Perret and Stephanie Wexler, Orleans Parish School Board official Eric Seling and DRU representatives Gina Campo, Adrienne Celestine, Jared Lee and Jimmy Dunphy to discuss the grantee's recent request for a time extension for the Centralized Career and Technical Education Facility (IEDU-00017 project.  _x000a__x000a_The DRU informed the grantee that the main concern related to the proposed timeline RSD offered in its 2/28/19 letter is that the construction end date is 15 months after that which was approved in the project application (3/31/21), which could substantially delay closeout of the DRU's K/R IEDU program, as well as the larger K/R grant with HUD. _x000a__x000a_RSD Chief Operating Officer Annie Cambria discussed two other possibilities for utilizing the balance of RSD's Primary and Secondary Education award, including: demolishing the current Walter Cohen High School and re-constructing a new facility on the site, or renovating Martin Behrman Elementary School. Ms. Celestine suggested that constructing a new site where Cohen High School is currently located may be a more feasible project at this point than the currently-approved IEDU-00117 project, due to the uncertainties surrounding the state of the Lafayette St. facility where students had to be moved from last year. _x000a__x000a_Ms. Wexler asked if the grantee could obtain an assurance from both GOHSEP and FEMA that the closeout process for a possible Walter Cohen project could be streamlined, would that suffice to obtain DRU approval of a possible new Walter Cohen project that would utilize both FEMA and CDBG-DR funds, as well as the CMaR procurement method, which would potentially help expedite the construction schedule. _x000a__x000a_Ms. Celestine mentioned that if the grantee could obtain that assurance from both FEMA and GOHSEP that the DRU may be able to request that HUD push back the closeout date for its K/R grant to 2022. The presumption at the meeting therefore was that the IEDU-00117 project would be canceled and that a new project application would be developed and submitted for construction of a new facility at the Walter Cohen High School site. _x000a__x000a_Note Ms. Cambria mentioned that construction for the possible Cohen project would not be able to be completed until March or April of 2022, which means that students would not be able to occupy the facility until the fall of 2022. However, the project is already farther along in the design stage than the currently-approved IEDU-00117 project is. The DRU informed the grantee that even if CDBG-DR funds were expended before FEMA funds, the project would not be able to be closed until the activity meets a national objective. _x000a__x000a_Additionally, a duplication of benefits check needs to be performed for any project where both FEMA and CDBG funds pay for construction costs. And, that check cannot be performed until after all project funds have been expended. Ms. Wexler asked about the possibility of closing out a possible new project after all CDBG-DRU funds have been expended but before all FEMA funds have been expended.   "/>
    <s v="Duplication of Benefits;#Grants Management"/>
    <x v="6"/>
    <x v="0"/>
    <x v="24"/>
    <d v="2019-03-26T07:30:19"/>
    <m/>
    <m/>
    <s v="Item"/>
    <b v="0"/>
    <s v="0"/>
    <s v="Jimmy Dunphy"/>
    <s v="Jimmy Dunphy"/>
    <x v="20"/>
    <n v="1328"/>
    <s v="0"/>
    <d v="2019-03-26T10:34:53"/>
    <s v="Jimmy Dunphy"/>
    <m/>
    <s v="Grants Management"/>
    <s v="Item"/>
    <s v="strategicplanning/Research/Lists/Technical Assistance version 2"/>
  </r>
  <r>
    <s v="Sewerage and Water Board of New Orleans"/>
    <x v="577"/>
    <x v="0"/>
    <s v="Program Income"/>
    <s v="Katrina/Rita Grant 1;#Katrina/Rita Grant 2;#Flood"/>
    <s v="Meeting with SWBNO staff to explore eligible activities for CDBG-DR program income related to required water system work. "/>
    <s v="Damage related to disaster"/>
    <x v="5"/>
    <x v="0"/>
    <x v="44"/>
    <d v="2019-03-26T14:54:04"/>
    <m/>
    <m/>
    <s v="Item"/>
    <b v="0"/>
    <s v="0"/>
    <s v="Pat Forbes"/>
    <s v="Pat Forbes"/>
    <x v="34"/>
    <n v="1329"/>
    <s v="0"/>
    <d v="2019-03-26T14:54:04"/>
    <s v="Pat Forbes"/>
    <m/>
    <s v="Grants Management"/>
    <s v="Item"/>
    <s v="strategicplanning/Research/Lists/Technical Assistance version 2"/>
  </r>
  <r>
    <s v="SWBNO"/>
    <x v="572"/>
    <x v="0"/>
    <s v="Program Income"/>
    <s v="Katrina/Rita Grant 1;#Katrina/Rita Grant 2"/>
    <s v="Provide TA around potential eligible activites for CDBG-DR related to repairing/enhancing SWBNO infrastructure"/>
    <s v="Damage related to disaster"/>
    <x v="5"/>
    <x v="0"/>
    <x v="44"/>
    <d v="2019-03-26T14:56:57"/>
    <m/>
    <m/>
    <s v="Item"/>
    <b v="0"/>
    <s v="0"/>
    <s v="Pat Forbes"/>
    <s v="Pat Forbes"/>
    <x v="34"/>
    <n v="1330"/>
    <s v="0"/>
    <d v="2019-03-26T14:56:57"/>
    <s v="Pat Forbes"/>
    <m/>
    <s v="Grants Management"/>
    <s v="Item"/>
    <s v="strategicplanning/Research/Lists/Technical Assistance version 2"/>
  </r>
  <r>
    <s v="SWBNO"/>
    <x v="574"/>
    <x v="0"/>
    <s v="Program Income"/>
    <s v="Katrina/Rita Grant 1;#Katrina/Rita Grant 2"/>
    <s v="Provide TA relative to eligible activities for SWBNO infrastructure"/>
    <s v="Damage related to disaster"/>
    <x v="5"/>
    <x v="0"/>
    <x v="44"/>
    <d v="2019-03-26T14:58:44"/>
    <m/>
    <m/>
    <s v="Item"/>
    <b v="0"/>
    <s v="0"/>
    <s v="Pat Forbes"/>
    <s v="Pat Forbes"/>
    <x v="34"/>
    <n v="1331"/>
    <s v="0"/>
    <d v="2019-03-26T14:58:44"/>
    <s v="Pat Forbes"/>
    <m/>
    <s v="Grants Management"/>
    <s v="Item"/>
    <s v="strategicplanning/Research/Lists/Technical Assistance version 2"/>
  </r>
  <r>
    <s v="Terrebonne Parish"/>
    <x v="589"/>
    <x v="1"/>
    <s v="All active PARA projects"/>
    <s v="Gustav/Ike"/>
    <s v="A monthly conference call was held today with Parish Engineer Nia Picou and DRU officials Jared Lee, Darin Mann and Jimmy Dunphy to discuss the status of the Parish's active infrastructure projects, as well as closeout of the Parish's K/R Fisheries CEA that has not yet been closed by the DRU._x000a__x000a_Regarding the Parish's Falgout Canal (55PARA3312) project, the DRU informed Ms. Picou that prior to closing out the project, an amendment to the subrecipient agreement between the Parish and the Terrebonne Levee Conservation District (TLCD) will need to be approved by the Parish and obtained by the DRU. Note the original subrecipient agreement the Parish executed with the TLCD was in the amount of $13,999,999.00; the current approved budget for the project is $15,810,355.94. _x000a__x000a_The project analyst informed Ms. Picou that an amendment to the Parish's Recovery Proposal will not need to be approved before a final project amendment for 55PARA3312 is submitted, since only the amount of Other funds in the project budget will change as a result of the budget reconciliation that needs to be completed. Approval of a final project amendment and an amendment to the Parish's subrecipient agreement are the only items needed before this project can be moved to Ready to Close status. _x000a__x000a_Regarding the Parish's Falgout Canal (55PARA3312) project, the project analyst informed Ms. Picou that a Categorical Exclusion form would likely not need to be submitted with the project amendment that is pending, since the amount that the budget is increasing has previously been cleared environmentally. The Parish will likely only need to submit a completed 58.47 form, which is a re-evaluation of the environmental assessment the Parish previously completed. _x000a__x000a_The project analyst also informed Ms. Picou that since the DRU recently received a return of funds from the Parish for the Operation Boat Launches (IFIS-00008) project that was monitored in May 2018, closeout of the Parish's single-project IFIS CEA could likely commence soon. Mr. Mann mentioned that after the DRU received notification that the Compliance section approves proceeding to close out the CEA, he would contact Parish official Jennifer Gerbasi to request that the CEA closeout report be completed. "/>
    <s v="Grants Management"/>
    <x v="4"/>
    <x v="0"/>
    <x v="24"/>
    <d v="2019-03-28T07:20:14"/>
    <m/>
    <m/>
    <s v="Item"/>
    <b v="0"/>
    <s v="0"/>
    <s v="Jimmy Dunphy"/>
    <s v="Jimmy Dunphy"/>
    <x v="20"/>
    <n v="1332"/>
    <s v="0"/>
    <d v="2019-03-28T10:51:10"/>
    <s v="Jimmy Dunphy"/>
    <m/>
    <s v="Grants Management"/>
    <s v="Item"/>
    <s v="strategicplanning/Research/Lists/Technical Assistance version 2"/>
  </r>
  <r>
    <s v="South Central Planning and Development Commission, North Delta Regional Planning &amp; Development District, NewCorp Inc, TruFund Financial Services, Regional Loan Corp"/>
    <x v="590"/>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9-03-29T08:50:12"/>
    <m/>
    <m/>
    <s v="Item"/>
    <b v="0"/>
    <s v="0"/>
    <s v="Chua Michael"/>
    <s v="Michael Chua"/>
    <x v="9"/>
    <n v="1333"/>
    <s v="0"/>
    <d v="2019-03-29T08:50:12"/>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591"/>
    <x v="0"/>
    <s v="Restore LA Small Business Program"/>
    <s v="Flood"/>
    <s v="This is a conference call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9-03-29T08:50:45"/>
    <m/>
    <m/>
    <s v="Item"/>
    <b v="0"/>
    <s v="0"/>
    <s v="Chua Michael"/>
    <s v="Michael Chua"/>
    <x v="9"/>
    <n v="1334"/>
    <s v="0"/>
    <d v="2019-03-29T08:50:45"/>
    <s v="Chua OCD, Michael"/>
    <m/>
    <s v="Grants Management"/>
    <s v="Item"/>
    <s v="strategicplanning/Research/Lists/Technical Assistance version 2"/>
  </r>
  <r>
    <s v="Union Grove Water System"/>
    <x v="592"/>
    <x v="1"/>
    <s v="PWs 170 and 202"/>
    <s v="Flood"/>
    <s v="OCD-DRU Staff Helena Janssen and Shayla Thompson provided TA via conference call to Carl Watson with Union Grove Water System to discuss the status of their PWs listed in LouisianaPA.com and the next steps with the Non-Federal Share Match Program.  We discussed the current status of small projects, OCD-DRU’s reimbursement process and HUD OCD-DRU’s 5-year record retention requirement after the final closeout of OCD-DR’s federal grant providing the funds. We noted both PWs completed prior to 4/4/2019, and confirmed final work on PW 202 completed on 9/30/2016.  The GOHSEP SAL was also on the call.  The conference call was held on March 29, 2019 at 1:30pm."/>
    <s v="Damage related to disaster;#Eligible CDBG Activities"/>
    <x v="5"/>
    <x v="0"/>
    <x v="30"/>
    <d v="2019-03-29T14:28:55"/>
    <m/>
    <m/>
    <s v="Item"/>
    <b v="0"/>
    <s v="0"/>
    <s v="Helena Janssen"/>
    <s v="Helena Janssen"/>
    <x v="23"/>
    <n v="1335"/>
    <s v="0"/>
    <d v="2019-03-29T14:28:55"/>
    <s v="Helena Janssen"/>
    <m/>
    <s v="Grants Management"/>
    <s v="Item"/>
    <s v="strategicplanning/Research/Lists/Technical Assistance version 2"/>
  </r>
  <r>
    <s v="Union Grove Water System "/>
    <x v="592"/>
    <x v="1"/>
    <s v="PW's 170, 202"/>
    <s v="Flood"/>
    <s v="OCD-DRU Staff Helena Janssen and Shayla Thompson provided TA via conference call to Carl Watson with Union Grove Water System to discuss the status of their PWs listed in LouisianaPA.com and the next steps with the Non-Federal Share Match Program.  We discussed the current status of small projects, OCD-DRU’s reimbursement process and HUD OCD-DRU’s 5-year record retention requirement after the final closeout of OCD-DR’s federal grant providing the funds. We noted both PWs completed prior to 4/4/2019, and confirmed final work on PW 202 completed on 9/30/2016.  The GOHSEP SAL was also on the call.  The conference call was held on March 29, 2019 at 1:30pm"/>
    <s v="Damage related to disaster;#Eligible CDBG Activities"/>
    <x v="5"/>
    <x v="0"/>
    <x v="45"/>
    <d v="2019-03-29T14:44:06"/>
    <m/>
    <m/>
    <s v="Item"/>
    <b v="0"/>
    <s v="0"/>
    <s v="Shayla Thompson"/>
    <s v="Shayla Thompson"/>
    <x v="35"/>
    <n v="1336"/>
    <s v="0"/>
    <d v="2019-03-29T14:44:06"/>
    <s v="Shayla Thompson"/>
    <m/>
    <s v="Grants Management"/>
    <s v="Item"/>
    <s v="strategicplanning/Research/Lists/Technical Assistance version 2"/>
  </r>
  <r>
    <s v="CNO "/>
    <x v="593"/>
    <x v="0"/>
    <s v="CNO ALL"/>
    <s v="Katrina/Rita Grant 1"/>
    <s v="Legislative Black Caucus annual meeting. "/>
    <s v="Damage related to disaster;#Eligible CDBG Activities"/>
    <x v="5"/>
    <x v="1"/>
    <x v="27"/>
    <d v="2019-04-01T09:06:46"/>
    <m/>
    <m/>
    <s v="Item"/>
    <b v="0"/>
    <s v="0"/>
    <s v="Rosalind Peychaud"/>
    <s v="Rosalind Peychaud"/>
    <x v="3"/>
    <n v="1337"/>
    <s v="0"/>
    <d v="2019-04-01T09:06:46"/>
    <s v="Rosalind Peychaud"/>
    <m/>
    <s v="Grants Management"/>
    <s v="Item"/>
    <s v="strategicplanning/Research/Lists/Technical Assistance version 2"/>
  </r>
  <r>
    <s v="Lafourche Parish HMA Cost Share"/>
    <x v="590"/>
    <x v="0"/>
    <s v="29VHCS1101"/>
    <s v="Isaac"/>
    <s v="We went over the proper way to submit a draw request via GIOS and what is needed as supporting documentation for Lesster Thibadoux."/>
    <s v="Damage related to disaster;#Eligible CDBG Activities;#Environmental - Environmental Reviews;#Financial Management;#Low-Moderate Income - National Objective"/>
    <x v="5"/>
    <x v="0"/>
    <x v="15"/>
    <d v="2019-04-01T09:21:43"/>
    <m/>
    <m/>
    <s v="Item"/>
    <b v="0"/>
    <s v="0"/>
    <s v="Plain Willie"/>
    <s v="Willie Plain"/>
    <x v="15"/>
    <n v="1338"/>
    <s v="0"/>
    <d v="2019-04-01T09:21:43"/>
    <s v="Plain OCD, Willie"/>
    <m/>
    <s v="Grants Management"/>
    <s v="Item"/>
    <s v="strategicplanning/Research/Lists/Technical Assistance version 2"/>
  </r>
  <r>
    <s v="Lafourche HMA Cost Share"/>
    <x v="584"/>
    <x v="0"/>
    <s v="29VHCS1101"/>
    <s v="Isaac"/>
    <s v="Went over the steps to submit a draw request via GIOS."/>
    <s v="Damage related to disaster;#Financial Management;#Low-Moderate Income - National Objective"/>
    <x v="5"/>
    <x v="0"/>
    <x v="15"/>
    <d v="2019-04-01T09:26:37"/>
    <m/>
    <m/>
    <s v="Item"/>
    <b v="0"/>
    <s v="0"/>
    <s v="Plain Willie"/>
    <s v="Willie Plain"/>
    <x v="15"/>
    <n v="1339"/>
    <s v="0"/>
    <d v="2019-04-01T09:26:37"/>
    <s v="Plain OCD, Willie"/>
    <m/>
    <s v="Grants Management"/>
    <s v="Item"/>
    <s v="strategicplanning/Research/Lists/Technical Assistance version 2"/>
  </r>
  <r>
    <s v="Apostolic Christian School"/>
    <x v="594"/>
    <x v="1"/>
    <s v="PWs 299, 312, 377, 537, 1051, 1206, 1251, 1262 and 1275"/>
    <s v="Flood"/>
    <s v="OCD-DRU Staff Helena Janssen provided TA via conference call with Apostolic Christian School to discuss the current status of their PWs listed in LouisianaPA.com, including the two newly obligated PWs (1251 and 1262) and an additional pending PW (1275).  We discussed next steps regarding the Match Program: prepare an amendment to the Participation Form to opt-in the three new PWs and review the remaining items to finalize the Match Agreement for signature. Additionally, we discussed the HUD CDBG requirements regarding projects that include construction and have not yet begun (regarding their PW 1262-428 Funding), and DOB since this applicant has a Donated Resources PW (312).  The conference call was held on April 2, 2019 at 1:00pm – 1:30pm._x000a__x000a_"/>
    <s v="Damage related to disaster;#Duplication of Benefits;#Eligible CDBG Activities;#Labor - Davis/Bacon"/>
    <x v="5"/>
    <x v="0"/>
    <x v="30"/>
    <d v="2019-04-03T08:47:18"/>
    <m/>
    <m/>
    <s v="Item"/>
    <b v="0"/>
    <s v="0"/>
    <s v="Helena Janssen"/>
    <s v="Helena Janssen"/>
    <x v="23"/>
    <n v="1340"/>
    <s v="0"/>
    <d v="2019-04-03T08:47:18"/>
    <s v="Helena Janssen"/>
    <m/>
    <s v="Grants Management"/>
    <s v="Item"/>
    <s v="strategicplanning/Research/Lists/Technical Assistance version 2"/>
  </r>
  <r>
    <s v="Town of Baldwin"/>
    <x v="595"/>
    <x v="1"/>
    <s v="51MIPC3401"/>
    <s v="Gustav/Ike"/>
    <s v="A monthly conference call was held today with the Town of Baldwin Mayor Phil Prejean, engineer Reid Miller and project analyst Jimmy Dunphy to discuss the Town's Flood Protection Levee System (51MIPC3401) project, including the bid opening that was held last month, the pre-construction conference and the timeline for the start of construction._x000a__x000a_Mr. Miller mentioned that since the low bid the Town received came in under budget last month, a change order to the contractor's contract will be executed to increase the scope -- possibly by having the contractor work to raise the levee by an additional foot. The project analyst informed Mr. Miller that a revised cost estimate will need to be included in a project amendment to revise the scope from that which was originally approved in the application.  _x000a__x000a_Mr. Miller also mentioned that the Town intends to hold a pre-construction conference next week, at which time Mr. Miller will find out whether the prime contractor intends to hire any subcontractors to execute the project. The project analyst informed the grantee that all labor requirements that apply to the prime contractor (i.e., submission of weekly payrolls) also apply to any subcontractors that are hired. _x000a__x000a_In terms of a possible notice to proceed date, Mr. Miller mentioned that he expects the contractor to mobilize sometime in May -- a few weeks after the pre-construction conference is held. Note the Town's contract with the low bidder was executed last week. The project analyst requested that Mr. Miller (or consultant Angela Kraemer) send the Town's executed construction contract, certified bid tabulation and Notice of Contract Award form to the DRU so that those records can be added to the project file. _x000a__x000a_The project analyst informed Mayor Prejean that it is important that the Town obtain the missing acquisition-related documents from St. Mary Levee District Executive Director Tim Matte in preparation for a future monitoring visit the DRU Compliance section will likely conduct to review the project -- possibly before the end of this year -- in order to demonstrate that the Levee District complied with URA requirements as closely as possible in appropriating the five properties. "/>
    <s v="Labor - Davis/Bacon;#Grants Management"/>
    <x v="7"/>
    <x v="0"/>
    <x v="24"/>
    <d v="2019-04-04T08:04:06"/>
    <m/>
    <m/>
    <s v="Item"/>
    <b v="0"/>
    <s v="0"/>
    <s v="Jimmy Dunphy"/>
    <s v="Jimmy Dunphy"/>
    <x v="20"/>
    <n v="1341"/>
    <s v="0"/>
    <d v="2019-04-04T10:24:52"/>
    <s v="Jimmy Dunphy"/>
    <m/>
    <s v="Grants Management"/>
    <s v="Item"/>
    <s v="strategicplanning/Research/Lists/Technical Assistance version 2"/>
  </r>
  <r>
    <s v="Town of Lake Providence"/>
    <x v="596"/>
    <x v="1"/>
    <s v="PWs 228, 233, 236 and 333"/>
    <s v="Flood"/>
    <s v="OCD-DRU Staff Helena Janssen and Shayla Thompson provided TA via conference call with Mayor Jerry Bell and Town Clerk Cedonia Bland to provide an overview of the Non-Federal Share Match Program and to discuss the status of their PWs listed in LouisianaPA.com.  Additionally, we discussed the next steps: (1) OCD-DRU to send the revised Match Agreement documentation to the applicant for signature, and (2) the Town to coordinate with their GOHSEP SAL to create request in LAPA to close-out their four small PWs.  The GOHSEP SAL was also on the call.  The conference call was held on April 5, 2019 at 10:30am – 11:00am."/>
    <s v="Damage related to disaster"/>
    <x v="5"/>
    <x v="0"/>
    <x v="30"/>
    <d v="2019-04-05T13:13:14"/>
    <m/>
    <m/>
    <s v="Item"/>
    <b v="0"/>
    <s v="0"/>
    <s v="Helena Janssen"/>
    <s v="Helena Janssen"/>
    <x v="23"/>
    <n v="1342"/>
    <s v="0"/>
    <d v="2019-04-05T13:13:14"/>
    <s v="Helena Janssen"/>
    <m/>
    <s v="Grants Management"/>
    <s v="Item"/>
    <s v="strategicplanning/Research/Lists/Technical Assistance version 2"/>
  </r>
  <r>
    <s v="Town of Lake Providence"/>
    <x v="596"/>
    <x v="1"/>
    <s v="PWs 228, 233, 236 and 333"/>
    <s v="Flood"/>
    <s v="OCD-DRU Staff Helena Janssen and Shayla Thompson provided TA via conference call with Mayor Jerry Bell and Town Clerk Cedonia Bland to provide an overview of the Non-Federal Share Match Program and to discuss the status of their PWs listed in LouisianaPA.com.  Additionally, we discussed the next steps: (1) OCD-DRU to send the revised Match Agreement documentation to the applicant for signature, and (2) the Town to coordinate with their GOHSEP SAL to create request in LAPA to close-out their four small PWs.  The GOHSEP SAL was also on the call.  The conference call was held on April 5, 2019 at 10:30am – 11:00am."/>
    <s v="Damage related to disaster"/>
    <x v="5"/>
    <x v="0"/>
    <x v="45"/>
    <d v="2019-04-05T13:46:30"/>
    <m/>
    <m/>
    <s v="Item"/>
    <b v="0"/>
    <s v="0"/>
    <s v="Shayla Thompson"/>
    <s v="Shayla Thompson"/>
    <x v="35"/>
    <n v="1343"/>
    <s v="0"/>
    <d v="2019-04-05T13:46:30"/>
    <s v="Shayla Thompson"/>
    <m/>
    <s v="Grants Management"/>
    <s v="Item"/>
    <s v="strategicplanning/Research/Lists/Technical Assistance version 2"/>
  </r>
  <r>
    <s v="Louisiana State University Department of Agriculture"/>
    <x v="591"/>
    <x v="0"/>
    <s v="17WEDU7001"/>
    <s v="Gustav/Ike"/>
    <s v="The conference call took place on 3/13/19 from 9:30 am until 10:30 am. Discussions included sole source procurement, completing a budget amendment and Davis Bacon"/>
    <s v="Damage related to disaster;#Financial Management;#Labor - Davis/Bacon"/>
    <x v="5"/>
    <x v="0"/>
    <x v="28"/>
    <d v="2019-04-05T14:02:17"/>
    <m/>
    <m/>
    <s v="Item"/>
    <b v="0"/>
    <s v="0"/>
    <s v="Tomorr LeBeouf"/>
    <s v="Tomorr LeBeouf"/>
    <x v="19"/>
    <n v="1344"/>
    <s v="0"/>
    <d v="2019-04-05T14:05:24"/>
    <s v="Tomorr LeBeouf"/>
    <m/>
    <s v="Grants Management"/>
    <s v="Item"/>
    <s v="strategicplanning/Research/Lists/Technical Assistance version 2"/>
  </r>
  <r>
    <s v="Southern University"/>
    <x v="585"/>
    <x v="0"/>
    <s v="17DRLG9201"/>
    <s v="Gustav/Ike"/>
    <s v="The conference call took place on March 18, 2019 from 10:30 am to 11:30 am._x000a_Discussion topics included project delivery and direct cost, budget amendments, expenditures and budgets."/>
    <s v="Damage related to disaster;#Eligible CDBG Activities;#Financial Management"/>
    <x v="5"/>
    <x v="0"/>
    <x v="28"/>
    <d v="2019-04-05T14:16:41"/>
    <m/>
    <m/>
    <s v="Item"/>
    <b v="0"/>
    <s v="0"/>
    <s v="Tomorr LeBeouf"/>
    <s v="Tomorr LeBeouf"/>
    <x v="19"/>
    <n v="1345"/>
    <s v="0"/>
    <d v="2019-04-17T11:21:02"/>
    <s v="Amanda Clark"/>
    <m/>
    <s v="Grants Management"/>
    <s v="Item"/>
    <s v="strategicplanning/Research/Lists/Technical Assistance version 2"/>
  </r>
  <r>
    <s v="Louisiana State University "/>
    <x v="597"/>
    <x v="1"/>
    <s v="17BEDI9201"/>
    <s v="Gustav/Ike"/>
    <s v="The conference call took place on March 26, 2019 from 11:30 am to 12:30 pm. Discussions included project close-out, performance measure and LMI"/>
    <s v="Eligible CDBG Activities;#Low-Moderate Income - National Objective"/>
    <x v="1"/>
    <x v="0"/>
    <x v="28"/>
    <d v="2019-04-05T14:59:52"/>
    <m/>
    <m/>
    <s v="Item"/>
    <b v="0"/>
    <s v="0"/>
    <s v="Tomorr LeBeouf"/>
    <s v="Tomorr LeBeouf"/>
    <x v="19"/>
    <n v="1346"/>
    <s v="0"/>
    <d v="2019-04-05T15:01:02"/>
    <s v="Tomorr LeBeouf"/>
    <m/>
    <s v="Grants Management"/>
    <s v="Item"/>
    <s v="strategicplanning/Research/Lists/Technical Assistance version 2"/>
  </r>
  <r>
    <s v="Recovery School District"/>
    <x v="598"/>
    <x v="1"/>
    <s v="All IEDU projects "/>
    <s v="Katrina/Rita Grant 1"/>
    <s v="A monthly conference call was held today with Capital Grants Manager Nathan Schwam, grant administrator Julie Bordelon, and Jimmy Dunphy to discuss the status of the grantee's two active projects, as well as the status of three projects that are in NOT Ready to Close status._x000a__x000a_Regarding the Centralized Career and Technical Education Facility (IEDU-00117) project, Mr. Schwam mentioned that based on the discussion had during the March 25 meeting, the grantee will likely move to cancel the project and develop a project application for the pending Walter Cohen Senior High School project. Note the DRU has already closed out a project that utilized CDBG-DR funds to repair the Cohen school. But, the grantee would now like to demolish the facility and build a new structure in the same location. _x000a__x000a_The project analyst informed the grantee that a project amendment would have to be submitted to cancel the IEDU-00117 project, as opposed to a letter from the grantee stating that the project will not be completed. Mr. Schwam mentioned that the grantee is currently in the process of procuring a new CMaR contractor for the Walter Cohen project and that construction could potentially start this fall -- by October 2019. Note the grantee will proceed with the project regardless of whether CDBG-DR funds are approved to pay for a portion of project costs. _x000a__x000a_Mr. Schwam mentioned that a project application would likely be created for the Walter Cohen project after the grantee receives an informal authorization to proceed, following a conference call/meeting that will be held with all organizations involved with the project (i.e., FEMA, GOHSEP, RSD and DRU). Ms. Bordelon mentioned that it may take approximately two to three weeks to complete an application for the project, and that one impediment she could foresee that could potentially delay the start of construction is the environmental review. "/>
    <s v="Grants Management"/>
    <x v="4"/>
    <x v="0"/>
    <x v="24"/>
    <d v="2019-04-08T13:00:03"/>
    <m/>
    <m/>
    <s v="Item"/>
    <b v="0"/>
    <s v="0"/>
    <s v="Jimmy Dunphy"/>
    <s v="Jimmy Dunphy"/>
    <x v="20"/>
    <n v="1347"/>
    <s v="0"/>
    <d v="2019-04-08T14:58:26"/>
    <s v="Jimmy Dunphy"/>
    <m/>
    <s v="Grants Management"/>
    <s v="Item"/>
    <s v="strategicplanning/Research/Lists/Technical Assistance version 2"/>
  </r>
  <r>
    <s v="DEMCO"/>
    <x v="599"/>
    <x v="1"/>
    <s v="DR-4277: PWs 316, 624, 628, 678, 679, 716, 812, 850, 858, 881, 912, 937, 941, 958, 968, 969, 1031, 1039, 1085, 1087"/>
    <s v="Flood"/>
    <s v="Conference Call Participants:_x000a_OCD-DRU: Eva Strausbaugh &amp; Lisa Samuels_x000a_GOHSEP:Cher Moore_x000a_DEMCO: Mike Johnson, John McCracken (Consultant) &amp; Wendy Armstrong_x000a_Event Organizer: DRU_x000a_Date Invite sent to Participants: 4/1/19_x000a_*Explained that we are still waiting on HUD for decision regarding processing of smalls_x000a__x000a_*Explained they need to close out their Large PWs so they are ready for payment once the contract with GOHSEP is signed._x000a_*Currently have one Large PW (968) in closeout (Step 10)_x000a_*Explained GOHSEP closeout and DRU reimbursement process_x000a_*968 completed after 4/4/17._x000a_*Reexplained DBRA requirements and 4/4/17 date.  Also explained that Force Account is not subject to DBRA._x000a_*Explained that Federal procurement requirements are not applicable to their regular purchases for which they are not receiving federal funding. _x000a_*Cher Moore explained  that they have three large PWs (858, 937, &amp; 958) have rec'd 100% of their funding so they can start the closeout process on those._x000a_*Wendy stated she will get with their engineers and get the 7 outstanding project completion dates (679, 968, 969, 1031, 1039, 1085, 1087). _x000a_"/>
    <s v="Damage related to disaster;#Eligible CDBG Activities;#Labor - Davis/Bacon;#Grants Management"/>
    <x v="5"/>
    <x v="0"/>
    <x v="33"/>
    <d v="2019-04-09T09:53:53"/>
    <m/>
    <m/>
    <s v="Item"/>
    <b v="0"/>
    <s v="0"/>
    <s v="Eva Strausbaugh"/>
    <s v="Eva Strausbaugh"/>
    <x v="25"/>
    <n v="1348"/>
    <s v="0"/>
    <d v="2019-04-09T09:53:53"/>
    <s v="Eva Strausbaugh"/>
    <m/>
    <s v="Grants Management"/>
    <s v="Item"/>
    <s v="strategicplanning/Research/Lists/Technical Assistance version 2"/>
  </r>
  <r>
    <s v="Pointe Coupee Parish"/>
    <x v="600"/>
    <x v="1"/>
    <s v="DR-4277: 544,781,889,890,1188"/>
    <s v="Flood"/>
    <s v="Objective: Technical Assistance- Project Status/Program Overview_x000a_Invite sent: 4/1/2019_x000a_Date: 4/10/2019_x000a_Location: On- Site Courthouse Annex Bldg., 160 East Main St., New Roads_x000a_Time: 10:00 a.m. - 11:00 a.m.Facilitator: Eva StrausbaughAttendees: OCD-DRU – Eva Strausbaugh &amp; Martine TurnerParish – Becky Mayeux &amp; Cletus Langlois (Patin Engineers &amp; Surveyors, Inc.)GOHSEP SAL – Cher Moore  provided overview of the Non-Federal Share Match Program and applicable HUD CDBG requirements including Davis Bacon and Related Acts (DBRA) which applies to all construction contracts over $2,000 that were completed after 4/4/2017 based on a determination issued for the Match Program by the Department of Labor. OCD-DRU will not reimburse the 10% match portion until the GOHSEP closeout process is complete. Additionally, OCD-DRU is waiting on a response from HUD regarding processing Small PWs in a manner that’s consistent with GOHSEP’s practice. The Parish currently has open G/I construction projects for which they have already completed the Section 504 Assurance, Section 3 Plan, annual activity to affirmatively further Fair Housing, and DR-CDBG Procurement Policies. MT is the new Recovery Program Analyst that will assist the Parish with the Match Program going forward. CM explained how to closeout small PWs in the Louisiana PA system. BM will have the revised Match Agreement and supplemental contact documents signed by President Thibaut. CM, BM, &amp; CL discussed PW 1188 which is currently listed as “ineligible” in GOHSEP’s system. CM to discuss eligibility with FEMA and follow-up with grantee. CL confirmed that the repair work on the culvert has been completed. ES explained that OCD-DRU can amend the Match Agreement to include PW 1188 if FEMA reverses the eligibility determination. CL confirmed that force account labor was used for PWs 889 &amp; 1188. BM to review the project completion date for PW 781 and provide to OCD-DRU."/>
    <s v="Damage related to disaster;#Eligible CDBG Activities;#Labor - Davis/Bacon;#Grants Management"/>
    <x v="5"/>
    <x v="1"/>
    <x v="40"/>
    <d v="2019-04-11T09:16:57"/>
    <m/>
    <m/>
    <s v="Item"/>
    <b v="0"/>
    <s v="0"/>
    <s v="Martine Turner"/>
    <s v="Martine Turner"/>
    <x v="30"/>
    <n v="1349"/>
    <s v="0"/>
    <d v="2019-04-11T09:16:57"/>
    <s v="Martine Turner"/>
    <m/>
    <s v="Grants Management"/>
    <s v="Item"/>
    <s v="strategicplanning/Research/Lists/Technical Assistance version 2"/>
  </r>
  <r>
    <s v="Pointe Coupee Parish"/>
    <x v="600"/>
    <x v="1"/>
    <s v="DR-4277: PWs 544, 781, 889, 890, 1188"/>
    <s v="Flood"/>
    <s v="Onsite TA meeting on 4/10/19._x000a_Invite sent on 4/1/19_x000a_Organizer: OCD Staff_x000a_Attendees:         _x000a_OCD-DRU – Eva Strausbaugh &amp; Martine Turner _x000a_ Parish – Becky Mayeux &amp; Cletus Langlois (Patin Engineers &amp; Surveyors, Inc.)_x000a_GOHSEP SAL – Cher Moore_x000a__x000a_Discussed CDBG and Match Program requirements including DBRA.  Also discussed eligible costs, reimbursement process, and rec'd project updates."/>
    <s v="Damage related to disaster;#Eligible CDBG Activities;#Labor - Davis/Bacon;#Grants Management"/>
    <x v="5"/>
    <x v="1"/>
    <x v="33"/>
    <d v="2019-04-11T12:49:33"/>
    <m/>
    <m/>
    <s v="Item"/>
    <b v="0"/>
    <s v="0"/>
    <s v="Eva Strausbaugh"/>
    <s v="Eva Strausbaugh"/>
    <x v="25"/>
    <n v="1350"/>
    <s v="0"/>
    <d v="2019-04-11T12:49:33"/>
    <s v="Eva Strausbaugh"/>
    <m/>
    <s v="Grants Management"/>
    <s v="Item"/>
    <s v="strategicplanning/Research/Lists/Technical Assistance version 2"/>
  </r>
  <r>
    <s v="Louisiana State University - Sea Grant"/>
    <x v="601"/>
    <x v="1"/>
    <s v="65E17S00001"/>
    <s v="Katrina/Rita Grant 1;#Katrina/Rita Grant 2"/>
    <s v=" A monthly conference call was held today with LSU official Anne Dugas and project analyst Jimmy Dunphy to discuss the grantee's LA Seafood Industry Sustainability Initiative (E17S-00001) project, including the forthcoming amendment to the CEA the grantee will submit, as well as sea grant activities LSU intends to carry out in the months ahead.  _x000a__x000a_Ms. Dugas mentioned that LSU official Larry March has been working on calculating possible revised amounts for the five expense categories identified in the CEA, and that the request for a time extension amendment should still be submitted by the end of next month. The project analyst informed Ms. Dugas that the project amendment to revise the amounts of the five expense categories that were approved in the project application can be submitted at the same time as the CEA amendment request, since the CEA amendment will not affect the overall grant amount. _x000a__x000a_Ms. Dugas asked about the possibility of LSU's obtaining additional K/R Other Road Home Activities Program Income funds to continue the project indefinitely. The project analyst responded that he would send an email to ask about that possibility, and that he would discuss the response received during the next monthly conference call. The analyst also informed Ms. Dugas that the tentative CEA amendment to extend the term of the contract should still be submitted next month as discussed, and that if additional Road Home Activities Program Income funds do become available to LSU, a second CEA amendment could be executed at a later date to increase the grant amount.  _x000a__x000a_In discussing which type of activities LSU will be focusing on moving forward, Ms. Dugas stated that the grantee intends to target freshwater fisheries and basins more than saltwater fisheries, mostly due to the greater economic opportunity the areas present. Attempts to provide education to the fishermen in terms of micro processing have already begun. But, outreach and other events will not begin in more earnest until early next year. Ms. Dugas added that other state agencies are on board with what LSU is planning to do with its grant funds in targeting fishermen who work in freshwater basins for education and other outreach. "/>
    <s v="Grants Management"/>
    <x v="4"/>
    <x v="0"/>
    <x v="24"/>
    <d v="2019-04-15T07:06:39"/>
    <m/>
    <m/>
    <s v="Item"/>
    <b v="0"/>
    <s v="0"/>
    <s v="Jimmy Dunphy"/>
    <s v="Jimmy Dunphy"/>
    <x v="20"/>
    <n v="1351"/>
    <s v="0"/>
    <d v="2019-04-15T14:28:13"/>
    <s v="Jimmy Dunphy"/>
    <m/>
    <s v="Grants Management"/>
    <s v="Item"/>
    <s v="strategicplanning/Research/Lists/Technical Assistance version 2"/>
  </r>
  <r>
    <s v="CNO ALL"/>
    <x v="587"/>
    <x v="0"/>
    <s v="CNO ALL"/>
    <s v="Katrina/Rita Grant 1;#Katrina/Rita Grant 2;#Flood"/>
    <s v="Super Region __Update on use of area railways, train and the organizations 2019 legislative agenda."/>
    <s v="Grants Management"/>
    <x v="4"/>
    <x v="1"/>
    <x v="27"/>
    <d v="2019-04-16T16:17:40"/>
    <m/>
    <m/>
    <s v="Item"/>
    <b v="0"/>
    <s v="0"/>
    <s v="Rosalind Peychaud"/>
    <s v="Rosalind Peychaud"/>
    <x v="3"/>
    <n v="1352"/>
    <s v="0"/>
    <d v="2019-04-16T16:17:40"/>
    <s v="Rosalind Peychaud"/>
    <m/>
    <s v="Grants Management"/>
    <s v="Item"/>
    <s v="strategicplanning/Research/Lists/Technical Assistance version 2"/>
  </r>
  <r>
    <s v="Town of Washington"/>
    <x v="600"/>
    <x v="1"/>
    <s v="PWs 85, 140, 332, 356, and 357"/>
    <s v="Flood"/>
    <s v="OCD-DRU Staff Helena Janssen provided TA to the Town of Washington’s (new) Mayor and Town Clerk to discuss the current status of their PWs listed in LouisianaPA.com and on the Non-Federal Share Match Program’s Participation Form. I provided an Overview of the Match Program, including the HUD CDBG-DR Requirements (DBRA, Section 3, 504 Assurance and Fair Housing). The Town confirmed their PWs completed prior to 4/4/2017 with the exception of PW# 356.  I also discussed OCD-DRU’s Reimbursement Process and the five-year record retention requirement. Additionally, we reviewed the Match Agreement and supporting documents. Notice was sent to this grantee on April 5, 2019. Event was held on April 10, 2019 at 9:00am – 10:30am.  _x000a__x000a_"/>
    <s v="Damage related to disaster;#Eligible CDBG Activities;#Fair Housing Equal Opportunity;#Labor - Davis/Bacon"/>
    <x v="5"/>
    <x v="1"/>
    <x v="30"/>
    <d v="2019-04-17T08:51:36"/>
    <m/>
    <m/>
    <s v="Item"/>
    <b v="0"/>
    <s v="0"/>
    <s v="Helena Janssen"/>
    <s v="Helena Janssen"/>
    <x v="23"/>
    <n v="1353"/>
    <s v="0"/>
    <d v="2019-04-17T08:51:36"/>
    <s v="Helena Janssen"/>
    <m/>
    <s v="Grants Management"/>
    <s v="Item"/>
    <s v="strategicplanning/Research/Lists/Technical Assistance version 2"/>
  </r>
  <r>
    <s v="Apostolic Christian School"/>
    <x v="602"/>
    <x v="1"/>
    <s v="PWs 299, 312, 377, 537, 1051, 1206, 1251, 1262 and 1275"/>
    <s v="Flood"/>
    <s v="OCD-DRU Staff Helena Janssen provided TA to Apostolic Christian School (ACS) to discuss the following: (1) ACS’s acquisition of new property for PW# 1262 and applicability of URA requirements, (2) current status of ACS’s PWs listed in LouisianaPA.com and on the Non-Federal Share Match Program’s Participation Form, (3) OCD-DR CDBG requirements under Section 6 (Procurement Methods and Contractual Requirements) and under Section 8 (Civil Rights) of the Grantee Manual. Ed Sutherland was in attendance via conference call to provide TA during the acquisition discussion. The GOHSEP SAL was also in attendance. Notice was sent to ACS on April 5, 2019. Event was held on April 12, 2019 at 10:00am – 12:30pm.  "/>
    <s v="Damage related to disaster;#Duplication of Benefits;#Eligible CDBG Activities"/>
    <x v="5"/>
    <x v="1"/>
    <x v="30"/>
    <d v="2019-04-17T08:54:26"/>
    <m/>
    <m/>
    <s v="Item"/>
    <b v="0"/>
    <s v="0"/>
    <s v="Helena Janssen"/>
    <s v="Helena Janssen"/>
    <x v="23"/>
    <n v="1354"/>
    <s v="0"/>
    <d v="2019-04-17T08:54:26"/>
    <s v="Helena Janssen"/>
    <m/>
    <s v="Grants Management"/>
    <s v="Item"/>
    <s v="strategicplanning/Research/Lists/Technical Assistance version 2"/>
  </r>
  <r>
    <s v="Iberia Parish"/>
    <x v="603"/>
    <x v="1"/>
    <s v="23PARA2101"/>
    <s v="Gustav/Ike"/>
    <s v="A conference call was held today with Parish President Larry Richard, Administrator Scott Saunier, Finance Director Kimberly Segura, Purchasing Officer Michael Broussard, Administrative Assistant Aquanetta Davis, Executive Assistant Cynthia Provost, grant administrator Richard Minvielle and Jimmy Dunphy to discuss the status of the Parish's Acadiana Regional Airport (23PARA2101) project, including the Capital Outlay funds the Parish needs to secure in order to be able to pay for construction costs in the approved scope.  _x000a__x000a_President Richard informed the DRU that the Parish did not receive from the governor's office earlier this year the letter it was expecting that would indicate approval of $2.56 million in Capital Outlay funding by the Bond Commission as a Cash Line of Credit. Consequently, the Parish now has to wait for the state legislature to approve that amount in the Capital Outlay bill that will be voted on this summer during the legislative session. President Richard indicated that he has met with Gov. Edwards recently, and that the governor has informed him that he will not do anything to either expedite or slow the project going forward. _x000a__x000a_The Parish is therefore expecting the legislature to approve the $2.56 million in Capital Outlay funding this summer, which will allow the Parish to execute a contract with the Bond Commission by the fall. The timeline of the project is subsequently being pushed back due to this delay in receipt of the Capital Outlay funding. Construction may not be able to begin until early 2020 now, as opposed to the 9/1/19 date projected in the draft of Project Amendment (1) Mr. Minvielle submitted to the project analyst in December 2018. _x000a__x000a_Mr. Minvielle indicated that without the approval of the $2.56 million in Capital Outlay funding, the Parish cannot proceed to advertise for bids and award a construction contract. Likewise, the Parish cannot submit a project amendment to align the budget with the current cost estimate and extend the timeline without that firm commitment of state funds. Mr. Minvielle also stated that after consulting with the engineer, he confirmed that the project would take approximately 20-24 months to complete, which would push the completion date to late 2021 or early 2022. Previously, the Parish indicated that the project could be completed in 12 or 13 months. _x000a__x000a_Mr. Saunier confirmed that the Parish has already executed a contract with the Bond Commission for the initial $1.71 million that has been awarded, and that the Parish council has already passed a resolution that commits approximately $2.4 million in local funding to the project. The only impediment now delaying the project is the lack of approval of the $2.56 million in Capital Outlay funding. _x000a__x000a_Mr. Minvielle stated that in order to alleviate possible concerns the DRU may have with the adjusted project timeline, the Parish intends to expend all CDBG-DR funds in the budget, before utilizing the state and local funds to pay for construction costs not covered by the CDBG-DR funds.  _x000a__x000a_In response, the project analyst stated that it would be ideal for the Parish to expend all CDBG-DR funds that are budgeted before the state and local funds are expended, but that he could not confirm whether the revised project timeline would be acceptable to the DRU. The project analyst also informed the Parish that he would relay these project updates to the Recovery Programs Manager and would follow up with the Parish on any additional items that need to be communicated. "/>
    <s v="Grants Management"/>
    <x v="4"/>
    <x v="0"/>
    <x v="24"/>
    <d v="2019-04-23T09:02:04"/>
    <m/>
    <m/>
    <s v="Item"/>
    <b v="0"/>
    <s v="0"/>
    <s v="Jimmy Dunphy"/>
    <s v="Jimmy Dunphy"/>
    <x v="20"/>
    <n v="1355"/>
    <s v="0"/>
    <d v="2019-04-24T13:53:42"/>
    <s v="Jimmy Dunphy"/>
    <m/>
    <s v="Grants Management"/>
    <s v="Item"/>
    <s v="strategicplanning/Research/Lists/Technical Assistance version 2"/>
  </r>
  <r>
    <s v="East Baton Rouge Parish"/>
    <x v="603"/>
    <x v="1"/>
    <s v="17PARA3601"/>
    <s v="Gustav/Ike"/>
    <s v="A call was held with Parish official Anita Lockett, RDA officials Chris Tyson and Tara Titone, grant administrators Julie Bordelon and Michelle Smith, LHC Director Robbie Bizot, and DRU representatives Kay LeSage, Andrea Fleischbein, Jared Lee, and Jimmy Dunphy to discuss the Parish's proposed sale of a portion of acreage located within the Ardendale site, which was purchased for the Parish's Smiley Heights (17PARA3601) project. _x000a__x000a_RDA President Chris Tyson stated that the RDA would like to sell approximately five to seven acres of land near the southeast corner of the Smiley Heights tract to a private owner to allow him to expand the footprint of his business. Mr. Tyson stated that RDA's understanding is that -- if the DRU approves the sale -- RDA would proceed to have an appraisal performed to determine fair market value, and then return those funds to the DRU after the sale is complete, since the activity did not meet a national objective as a result of the sale of the acreage to a private owner._x000a__x000a_Ms. LeSage mentioned that her understanding was similar to Mr. Tyson's but that the DRU would consult with its legal counsel to determine if any additional information needs to be obtained in order to provide authorization to RDA to sell the acreage to the private owner. The DRU informed RDA and the Parish that the grant funds that would be returned to the DRU for the cost of the acreage could be re-allocated to another G/I PARA project(s), but that additional funds returned, i.e., Program Income that would be generated if the land appraises and sells for more than the RDA purchased it for, would have to be returned to the DRU. _x000a__x000a_The DRU confirmed that it would follow up with the Parish after consulting with its legal counsel regarding the Parish's proposed request. Note all CDBG-DR funds in the project budget have been expended. But, the activity has not yet met the national objective, since no housing or retail units have been constructed on the acreage the Parish acquired. "/>
    <s v="Grants Management"/>
    <x v="4"/>
    <x v="0"/>
    <x v="24"/>
    <d v="2019-04-23T14:54:38"/>
    <m/>
    <m/>
    <s v="Item"/>
    <b v="0"/>
    <s v="0"/>
    <s v="Jimmy Dunphy"/>
    <s v="Jimmy Dunphy"/>
    <x v="20"/>
    <n v="1356"/>
    <s v="0"/>
    <d v="2019-04-24T07:45:38"/>
    <s v="Jimmy Dunphy"/>
    <m/>
    <s v="Grants Management"/>
    <s v="Item"/>
    <s v="strategicplanning/Research/Lists/Technical Assistance version 2"/>
  </r>
  <r>
    <s v="Terrebonne Parish"/>
    <x v="604"/>
    <x v="1"/>
    <s v="All active PARA projects "/>
    <s v="Gustav/Ike"/>
    <s v="A monthly conference call was held today with Parish Engineer Nia Picou and DRU officials Kay LeSage, Jared Lee, and Jimmy Dunphy to discuss the status of the Parish's active infrastructure projects, the project amendments the Parish submitted via GIOS this morning, as well as closeout of the Parish's CEA that was executed for the Operation Boat Launches (IFIS-00008) K/R Fisheries project. _x000a__x000a_The project analyst mentioned that he may have to return to the Parish the project amendment the grantee submitted for the Levee - Ward 7 (55PARA3306) project so that the Explanation of Request section can be updated with the change in scope of work the Parish approved as a result of the soil repair issue the project engineer previously identified. Additionally, the project analyst requested that the Parish update the construction end date on the request form, before having Parish President Dove re-sign the amendment. _x000a__x000a_The DRU clarified for Ms. Picou that since the Parish is conducting a separate procurement to obtain construction services for this last phase of the -3306 project, that the amendment that was submitted this morning should also request a scope of work change. Note rather than have the prime contractor complete the repair work through a change order, the Parish decided to complete another set of plans and specifications and publicly bid the repair work. _x000a__x000a_The project analyst mentioned that he briefly reviewed the other two project amendments the Parish submitted this morning -- 55PARA3203 and -3303 -- and that after a cursory review, he thought that both could be forwarded to the program manager for review. The only issue initially identified with the -3203 amendment was the construction end date not having been updated on the amendment request form. Ms. Picou stated during the call that the Parish expects construction for the last phase of the -3203 project to be completed by September 2019. _x000a__x000a_There were no issues initially identified during the project analyst's review of the amendment for the -3303 project. However, since the Parish has to make changes to the -3306 amendment, Mr. Lee mentioned that since these three project amendments are companion amendments, the DRU would wait to approve the amendments for -3203 and -3303 until the Parish makes the requested changes to the -3306 amendment and re-submits in GIOS. _x000a__x000a_Regarding the CEA Closeout Report for the Parish's Operation Boat Launches (IFIS-00008) project, the project analyst informed Ms. Picou that the DRU recently received the closeout report, and that the Parish should expect to receive final approval of the report within the next three to four months, since the monitoring review that included the IFIS-00008 project has been finalized.  "/>
    <s v="Grants Management"/>
    <x v="4"/>
    <x v="0"/>
    <x v="24"/>
    <d v="2019-04-25T07:06:05"/>
    <m/>
    <m/>
    <s v="Item"/>
    <b v="0"/>
    <s v="0"/>
    <s v="Jimmy Dunphy"/>
    <s v="Jimmy Dunphy"/>
    <x v="20"/>
    <n v="1357"/>
    <s v="0"/>
    <d v="2019-04-25T09:56:42"/>
    <s v="Jimmy Dunphy"/>
    <m/>
    <s v="Grants Management"/>
    <s v="Item"/>
    <s v="strategicplanning/Research/Lists/Technical Assistance version 2"/>
  </r>
  <r>
    <s v="Facility Planning and Control"/>
    <x v="604"/>
    <x v="1"/>
    <s v="All active ILOC projects "/>
    <s v="Katrina/Rita Grant 1;#Katrina/Rita Grant 2"/>
    <s v="A monthly conference call was held today with FP&amp;C senior managers Lisa Smeltzer and Tom Rish, project managers Mark Bradley and Jean Kelly, Jessica Guillory (Pan American Engineers), and Jimmy Dunphy to discuss the status of the grantee's Delgado Community College (ILOC-00020) and Nunez Community College (I2OC-00022) projects. _x000a__x000a_Ms. Smeltzer mentioned that she has consulted with Michelle Smith (Pan American Engineers) regarding the labor compliance aspect of Phase II (Maintenance Building Additions) of the ILOC-00020 project, and that Ms. Smith confirmed that PAE would require $2,500.00 to serve as the Labor Compliance Officer for the grantee. Ms. Smeltzer indicated that FP&amp;C is able to commit $2,500.00 to PAE and requested that Ms. Smith assign a PAE representative to complete LCO duties for the maintenance building additions. _x000a__x000a_Ms. Smith subsequently emailed Ms. Smeltzer and the project analyst, indicating that Colton Strickland will perform LCO duties for FP&amp;C on the second phase of the project. The project analyst informed the grantee (and Mr. Strickland) via email that the DRU will want to know that the weekly payroll reports have been reviewed by Mr. Strickland and any potential compliance issues resolved, before paying the prime contractor's first pay application. Note there were significant labor compliance issues related to payroll reports identified during completion of the first phase of the project. _x000a__x000a_Regarding Phase I of the ILOC-00020 project, project manager Mark Bradley indicated that he has received prime contractor's One Construction's clear lien certificate and that he should be able to submit the next payment request for the project (for One Construction's retainage) by next week. The project analyst informed Mr. Bradley that the payment request should include both the clear lien certificate, as well as the Certificate of Substantial Completion. _x000a__x000a_Nunez Community College project manager Jean Kelly confirmed that the grantee's closeout packet has been submitted to GOHSEP for review and approval. Ms. Smeltzer mentioned that the grantee did request that GOHSEP's approval be expedited so that FP&amp;C can close out the project with the DRU as quickly as possible. The project analyst informed the grantee that a final project amendment could be approved prior to GOHSEP payment of the FEMA funds, but that in order to close out the project with the DRU, all FEMA funds will have had to have been paid.  "/>
    <s v="Grants Management"/>
    <x v="4"/>
    <x v="0"/>
    <x v="24"/>
    <d v="2019-04-25T07:07:02"/>
    <m/>
    <m/>
    <s v="Item"/>
    <b v="0"/>
    <s v="0"/>
    <s v="Jimmy Dunphy"/>
    <s v="Jimmy Dunphy"/>
    <x v="20"/>
    <n v="1358"/>
    <s v="0"/>
    <d v="2019-04-26T09:18:25"/>
    <s v="Jimmy Dunphy"/>
    <m/>
    <s v="Grants Management"/>
    <s v="Item"/>
    <s v="strategicplanning/Research/Lists/Technical Assistance version 2"/>
  </r>
  <r>
    <s v="Lafourche Parish"/>
    <x v="604"/>
    <x v="1"/>
    <s v="ILTR &amp; PARA Projects "/>
    <s v="Katrina/Rita Grant 1;#Gustav/Ike"/>
    <s v="Conference call with parish, Picciola &amp; Associates, and HGA to discuss project status, ongoing issues, resolutions and expenditures.  See notes attached._x000a__x000a_Attendees:  Gretchin Caillouet, Julie Bordelon, Kristen Hebert, Jack Plaisance; Martine Turner, LaKesha Hart, Lionel Lagarde, Marie Allemand, and Adrienne Celestine"/>
    <s v="Damage related to disaster;#Eligible CDBG Activities;#Financial Management;#Low-Moderate Income - National Objective;#Urgent Need - National Objective"/>
    <x v="5"/>
    <x v="0"/>
    <x v="23"/>
    <d v="2019-04-25T14:42:54"/>
    <m/>
    <m/>
    <s v="Item"/>
    <b v="0"/>
    <s v="0"/>
    <s v="Kristen Hebert"/>
    <s v="Kristen Hebert"/>
    <x v="10"/>
    <n v="1359"/>
    <s v="0"/>
    <d v="2019-04-25T14:51:03"/>
    <s v="Kristen Hebert"/>
    <m/>
    <s v="DRGR TA"/>
    <s v="Item"/>
    <s v="strategicplanning/Research/Lists/Technical Assistance version 2"/>
  </r>
  <r>
    <s v="Jefferson Parish"/>
    <x v="605"/>
    <x v="1"/>
    <s v="PARA, ILTR, IFIS, FSCC, ILT2, ILOC, State and Parish Held "/>
    <s v="Katrina/Rita Grant 1;#Katrina/Rita Grant 2;#Gustav/Ike"/>
    <s v="Conference call with parish to discuss project status, ongoing issues, resolutions and expenditures.  See notes attached._x000a__x000a_Attendees:  Kristen Hebert, Adrienne Celestine, Tamithia Shaw, Christi Langoni, Renee Tran, Julie Bordelon, Hettie Hobdy, Marjorie Torres, Gretchen Caillouet, and Adrienne Duncan"/>
    <s v="Damage related to disaster;#Duplication of Benefits;#Eligible CDBG Activities;#Environmental - Environmental Reviews;#Financial Management;#Low-Moderate Income - National Objective;#Slum and Blight - National Objective;#Urgent Need - National Objective"/>
    <x v="5"/>
    <x v="0"/>
    <x v="23"/>
    <d v="2019-04-25T15:02:21"/>
    <m/>
    <m/>
    <s v="Item"/>
    <b v="0"/>
    <s v="0"/>
    <s v="Kristen Hebert"/>
    <s v="Kristen Hebert"/>
    <x v="10"/>
    <n v="1360"/>
    <s v="0"/>
    <d v="2019-04-25T16:59:29"/>
    <s v="Kristen Hebert"/>
    <m/>
    <s v="DRGR TA"/>
    <s v="Item"/>
    <s v="strategicplanning/Research/Lists/Technical Assistance version 2"/>
  </r>
  <r>
    <s v="LaFourche Parish"/>
    <x v="604"/>
    <x v="1"/>
    <s v="ILTR &amp; PARA Projects "/>
    <s v="Katrina/Rita Grant 1;#Gustav/Ike"/>
    <s v="_x000a_Monthly conference call with parish, Picciola &amp; Associates, and HGA to discuss project status, ongoing issues, resolutions and expenditures.  See notes attached. Status updates were giving 3404,3406,3205,3403, and 3303._x000a__x000a_Attendees:  Gretchin Caillouet, Julie Bordelon, Kristen Hebert, Jack Plaisance; Martine Turner, LaKesha Hart, Lionel Lagarde, Marie Allemand, and Adrienne Celestine_x000a__x000a__x000a__x000a_"/>
    <s v="Damage related to disaster;#Eligible CDBG Activities;#Low-Moderate Income - National Objective;#Urgent Need - National Objective;#Grants Management"/>
    <x v="5"/>
    <x v="0"/>
    <x v="40"/>
    <d v="2019-04-25T15:48:10"/>
    <m/>
    <m/>
    <s v="Item"/>
    <b v="0"/>
    <s v="0"/>
    <s v="Martine Turner"/>
    <s v="Martine Turner"/>
    <x v="30"/>
    <n v="1361"/>
    <s v="0"/>
    <d v="2019-04-25T15:48:10"/>
    <s v="Martine Turner"/>
    <m/>
    <s v="DRGR TA"/>
    <s v="Item"/>
    <s v="strategicplanning/Research/Lists/Technical Assistance version 2"/>
  </r>
  <r>
    <s v="St. Bernard Parish"/>
    <x v="606"/>
    <x v="1"/>
    <s v="ILTR, "/>
    <s v="Katrina/Rita Grant 1;#Katrina/Rita Grant 2"/>
    <s v="Conference call with parish to discuss project status, ongoing issues, resolutions and expenditures.  See notes attached._x000a__x000a_Attendees:  George Imbraguglio, Thomas Magee, Kay LeSage, LaKesha Hart, and Kristen Hebert"/>
    <s v="Damage related to disaster;#Eligible CDBG Activities;#Environmental - Environmental Reviews;#Financial Management;#Low-Moderate Income - National Objective;#Slum and Blight - National Objective;#Urgent Need - National Objective"/>
    <x v="5"/>
    <x v="0"/>
    <x v="23"/>
    <d v="2019-04-25T16:48:27"/>
    <m/>
    <m/>
    <s v="Item"/>
    <b v="0"/>
    <s v="0"/>
    <s v="Kristen Hebert"/>
    <s v="Kristen Hebert"/>
    <x v="10"/>
    <n v="1362"/>
    <s v="0"/>
    <d v="2019-04-25T17:00:34"/>
    <s v="Kristen Hebert"/>
    <m/>
    <s v="DRGR TA"/>
    <s v="Item"/>
    <s v="strategicplanning/Research/Lists/Technical Assistance version 2"/>
  </r>
  <r>
    <s v="Jefferson Parish"/>
    <x v="607"/>
    <x v="1"/>
    <s v="PARA, ILTR, IFIS, FSCC, ILT2, ILOC, State and Parish Held "/>
    <s v="Katrina/Rita Grant 1;#Katrina/Rita Grant 2;#Gustav/Ike"/>
    <s v="Conference call with parish to discuss project status, ongoing issues, resolutions and expenditures.  _x000a__x000a_Attendees:  Kristen Hebert, Adrienne Celestine, Christi Langoni,  Julie Bordelon, Hettie Hobdy, Marjorie Torres, and Adrienne Duncan_x000a_"/>
    <s v="Damage related to disaster;#Duplication of Benefits;#Eligible CDBG Activities;#Environmental - Environmental Reviews;#Financial Management;#Low-Moderate Income - National Objective;#Slum and Blight - National Objective;#Urgent Need - National Objective"/>
    <x v="5"/>
    <x v="0"/>
    <x v="23"/>
    <d v="2019-04-25T16:55:20"/>
    <m/>
    <m/>
    <s v="Item"/>
    <b v="0"/>
    <s v="0"/>
    <s v="Kristen Hebert"/>
    <s v="Kristen Hebert"/>
    <x v="10"/>
    <n v="1363"/>
    <s v="0"/>
    <d v="2019-04-25T17:01:25"/>
    <s v="Kristen Hebert"/>
    <m/>
    <s v="DRGR TA"/>
    <s v="Item"/>
    <s v="strategicplanning/Research/Lists/Technical Assistance version 2"/>
  </r>
  <r>
    <s v="St. Bernard Parish"/>
    <x v="584"/>
    <x v="0"/>
    <s v="ILTR Projects"/>
    <s v="Katrina/Rita Grant 1;#Katrina/Rita Grant 2"/>
    <s v="Conference call with parish to discuss project status, ongoing issues, resolutions and expenditures. _x000a_Attendees:  George Imbraguglio, Thomas Magee, Adrienne Celestine, Richard Poche and Kristen Hebert_x000a_"/>
    <s v="Damage related to disaster;#Eligible CDBG Activities;#Environmental - Environmental Reviews;#Financial Management;#Low-Moderate Income - National Objective;#Slum and Blight - National Objective;#Urgent Need - National Objective"/>
    <x v="5"/>
    <x v="0"/>
    <x v="23"/>
    <d v="2019-04-25T17:07:07"/>
    <m/>
    <m/>
    <s v="Item"/>
    <b v="0"/>
    <s v="0"/>
    <s v="Kristen Hebert"/>
    <s v="Kristen Hebert"/>
    <x v="10"/>
    <n v="1364"/>
    <s v="0"/>
    <d v="2019-09-06T10:27:55"/>
    <s v="Kristen Hebert"/>
    <m/>
    <s v="DRGR TA"/>
    <s v="Item"/>
    <s v="strategicplanning/Research/Lists/Technical Assistance version 2"/>
  </r>
  <r>
    <s v="Lake Arthur Housing Authority"/>
    <x v="608"/>
    <x v="1"/>
    <s v="PW 711"/>
    <s v="Flood"/>
    <s v="OCD-DRU Staff Helena Janssen provided TA via conference call to Karen Stokes with Lake Arthur Housing Authority to discuss the status of PW 711 listed in LouisianaPA.com and the next steps with the Non-Federal Share Match Program. We discussed the current status regarding processing of small projects, OCD-DRU’s reimbursement process and HUD OCD-DRU’s 5-year record retention requirement after the final closeout of OCD-DR’s federal grant providing the funds. Ms. Stokes provided the project’s start and substantial completion dates. Ms. Stokes is communicating with the GOHSEP SAL to close out the PW in GOHSEP's system. Notice for the call was sent on April 25, 2019. The call was held on April 26, 2019 at 1:00pm._x000a__x000a_"/>
    <s v="Damage related to disaster;#Eligible CDBG Activities"/>
    <x v="5"/>
    <x v="0"/>
    <x v="34"/>
    <d v="2019-04-29T07:43:01"/>
    <m/>
    <m/>
    <s v="Item"/>
    <b v="0"/>
    <s v="0"/>
    <s v="Janssen Helena"/>
    <s v="Helena Janssen"/>
    <x v="23"/>
    <n v="1365"/>
    <s v="0"/>
    <d v="2019-04-29T10:35:36"/>
    <s v="Janssen OCD, Helena"/>
    <m/>
    <s v="Grants Management"/>
    <s v="Item"/>
    <s v="strategicplanning/Research/Lists/Technical Assistance version 2"/>
  </r>
  <r>
    <s v="South Central Planning and Development Commission, North Delta Regional Planning &amp; Development District, NewCorp Inc, TruFund Financial Services, Regional Loan Corp"/>
    <x v="609"/>
    <x v="1"/>
    <s v="Restore LA Small Business Program"/>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9-04-30T08:54:17"/>
    <m/>
    <m/>
    <s v="Item"/>
    <b v="0"/>
    <s v="0"/>
    <s v="Chua Michael"/>
    <s v="Michael Chua"/>
    <x v="9"/>
    <n v="1366"/>
    <s v="0"/>
    <d v="2019-04-30T08:54:17"/>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600"/>
    <x v="1"/>
    <s v="Restore LA Small Business Program"/>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9-04-30T09:00:33"/>
    <m/>
    <m/>
    <s v="Item"/>
    <b v="0"/>
    <s v="0"/>
    <s v="Chua Michael"/>
    <s v="Michael Chua"/>
    <x v="9"/>
    <n v="1367"/>
    <s v="0"/>
    <d v="2019-04-30T09:00:33"/>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610"/>
    <x v="1"/>
    <s v="Restore LA Small Business Program"/>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9-04-30T09:01:22"/>
    <m/>
    <m/>
    <s v="Item"/>
    <b v="0"/>
    <s v="0"/>
    <s v="Chua Michael"/>
    <s v="Michael Chua"/>
    <x v="9"/>
    <n v="1368"/>
    <s v="0"/>
    <d v="2019-04-30T09:01:22"/>
    <s v="Chua OCD, Michael"/>
    <m/>
    <s v="Grants Management"/>
    <s v="Item"/>
    <s v="strategicplanning/Research/Lists/Technical Assistance version 2"/>
  </r>
  <r>
    <s v="South Central Planning and Development Commission, North Delta Regional Planning &amp; Development District, NewCorp Inc, TruFund Financial Services, Regional Loan Corp"/>
    <x v="605"/>
    <x v="1"/>
    <s v="Restore LA Small Business Program"/>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9"/>
    <d v="2019-04-30T09:01:54"/>
    <m/>
    <m/>
    <s v="Item"/>
    <b v="0"/>
    <s v="0"/>
    <s v="Chua Michael"/>
    <s v="Michael Chua"/>
    <x v="9"/>
    <n v="1369"/>
    <s v="0"/>
    <d v="2019-04-30T09:01:54"/>
    <s v="Chua OCD, Michael"/>
    <m/>
    <s v="Grants Management"/>
    <s v="Item"/>
    <s v="strategicplanning/Research/Lists/Technical Assistance version 2"/>
  </r>
  <r>
    <s v="Lousiana State Board of Regents"/>
    <x v="611"/>
    <x v="1"/>
    <s v="65WISE9201"/>
    <s v="Gustav/Ike;#Flood"/>
    <s v="Scheduled Monthly Conference Call was held 04/16/19 at 3:30 pm with Chris Mestayer (LSBR) and project managers Keri Caillet and Chenoa Richmond and Manager Jared Lee to discuss 65WISE9201. The CEA expires July 31,2019. The total project budget is $12,500.00 with $6,955,890.84 remaining. _x000a_April 10, 2019 quarterly report was received. _x000a_BRCC: received executed amendment - needing further docs requested on call and follow up email. Amendment is moving $526,140.16 from salaries to equipment. BRCC has already purchased the equipment. _x000a_ULL: LMI review completed. Needing fee bills to submit invoices. _x000a_UNO: Will be submitting invoices - salaries and benefits and tuition assistance.  Needing fee bill. _x000a_LSU A&amp;M: Will not be submitting anymore invoices. $13,570.89 will remain unused. _x000a_SLU: Draw request in GIOS for $3,973.19 - will be processing _x000a_Southern A&amp;M: Needs an LMI review - will expend remaining funds. _x000a_ULM: 4 invoices coming. Getting fringe benefits for Glenda. _x000a_DELTA: Going to need amendment _x000a_South Central: Going to need amendment _x000a_McNeese: Will submit invoices _x000a_Northshore: Will submit about 50k in invoices _x000a_South Louisiana CC: Possibly submitting invoices _x000a_SOWELA: Will submit about 30k in invoices. _x000a__x000a_CM asked about closeout process, if it has changed since 2012: Yes and will send out guidance. _x000a_JL requested other funds commitment letter or other financial documentation to approve BRCC amendment. _x000a_KC requested again copies of all contracts. _x000a_Sent email after call to follow up on requested documentation._x000a_"/>
    <s v="Financial Management;#Low-Moderate Income - National Objective;#Grants Management"/>
    <x v="2"/>
    <x v="0"/>
    <x v="43"/>
    <d v="2019-04-30T12:15:10"/>
    <m/>
    <m/>
    <s v="Item"/>
    <b v="0"/>
    <s v="0"/>
    <s v="Keri Caillet"/>
    <s v="Keri Caillet"/>
    <x v="33"/>
    <n v="1370"/>
    <s v="0"/>
    <d v="2019-04-30T12:23:38"/>
    <s v="Keri Caillet"/>
    <m/>
    <s v="Grants Management"/>
    <s v="Item"/>
    <s v="strategicplanning/Research/Lists/Technical Assistance version 2"/>
  </r>
  <r>
    <s v="Ascension Parish Government "/>
    <x v="611"/>
    <x v="1"/>
    <s v="03PARA2301"/>
    <s v="Gustav/Ike"/>
    <s v="Email from Martha Collins: _x000a_Good Morning Keri, got a few questions for you._x000a_Buy American Act -   Question came up today at the pre-Bid conference.  Does this apply to our sewer project?_x000a_ - Emailed Back"/>
    <s v="Financial Management;#Grants Management"/>
    <x v="2"/>
    <x v="0"/>
    <x v="43"/>
    <d v="2019-04-30T12:23:17"/>
    <m/>
    <m/>
    <s v="Item"/>
    <b v="0"/>
    <s v="0"/>
    <s v="Keri Caillet"/>
    <s v="Keri Caillet"/>
    <x v="33"/>
    <n v="1371"/>
    <s v="0"/>
    <d v="2019-04-30T12:23:17"/>
    <s v="Keri Caillet"/>
    <m/>
    <s v="Grants Management"/>
    <s v="Item"/>
    <s v="strategicplanning/Research/Lists/Technical Assistance version 2"/>
  </r>
  <r>
    <s v="Ascension Parish Government"/>
    <x v="603"/>
    <x v="1"/>
    <s v="03PARA2301"/>
    <s v="Gustav/Ike"/>
    <s v="Received email from Martha needing guidance: _x000a_We need to procure Inspector to inspect the work being done for sewer project.  There was not a line items for this in the budget.  In amendment #7 The parish added $2 Million to the project and we put it in construction.  We wanted to take 200,000.00 out and add new line item for these services.  In talking to Fay, she felt that we needed to wait as we just did Amendment #7.  Bid opening is May 7th.   We would like to begin the procurement process early.  This means advertise for 3 weeks, hold selection committee meeting, go to finance then council committee for approvals then start contract process.    We will start the process but not award until bids are validated to make sure that the funds for construction can be met prior to contracting for these services.   It should take us approximately 45 day or more.  Talk to Kay and Fay to see if we can move forward in beginning this process._x000a_ - Emailed back "/>
    <s v="Financial Management;#Grants Management"/>
    <x v="2"/>
    <x v="0"/>
    <x v="43"/>
    <d v="2019-04-30T12:25:44"/>
    <m/>
    <m/>
    <s v="Item"/>
    <b v="0"/>
    <s v="0"/>
    <s v="Keri Caillet"/>
    <s v="Keri Caillet"/>
    <x v="33"/>
    <n v="1372"/>
    <s v="0"/>
    <d v="2019-04-30T12:25:44"/>
    <s v="Keri Caillet"/>
    <m/>
    <s v="Grants Management"/>
    <s v="Item"/>
    <s v="strategicplanning/Research/Lists/Technical Assistance version 2"/>
  </r>
  <r>
    <s v="Vernon Parish"/>
    <x v="608"/>
    <x v="1"/>
    <s v="58BEDI7201 - Fort Polk"/>
    <s v="Gustav/Ike"/>
    <s v="Conference call with parish to discuss project status, ongoing issues, resolutions and expenditures.  See agenda"/>
    <s v="Damage related to disaster;#Eligible CDBG Activities;#Environmental - Environmental Reviews;#Financial Management;#Urgent Need - National Objective"/>
    <x v="5"/>
    <x v="0"/>
    <x v="23"/>
    <d v="2019-04-30T15:24:09"/>
    <m/>
    <m/>
    <s v="Item"/>
    <b v="0"/>
    <s v="0"/>
    <s v="Kristen Hebert"/>
    <s v="Kristen Hebert"/>
    <x v="10"/>
    <n v="1373"/>
    <s v="0"/>
    <d v="2019-04-30T15:24:09"/>
    <s v="Kristen Hebert"/>
    <m/>
    <s v="DRGR TA"/>
    <s v="Item"/>
    <s v="strategicplanning/Research/Lists/Technical Assistance version 2"/>
  </r>
  <r>
    <s v="Apostolic Christian School"/>
    <x v="612"/>
    <x v="1"/>
    <s v="PWs 299, 312, 377, 537, 1051, 1206, 1251, 1262 and 1275"/>
    <s v="Flood"/>
    <s v="OCD-DRU Staff Helena Janssen, along with GOHSEP representatives, provided TA to Apostolic Christian School (ACS) via conference call regarding progress made on their PWs listed in LouisianaPA.com and opted in to the Non-Federal Share Match Program for the 2016 Flood Event (4263).  OCD-DRU made recommendations for revisions to ACS’s RFQ to include CDBG compliance provisions for professional services and Section 3 Plan requirements. Notice of the call was sent by GOHSEP SAL on 4/25/2019. The call was held on 4/29/2019 at 2:00pm. _x000a__x000a_"/>
    <s v="Damage related to disaster;#Eligible CDBG Activities"/>
    <x v="5"/>
    <x v="0"/>
    <x v="34"/>
    <d v="2019-05-01T07:18:42"/>
    <m/>
    <m/>
    <s v="Item"/>
    <b v="0"/>
    <s v="0"/>
    <s v="Janssen Helena"/>
    <s v="Helena Janssen"/>
    <x v="23"/>
    <n v="1374"/>
    <s v="0"/>
    <d v="2019-05-01T07:18:42"/>
    <s v="Janssen OCD, Helena"/>
    <m/>
    <s v="Grants Management"/>
    <s v="Item"/>
    <s v="strategicplanning/Research/Lists/Technical Assistance version 2"/>
  </r>
  <r>
    <s v="City of Denham Springs"/>
    <x v="613"/>
    <x v="1"/>
    <s v="PW 1172 (DR-4277)"/>
    <s v="Flood"/>
    <s v="Phone call with the City to discuss applicability of Davis-Bacon. Further explained that CDBG can finance real property acquisition, purchase of equipment, architectural and engineering fees, other services (e.g., legal, accounting), and other non-construction items without triggering DBRA. Also discussed URA requirements, timing of URA coverage, and the steps for meeting requirements.  Also discussed procurement of equipment."/>
    <s v="Damage related to disaster;#Eligible CDBG Activities;#Labor - Davis/Bacon;#Grants Management"/>
    <x v="5"/>
    <x v="0"/>
    <x v="33"/>
    <d v="2019-05-01T10:47:51"/>
    <m/>
    <m/>
    <s v="Item"/>
    <b v="0"/>
    <s v="0"/>
    <s v="Eva Strausbaugh"/>
    <s v="Eva Strausbaugh"/>
    <x v="25"/>
    <n v="1375"/>
    <s v="0"/>
    <d v="2019-05-01T10:47:51"/>
    <s v="Eva Strausbaugh"/>
    <m/>
    <s v="Grants Management"/>
    <s v="Item"/>
    <s v="strategicplanning/Research/Lists/Technical Assistance version 2"/>
  </r>
  <r>
    <s v="Town of Baldwin"/>
    <x v="614"/>
    <x v="1"/>
    <s v="51MIPC3401"/>
    <s v="Gustav/Ike"/>
    <s v="A monthly conference call was held today with project engineer Reid Miller, Recovery Programs Manager Jared Lee, and project analyst Jimmy Dunphy to discuss the Town's Flood Protection Levee System (51MIPC3401) project, including the project amendment that will be submitted to revise the scope and budget of the project, the start of construction, and payroll submission requirements applicable to the contractors that are executing the project. Note construction began last week and is expected to be completed within 200 days from the start date.   _x000a__x000a_Mr. Miller mentioned that he has consulted with prime contractor Frisco Contractors regarding an increase in the scope of the project to include raising the levee an additional foot, and that he is waiting to find out what the cost of a possible change order would be before revising the most recent cost estimate for the project. He also mentioned that he would talk with consultant Angela Kraemer and Mayor Phil Prejean soon to discuss which additional costs the Town would like to include in a revised budget for the project, due to the low bid the Town received having come in well under budget at the March bid opening. _x000a__x000a_The project analyst informed Mr. Miller that the DRU could potentially approve a scope of work amendment that includes increasing the height of the levee by an additional foot, as well as re-construction of a road adjacent to the levee for future flood mitigation, but that it would still like to receive a more detailed description of the proposed scope changes before approving via a project amendment. _x000a__x000a_If the Town would like to request reimbursement for acquisition costs, the project analyst informed Mr. Miller that the DRU would need the remaining acquisition records that have not yet been received from St. Mary Parish Levee District Executive Director Tim Matte. Additionally, if the Town would like to request reimbursement for appraisal costs, the DRU would want to ensure that the Levee District properly procured the appraiser(s) and review appraiser. "/>
    <s v="Grants Management"/>
    <x v="4"/>
    <x v="0"/>
    <x v="24"/>
    <d v="2019-05-02T07:12:02"/>
    <m/>
    <m/>
    <s v="Item"/>
    <b v="0"/>
    <s v="0"/>
    <s v="Jimmy Dunphy"/>
    <s v="Jimmy Dunphy"/>
    <x v="20"/>
    <n v="1376"/>
    <s v="0"/>
    <d v="2019-05-02T10:10:52"/>
    <s v="Jimmy Dunphy"/>
    <m/>
    <s v="Grants Management"/>
    <s v="Item"/>
    <s v="strategicplanning/Research/Lists/Technical Assistance version 2"/>
  </r>
  <r>
    <s v="St. Martin Parish"/>
    <x v="614"/>
    <x v="1"/>
    <s v="50PARA3402 "/>
    <s v="Gustav/Ike"/>
    <s v="An email was sent to Parish President Chester Cedars today in response to a letter (dated 3/28/19) the Parish previously sent to the DRU requesting approval to reduce the scope of Phase II of the project. _x000a__x000a_In the 3/28/19 letter, the Parish requested to remove channel excavation from Phase II of the project and include only the clearing and snagging of trees along the channel. The letter detailed the &quot;adamant and unified opposition&quot; of the property owners to granting the servitudes the Parish would need to acquire to enlarge the channel. As a consequence of that opposition, the Parish would like to reduce the scope of Phase II. The DRU met internally yesterday to discuss the proposal, and determined that clearing and snagging could not be approved as stand-alone activities, as they essentially constitute maintenance work and are thus ineligible.  _x000a__x000a_The email the project analyst sent to President Cedars today indicated that in order to approve a project amendment to revise the scope of Phase II, the contractor will have to complete some form of channel excavation, in addition to the clearing and snagging that will increase the velocity and conveyance capacity of the channel, thereby allowing more runoff to drain into the Bayou. _x000a__x000a_The email also provided technical assistance regarding the items that must be included in a possible amendment request, including a description of the channel excavation work in the Explanation of Request section, a revised cost estimate that identifies channel excavation as the primary objective, and an update to the CDBG Program Schedule, i.e., revised construction start and end dates. "/>
    <s v="Eligible CDBG Activities"/>
    <x v="1"/>
    <x v="0"/>
    <x v="24"/>
    <d v="2019-05-02T08:33:18"/>
    <m/>
    <m/>
    <s v="Item"/>
    <b v="0"/>
    <s v="0"/>
    <s v="Jimmy Dunphy"/>
    <s v="Jimmy Dunphy"/>
    <x v="20"/>
    <n v="1377"/>
    <s v="0"/>
    <d v="2019-05-02T08:57:45"/>
    <s v="Jimmy Dunphy"/>
    <m/>
    <s v="Grants Management"/>
    <s v="Item"/>
    <s v="strategicplanning/Research/Lists/Technical Assistance version 2"/>
  </r>
  <r>
    <s v="St. James Parish Monthly Conference call"/>
    <x v="605"/>
    <x v="1"/>
    <s v="47PARA2301;47PARA2302;47PARA2101;47PARA3201;47PARA2303"/>
    <s v="Gustav/Ike"/>
    <s v="Monthly conference call with the parish, reviewed all the final amendments that I have completed, as well as discussed needing corrected final statements of cost that matches the actual amount spent on each project, als stated that I have a deadline to have this complete by the end of the following week.  Grantee stated that she would have all amendments signed and uploaded so that they can be processed and closeout can begin on all the completed projects.  "/>
    <s v="Damage related to disaster;#Financial Management;#Grants Management"/>
    <x v="5"/>
    <x v="0"/>
    <x v="46"/>
    <d v="2019-05-02T09:03:31"/>
    <m/>
    <m/>
    <s v="Item"/>
    <b v="0"/>
    <s v="0"/>
    <s v="Fay Part"/>
    <s v="Fay Part"/>
    <x v="28"/>
    <n v="1378"/>
    <s v="0"/>
    <d v="2019-05-02T09:03:31"/>
    <s v="Fay Part"/>
    <m/>
    <s v="Grants Management"/>
    <s v="Item"/>
    <s v="strategicplanning/Research/Lists/Technical Assistance version 2"/>
  </r>
  <r>
    <s v="Terrebonne Parish"/>
    <x v="614"/>
    <x v="1"/>
    <s v="55PARA3702"/>
    <s v="Gustav/Ike"/>
    <s v="An email was sent to Parish Director of Housing and Human Services Darrel Waire today in response to an email Mr. Waire sent the project analyst 4/26/19, requesting approval to utilize the Program Income the Parish has generated from its G/I housing projects for its First-Time Homeowner Buyer (FTHB) Program to attempt to meet the LMI national objective of the Parkwood Place (55PARA3702) project. _x000a__x000a_The project analyst clarified that the Parish must first return to the DRU Finance section all Program Income it has generated from its G/I projects, before then submitting a Tier III G/I Recovery Proposal amendment in GIOS to add a new project to the Recovery Proposal. The email further clarified that following approval of the Tier III amendment, the Parish could proceed to submit a project application requesting approval of the amount of state-held PI funds the Parish would like to utilize for the new project. _x000a__x000a_Additionally, the email clarified that the lots in the Parkwood Place subdivision will need to be completed within two to three years, and that at least 74 housing units will need to be sold to LMI households in order to meet the LMI national objective, since HUD has established a maximum amount of dollars that can be put toward an individual household in order to meet a national objective. Note Mr. Waire indicated that it would take approximately 12 years to construct and sell the 144 units the new developer is required to build. Also, the Parish believed that the sale of four housing units to LMI housholds would achieve the LMI national objective. _x000a__x000a_Attached to the project analyst's email were the DRU's amendment procedures for submission of a G/I Recovery Proposal Tier (I, II, or III) amendment. "/>
    <s v="Low-Moderate Income - National Objective;#Grants Management"/>
    <x v="0"/>
    <x v="0"/>
    <x v="24"/>
    <d v="2019-05-02T11:35:03"/>
    <m/>
    <m/>
    <s v="Item"/>
    <b v="0"/>
    <s v="0"/>
    <s v="Jimmy Dunphy"/>
    <s v="Jimmy Dunphy"/>
    <x v="20"/>
    <n v="1379"/>
    <s v="0"/>
    <d v="2019-05-02T11:53:21"/>
    <s v="Jimmy Dunphy"/>
    <m/>
    <s v="Grants Management"/>
    <s v="Item"/>
    <s v="strategicplanning/Research/Lists/Technical Assistance version 2"/>
  </r>
  <r>
    <s v="City of Central"/>
    <x v="613"/>
    <x v="1"/>
    <s v="PW 38,258,1036,1212"/>
    <s v="Flood"/>
    <s v="Event start date:05/02/19  10am_x000a_Event end date: 05/0/19 11am_x000a_On-site visit_x000a_Event organizer: Eugenia Williams ( OCD-DRU)_x000a_Attendees: Mayor David Barrow_x000a_Date noticed sent: 04/26/19_x000a_Brief description of the event:_x000a_I visited the  City of Central to meet the new mayor, Mr. David Barrow. I explained the Non-Federal Share Match program and reviewed the PW's with him. He had prior knowlege on how to read a PW and how to navigate the LAPA system. He and I reviewed the FAQ's and discussed the meaning of soft cost. "/>
    <s v="Damage related to disaster;#Eligible CDBG Activities;#Labor - Davis/Bacon"/>
    <x v="5"/>
    <x v="1"/>
    <x v="35"/>
    <d v="2019-05-03T06:44:23"/>
    <m/>
    <m/>
    <s v="Item"/>
    <b v="0"/>
    <s v="0"/>
    <s v="Eugenia Williams"/>
    <s v="Eugenia Williams"/>
    <x v="26"/>
    <n v="1380"/>
    <s v="0"/>
    <d v="2019-05-03T06:44:23"/>
    <s v="Eugenia Williams"/>
    <m/>
    <s v="Grants Management"/>
    <s v="Item"/>
    <s v="strategicplanning/Research/Lists/Technical Assistance version 2"/>
  </r>
  <r>
    <s v="Winn Parish Sheriff’s Office"/>
    <x v="615"/>
    <x v="1"/>
    <s v="PWs 140, 182 and 623"/>
    <s v="Flood"/>
    <s v="OCD-DRU Staff Helena Janssen provided TA via conference call with the Applicant to discuss the status of their PWs listed in LouisianaPA.com (LAPA) and the next steps with the Non-Federal Share Match Program. We discussed the current status of OCD-DRU’s project documentation review for small projects and OCD-DRU’s reimbursement process. Their PWs are in Open Status (Closed for FEMA). The Applicant is to create request in LAPA to close out their PWs. Notice of the call was sent on 5/02/2019. The call was held on 5/03/2019 at 1:00pm."/>
    <s v="Damage related to disaster;#Eligible CDBG Activities"/>
    <x v="5"/>
    <x v="0"/>
    <x v="34"/>
    <d v="2019-05-03T14:16:51"/>
    <m/>
    <m/>
    <s v="Item"/>
    <b v="0"/>
    <s v="0"/>
    <s v="Janssen Helena"/>
    <s v="Helena Janssen"/>
    <x v="23"/>
    <n v="1381"/>
    <s v="0"/>
    <d v="2019-05-03T14:16:51"/>
    <s v="Janssen OCD, Helena"/>
    <m/>
    <s v="Grants Management"/>
    <s v="Item"/>
    <s v="strategicplanning/Research/Lists/Technical Assistance version 2"/>
  </r>
  <r>
    <s v="East Baton Rouge Parish"/>
    <x v="616"/>
    <x v="1"/>
    <s v="17PARA3202 "/>
    <s v="Gustav/Ike"/>
    <s v="The project analyst sent an email to the grantee today clarifying previous technical assistance that was provided (in a 5/7/19 email) related to the possible disposition of property (and equipment) that will be improved with both CDBG-DR and CDBG Entitlement funding. _x000a__x000a_The email stated that any proceeds generated from the sale of the building to the Council on Aging (COA) would be considered Program Income, a percentage of which would have to be returned to the DRU after the sale of the building is complete. The email also clarified that a possible sale of the building should not take place until after construction has been completed, and that an appraisal should be done both before and after the improvements are made to determine the amount of Program Income that would be generated from a sale. _x000a__x000a_In response to a question about the Parish's possibly transferring the property to the COA, the project analyst clarified that the Parish needs to determine which type of agreement it would need to execute with the COA and that it must contain all standard requirements related to the disposition of equipment/property. Additionally, it was communicated that a transfer of the property should not take place until all construction has been completed. _x000a__x000a_In a follow-up email the project analyst sent the next day, it was requested that the Parish contact the DRU again prior to a possible transfer of the property to ensure that there are no further issues with that disposition method. Additionally, the project analyst recommended that the Parish confer with its HUD representative regarding these possible disposition options, as HUD may have a more stringent interpretation of the applicable regulations than the DRU has.    "/>
    <s v="Grants Management"/>
    <x v="4"/>
    <x v="0"/>
    <x v="24"/>
    <d v="2019-05-08T09:55:23"/>
    <m/>
    <m/>
    <s v="Item"/>
    <b v="0"/>
    <s v="0"/>
    <s v="Jimmy Dunphy"/>
    <s v="Jimmy Dunphy"/>
    <x v="20"/>
    <n v="1382"/>
    <s v="0"/>
    <d v="2019-05-08T10:03:54"/>
    <s v="Jimmy Dunphy"/>
    <m/>
    <s v="Grants Management"/>
    <s v="Item"/>
    <s v="strategicplanning/Research/Lists/Technical Assistance version 2"/>
  </r>
  <r>
    <s v="LSU Agricultural Center"/>
    <x v="617"/>
    <x v="1"/>
    <s v="17WEDU7001"/>
    <s v="Gustav/Ike"/>
    <s v="OCD-DRU Staff Helena Janssen and Tomorr LeBeouf held the monthly conference call with LSU-Ag Center representatives of the Office of Sponsored Programs to discuss program status regarding the Incubator Project, timelines for the work on the bottling line, status of the revised Budget and Budget Amendment, ongoing issues, resolutions and to answer any questions, etc.  This call was held at 9:30am."/>
    <s v="Eligible CDBG Activities;#Financial Management;#Low-Moderate Income - National Objective;#Grants Management"/>
    <x v="1"/>
    <x v="0"/>
    <x v="30"/>
    <d v="2019-05-08T13:04:12"/>
    <m/>
    <m/>
    <s v="Item"/>
    <b v="0"/>
    <s v="0"/>
    <s v="Helena Janssen"/>
    <s v="Helena Janssen"/>
    <x v="23"/>
    <n v="1383"/>
    <s v="0"/>
    <d v="2019-05-08T13:14:49"/>
    <s v="Helena Janssen"/>
    <m/>
    <s v="Grants Management"/>
    <s v="Item"/>
    <s v="strategicplanning/Research/Lists/Technical Assistance version 2"/>
  </r>
  <r>
    <s v="Village of Clarence"/>
    <x v="616"/>
    <x v="1"/>
    <s v="PW# 262"/>
    <s v="Flood"/>
    <s v="OCD-DRU Staff Helena Janssen provided TA to the Village of Clarence’s (new) Mayor to discuss the current status of their PW listed in LouisianaPA.com and on the Non-Federal Share Match Program’s Participation Form. I provided an overview of the Match Program and we discussed next steps with the GOHSEP SAL who attended via conference call.  Notice was sent to the Village on April 25, 2019. Event was held on May 07, 2019 at 9:00am – 10:10am.  "/>
    <s v="Damage related to disaster;#Eligible CDBG Activities"/>
    <x v="5"/>
    <x v="1"/>
    <x v="30"/>
    <d v="2019-05-09T07:13:52"/>
    <m/>
    <m/>
    <s v="Item"/>
    <b v="0"/>
    <s v="0"/>
    <s v="Helena Janssen"/>
    <s v="Helena Janssen"/>
    <x v="23"/>
    <n v="1384"/>
    <s v="0"/>
    <d v="2019-05-09T07:13:52"/>
    <s v="Helena Janssen"/>
    <m/>
    <s v="Grants Management"/>
    <s v="Item"/>
    <s v="strategicplanning/Research/Lists/Technical Assistance version 2"/>
  </r>
  <r>
    <s v="Village of Natchez"/>
    <x v="616"/>
    <x v="1"/>
    <s v="PW# 675 and 682"/>
    <s v="Flood"/>
    <s v="OCD-DRU Staff Helena Janssen provided TA to the Village of Natchez's Mayor and Village Clerk to discuss the current status of their PWs listed in LouisianaPA.com (LAPA) and on the Non-Federal Share Match Program's Participation Form. I provided an overview of the Match Program and discussed the current status of processing documentation review for small projects. I also discussed OCD-DRU's Reimbursement Process and the five-year record retention requirement. During the visit, the applicant created a request in LAPA to close out their completed PWs. The applicant is to provide OCD-DRU with substantial completion dates of the PWs.  Notice was sent to the Village on May 2, 2019. Event was held on May 07, 2019 at 10:45am – 11:45am. _x000a__x000a_"/>
    <s v="Damage related to disaster;#Eligible CDBG Activities"/>
    <x v="5"/>
    <x v="1"/>
    <x v="30"/>
    <d v="2019-05-09T07:15:17"/>
    <m/>
    <m/>
    <s v="Item"/>
    <b v="0"/>
    <s v="0"/>
    <s v="Helena Janssen"/>
    <s v="Helena Janssen"/>
    <x v="23"/>
    <n v="1385"/>
    <s v="0"/>
    <d v="2019-05-09T07:15:17"/>
    <s v="Helena Janssen"/>
    <m/>
    <s v="Grants Management"/>
    <s v="Item"/>
    <s v="strategicplanning/Research/Lists/Technical Assistance version 2"/>
  </r>
  <r>
    <s v="City of Winnfield"/>
    <x v="618"/>
    <x v="1"/>
    <s v="PWs 306 and 388"/>
    <s v="Flood"/>
    <s v="OCD-DRU Staff Helena Janssen provided TA via conference call with the City Clerk to provide guidance on the completion of supporting documents for the FEMA PA Match Agreement for signature. We also discussed the current status of their PWs listed in LouisianaPA.com (LAPA).  Additionally, we discussed the HUD CDBG-DR requirements (DBRA, Section 3, 504 Assurance and Fair Housing) in regards to PW# 388 as the work for this project completed after 4/4/2017.  The City is to obtain access to LAPA and create a request to close out their small PWs in LAPA. Notice of the call was sent to the City on 5/06/2019. The call was held on 5/09/2019 at 9:00am – 10:45am."/>
    <s v="Damage related to disaster;#Eligible CDBG Activities;#Fair Housing Equal Opportunity;#Labor - Davis/Bacon"/>
    <x v="5"/>
    <x v="0"/>
    <x v="30"/>
    <d v="2019-05-09T11:49:45"/>
    <m/>
    <m/>
    <s v="Item"/>
    <b v="0"/>
    <s v="0"/>
    <s v="Helena Janssen"/>
    <s v="Helena Janssen"/>
    <x v="23"/>
    <n v="1386"/>
    <s v="0"/>
    <d v="2019-05-09T11:49:45"/>
    <s v="Helena Janssen"/>
    <m/>
    <s v="Grants Management"/>
    <s v="Item"/>
    <s v="strategicplanning/Research/Lists/Technical Assistance version 2"/>
  </r>
  <r>
    <s v="Acadia Parish Police Jury"/>
    <x v="618"/>
    <x v="1"/>
    <s v="PW# 964 and 1700"/>
    <s v="Flood"/>
    <s v="OCD-DRU Staff Helena Janssen provided TA via conference call with Applicant Representative Beth Callais to discuss the current status of PW# 964 and 1700 in LouisianaPA.com. The Applicant advised PW# 964 is going through GOHSEP’s cost analysis process. The Applicant confirmed the work for this project completed after 4/4/2017.  We discussed procurement and the HUD CDBG-DR requirements (DBRA, Section 3, and 504 Assurance) in regards to this PW. Additionally, we discussed Duplication of Benefits since the Parish has a Donated Resources PW# 1700. The call was held on 5/09/2019 at 12:00pm – 12:25pm."/>
    <s v="Damage related to disaster;#Duplication of Benefits;#Eligible CDBG Activities;#Labor - Davis/Bacon"/>
    <x v="5"/>
    <x v="0"/>
    <x v="30"/>
    <d v="2019-05-09T12:52:16"/>
    <m/>
    <m/>
    <s v="Item"/>
    <b v="0"/>
    <s v="0"/>
    <s v="Helena Janssen"/>
    <s v="Helena Janssen"/>
    <x v="23"/>
    <n v="1387"/>
    <s v="0"/>
    <d v="2019-05-09T12:52:16"/>
    <s v="Helena Janssen"/>
    <m/>
    <s v="Grants Management"/>
    <s v="Item"/>
    <s v="strategicplanning/Research/Lists/Technical Assistance version 2"/>
  </r>
  <r>
    <s v="Recovery School District"/>
    <x v="619"/>
    <x v="1"/>
    <s v="All IEDU projects "/>
    <s v="Katrina/Rita Grant 1"/>
    <s v="A monthly conference call was held today with Capital Grants Manager Nathan Schwam, grant administrator Julie Bordelon, and Jimmy Dunphy to discuss the status of the grantee's four projects that are in NOT Ready to Close status, the active Centralized Career and Technical Education Facility (IEDU-00117) project, and the pending application for the New Walter Cohen High School project. _x000a__x000a_Ms. Bordelon mentioned that the timeline for submission of the project application for the New Cohen School project is approximately three weeks and that RSD is currently in the process of procuring the CMaR contractor and completing the environmental review record for the project. The project analyst informed the grantee that it could include in the CDBG Program Time Schedule more details related to the dates project milestones can potentially be achieved so that a possible application approval letter can contain the most accurate deadline dates possible. _x000a__x000a_Note the application approval letter the DRU sent the grantee for the Centralized Career and Technical Education Facility (IEDU-00117) project contained a number of deadline dates that were generated from the Program Schedule and from follow-up with the grantee after receipt of the application. Mr. Schwam confirmed that the new project will likely consist of multiple phases, but that it may be simpler to complete than the IEDU-00117 project, since this project essentially includes a demolition followed by a re-build. _x000a__x000a_In terms of the IEDU-00117 project, the grantee confirmed that the project will be canceled so that the CDBG-DR funds can be used for the New Cohen High School project. The DRU advised the grantee to submit a project amendment to cancel the project, requesting to move the entire grant amount to unallocated, as opposed to waiting until the application for the New Cohen High School is ready to be submitted and moving the funds directly into that project.  "/>
    <s v="Grants Management"/>
    <x v="4"/>
    <x v="0"/>
    <x v="24"/>
    <d v="2019-05-13T07:09:29"/>
    <m/>
    <m/>
    <s v="Item"/>
    <b v="0"/>
    <s v="0"/>
    <s v="Jimmy Dunphy"/>
    <s v="Jimmy Dunphy"/>
    <x v="20"/>
    <n v="1388"/>
    <s v="0"/>
    <d v="2019-05-14T08:35:03"/>
    <s v="Jimmy Dunphy"/>
    <m/>
    <s v="Grants Management"/>
    <s v="Item"/>
    <s v="strategicplanning/Research/Lists/Technical Assistance version 2"/>
  </r>
  <r>
    <s v="Terrebonne Parish"/>
    <x v="619"/>
    <x v="1"/>
    <s v="55PARA3702 "/>
    <s v="Gustav/Ike"/>
    <s v="A conference call was held today with Parish Housing and Human Services Director Darrel Waire and Kelli Cunningham, DRU officials Pat Forbes, Adrienne Celestine, Kay LeSage, Jared Lee, Tommy LaTour, Andrea Fleischbein, Nechelle Polk and Jimmy Dunphy to discuss the Parish's Parkwood Place (55PARA3702) project, including the possibility of the Parish's utilizing G/I Program Income it has generated to help achieve the LMI national objective. _x000a__x000a_The DRU explained to Mr. Waire that since the G/I Program Income funds are different from the PARA funds in the 55PARA3702 project that the Parish would likely have to return the G/I PI funds to the DRU, per PI policies, and then apply for those funds separately via a project application. Mr. Waire had requested to either amend $200,000.00 in G/I PI funds into the Parish's First-Time Homebuyer Program (55PARA1301), or approval of an exception to the DRU's PI policies, to facilitate quicker use of the funds for the -3702 project. _x000a__x000a_Mr. Forbes stated that he was unsure whether it would be a good idea to put $200,000.00 of &quot;good money&quot; after $3.1 million of &quot;bad money&quot; if the Parish will not ultimately be able to use the funds appropriately and in a timely manner. Mr. Forbes subsequently asked whether a new developer could buy the subdivision and whether the entire $3.1 million grant could be returned to the DRU. _x000a__x000a_Another possibility discussed was allowing the Parish to utilize $200,000.00 of G/I PI to facilitate the initial sales of the first units that have been constructed and then continually add in additional PI that would be generated to facilitate future homes sales, which will potentially force the Parish to only have to return a prorated amount of the grant, as opposed to the entire $3.1 million grant. _x000a__x000a_In terms of the activity meeting the national objective, Mr. Waire stated that it will not be possible for the Parish to construct and sell 144 housing units in the subdivision within the next few years, due to a number of factors -- some of which are outside the Parish's control. The DRU discussed with the Parish the minimum number of units that could potentially be sold to allow the project to meet a national objective, and mentioned HUD's standard benefit requirement, which is $35,000.00 per job or service. Using that standard, the Parish would only have to construct and sell 89 units, rather than the 144 required in the application, 45 of which would have to be sold to LMI households. _x000a__x000a_The project analyst mentioned to Mr. Waire that he would follow up with him in the near future to provide a minimum number of units the Parish will have to construct and sell in order to meet the LMI national objective, and instructions for potentially utilizing G/I Program Income for the -3702 project.    "/>
    <s v="Low-Moderate Income - National Objective;#Grants Management"/>
    <x v="0"/>
    <x v="0"/>
    <x v="24"/>
    <d v="2019-05-13T07:20:50"/>
    <m/>
    <m/>
    <s v="Item"/>
    <b v="0"/>
    <s v="0"/>
    <s v="Jimmy Dunphy"/>
    <s v="Jimmy Dunphy"/>
    <x v="20"/>
    <n v="1389"/>
    <s v="0"/>
    <d v="2019-05-14T08:28:03"/>
    <s v="Jimmy Dunphy"/>
    <m/>
    <s v="Grants Management"/>
    <s v="Item"/>
    <s v="strategicplanning/Research/Lists/Technical Assistance version 2"/>
  </r>
  <r>
    <s v="Lafourche Parish "/>
    <x v="618"/>
    <x v="1"/>
    <s v="29PARA3205 29PARA3404 29PARA3406"/>
    <s v="Gustav/Ike"/>
    <s v="location:- Lafourche Parish_x000a_time/date: -5/8/2019 10:00am_x000a_Onsite visit:_x000a_Attendees: OCD-DRU- M. Turner, L. Hart, K. Hebert_x000a_LPG-B. Abaddle, L. Lagarde, J. Dufrene_x000a_HGA- G. Caillouet, J. Bordelon_x000a_DPW- J. Barnes_x000a_Subject:_x000a_To discuss the status of the grantee's projects. Projects discussed: Parr/Larose Pump Station/Dugas Canal Drainage Improvements/Lafourche Community and Recreation Center/Westside Drainage Improvements/Highway 308 Roadway and Drainage Improvements_x000a_"/>
    <s v="Damage related to disaster;#Eligible CDBG Activities;#Financial Management;#Grants Management"/>
    <x v="5"/>
    <x v="1"/>
    <x v="40"/>
    <d v="2019-05-13T13:41:31"/>
    <m/>
    <m/>
    <s v="Item"/>
    <b v="0"/>
    <s v="0"/>
    <s v="Martine Turner"/>
    <s v="Martine Turner"/>
    <x v="30"/>
    <n v="1390"/>
    <s v="0"/>
    <d v="2019-05-13T13:41:31"/>
    <s v="Martine Turner"/>
    <m/>
    <s v="DRGR TA"/>
    <s v="Item"/>
    <s v="strategicplanning/Research/Lists/Technical Assistance version 2"/>
  </r>
  <r>
    <s v="Southern University Ag"/>
    <x v="615"/>
    <x v="1"/>
    <s v="17DRLG9201"/>
    <s v="Gustav/Ike"/>
    <s v="TA conference call regarding project delivery/direct cost, budgeting and invoicing."/>
    <s v="Damage related to disaster;#Eligible CDBG Activities;#Financial Management"/>
    <x v="5"/>
    <x v="0"/>
    <x v="28"/>
    <d v="2019-05-13T15:29:32"/>
    <m/>
    <m/>
    <s v="Item"/>
    <b v="0"/>
    <s v="0"/>
    <s v="Tomorr LeBeouf"/>
    <s v="Tomorr LeBeouf"/>
    <x v="19"/>
    <n v="1391"/>
    <s v="0"/>
    <d v="2019-05-13T15:29:32"/>
    <s v="Tomorr LeBeouf"/>
    <m/>
    <s v="Grants Management"/>
    <s v="Item"/>
    <s v="strategicplanning/Research/Lists/Technical Assistance version 2"/>
  </r>
  <r>
    <s v="LSU Ag"/>
    <x v="600"/>
    <x v="1"/>
    <s v="17WEDU7001"/>
    <s v="Gustav/Ike"/>
    <s v="TA conference call regarding sole source procurement."/>
    <s v="Damage related to disaster;#Financial Management"/>
    <x v="5"/>
    <x v="0"/>
    <x v="28"/>
    <d v="2019-05-13T15:33:03"/>
    <m/>
    <m/>
    <s v="Item"/>
    <b v="0"/>
    <s v="0"/>
    <s v="Tomorr LeBeouf"/>
    <s v="Tomorr LeBeouf"/>
    <x v="19"/>
    <n v="1392"/>
    <s v="0"/>
    <d v="2019-05-13T15:33:03"/>
    <s v="Tomorr LeBeouf"/>
    <m/>
    <s v="Grants Management"/>
    <s v="Item"/>
    <s v="strategicplanning/Research/Lists/Technical Assistance version 2"/>
  </r>
  <r>
    <s v="Louisiana Dept of Ag"/>
    <x v="610"/>
    <x v="1"/>
    <s v="65FDFR7001"/>
    <s v="Flood"/>
    <s v="TA conference call regarding running DOB  checks for SBA, RMA and FSA prior to the second allocation of funding."/>
    <s v="Damage related to disaster;#Duplication of Benefits"/>
    <x v="5"/>
    <x v="0"/>
    <x v="28"/>
    <d v="2019-05-13T15:48:12"/>
    <m/>
    <m/>
    <s v="Item"/>
    <b v="0"/>
    <s v="0"/>
    <s v="Tomorr LeBeouf"/>
    <s v="Tomorr LeBeouf"/>
    <x v="19"/>
    <n v="1394"/>
    <s v="0"/>
    <d v="2019-05-17T12:58:34"/>
    <s v="Tomorr LeBeouf"/>
    <m/>
    <s v="Grants Management"/>
    <s v="Item"/>
    <s v="strategicplanning/Research/Lists/Technical Assistance version 2"/>
  </r>
  <r>
    <s v="Louisiana Department of Agriculture"/>
    <x v="619"/>
    <x v="1"/>
    <s v="65WHFD7001"/>
    <s v="Gustav/Ike"/>
    <s v="Conference call to provide TA regarding CEA extension request and discuss status update of program.  1st RFP to be submitted in the next coming weeks for December and 1st quarter of 2019"/>
    <s v="Eligible CDBG Activities;#Financial Management;#Low-Moderate Income - National Objective"/>
    <x v="1"/>
    <x v="1"/>
    <x v="23"/>
    <d v="2019-05-14T09:15:31"/>
    <m/>
    <m/>
    <s v="Item"/>
    <b v="0"/>
    <s v="0"/>
    <s v="Kristen Hebert"/>
    <s v="Kristen Hebert"/>
    <x v="10"/>
    <n v="1395"/>
    <s v="0"/>
    <d v="2019-05-14T09:15:31"/>
    <s v="Kristen Hebert"/>
    <m/>
    <s v="Grants Management"/>
    <s v="Item"/>
    <s v="strategicplanning/Research/Lists/Technical Assistance version 2"/>
  </r>
  <r>
    <s v="St. Bernard Parish"/>
    <x v="618"/>
    <x v="1"/>
    <s v="ILTR, IFIS, Program Income"/>
    <s v="Katrina/Rita Grant 1;#Katrina/Rita Grant 2"/>
    <s v="Conference call with parish to discuss project status, ongoing issues, resolutions and expenditures. _x000a_Attendees:  George Imbraguglio, Andrew Becker, Richard Poche, Melissa O'Neil, Thomas Magee, Adrienne Celestine, LaKesha Hart, and Kristen Hebert_x000a_"/>
    <s v="Damage related to disaster;#Eligible CDBG Activities;#Environmental - Environmental Reviews;#Financial Management;#Low-Moderate Income - National Objective;#Slum and Blight - National Objective;#Urgent Need - National Objective"/>
    <x v="5"/>
    <x v="0"/>
    <x v="23"/>
    <d v="2019-05-14T11:19:41"/>
    <m/>
    <m/>
    <s v="Item"/>
    <b v="0"/>
    <s v="0"/>
    <s v="Kristen Hebert"/>
    <s v="Kristen Hebert"/>
    <x v="10"/>
    <n v="1396"/>
    <s v="0"/>
    <d v="2019-05-14T11:19:41"/>
    <s v="Kristen Hebert"/>
    <m/>
    <s v="DRGR TA"/>
    <s v="Item"/>
    <s v="strategicplanning/Research/Lists/Technical Assistance version 2"/>
  </r>
  <r>
    <s v="Office of Coastal Protection"/>
    <x v="618"/>
    <x v="1"/>
    <s v="CPFI Program"/>
    <s v="Gustav/Ike"/>
    <s v="Monthly Conference Call to discuss active projects, amendments, and closeout projects."/>
    <s v="Damage related to disaster;#Duplication of Benefits;#Eligible CDBG Activities;#Environmental - Environmental Reviews;#Labor - Davis/Bacon;#Urgent Need - National Objective"/>
    <x v="5"/>
    <x v="0"/>
    <x v="23"/>
    <d v="2019-05-14T11:27:55"/>
    <m/>
    <m/>
    <s v="Item"/>
    <b v="0"/>
    <s v="0"/>
    <s v="Kristen Hebert"/>
    <s v="Kristen Hebert"/>
    <x v="10"/>
    <n v="1397"/>
    <s v="0"/>
    <d v="2019-05-14T11:27:55"/>
    <s v="Kristen Hebert"/>
    <m/>
    <s v="DRGR TA"/>
    <s v="Item"/>
    <s v="strategicplanning/Research/Lists/Technical Assistance version 2"/>
  </r>
  <r>
    <s v="Lafourche Parish"/>
    <x v="617"/>
    <x v="1"/>
    <s v="ILTR &amp; PARA Projects"/>
    <s v="Katrina/Rita Grant 1;#Gustav/Ike"/>
    <s v="Onsite visit with parish, Picciola &amp; Associates, and HGA to discuss project status and expenditures.  Also, inctroduce new recovery programs analyst and manager."/>
    <s v="Damage related to disaster;#Eligible CDBG Activities;#Environmental - Environmental Reviews;#Financial Management;#Labor - Davis/Bacon;#Low-Moderate Income - National Objective;#Urgent Need - National Objective"/>
    <x v="5"/>
    <x v="1"/>
    <x v="23"/>
    <d v="2019-05-14T11:31:08"/>
    <m/>
    <m/>
    <s v="Item"/>
    <b v="0"/>
    <s v="0"/>
    <s v="Kristen Hebert"/>
    <s v="Kristen Hebert"/>
    <x v="10"/>
    <n v="1398"/>
    <s v="0"/>
    <d v="2019-05-14T11:31:08"/>
    <s v="Kristen Hebert"/>
    <m/>
    <s v="DRGR TA"/>
    <s v="Item"/>
    <s v="strategicplanning/Research/Lists/Technical Assistance version 2"/>
  </r>
  <r>
    <s v="Catahoula Parish"/>
    <x v="617"/>
    <x v="1"/>
    <s v="13PARA3408"/>
    <s v="Gustav/Ike"/>
    <s v="Conference call with Sam Pickens with HUD OIG to discuss Property Owner Compliant and our plans/specs process. _x000a__x000a_Attendees:  Adrienne Celestine, Kay LaSage, Sam Pickens, Skeeka Hogan, LaKesha Hart, Dan Rees, Eddie Legnon"/>
    <s v="Damage related to disaster;#Eligible CDBG Activities;#Low-Moderate Income - National Objective"/>
    <x v="5"/>
    <x v="0"/>
    <x v="23"/>
    <d v="2019-05-14T11:55:17"/>
    <m/>
    <m/>
    <s v="Item"/>
    <b v="0"/>
    <s v="0"/>
    <s v="Kristen Hebert"/>
    <s v="Kristen Hebert"/>
    <x v="10"/>
    <n v="1399"/>
    <s v="0"/>
    <d v="2019-05-14T11:55:17"/>
    <s v="Kristen Hebert"/>
    <m/>
    <s v="DRGR TA"/>
    <s v="Item"/>
    <s v="strategicplanning/Research/Lists/Technical Assistance version 2"/>
  </r>
  <r>
    <s v="Indian Village Water System, Inc."/>
    <x v="620"/>
    <x v="1"/>
    <s v="PW215"/>
    <s v="Flood"/>
    <s v="I spoke to Ann Hernandez this morning about the Indian Village Water System's outstanding Participation Agreement. She was about to find the PA and will be getting it signed and returned to Bonnie in the DRU. I also spoke to her and emailed her our most current FAQ's about the program and spoke to her about the 25% reimbursement they would receive once we received the CEA back and it was approved. She also stated that they may need an onsite TA Meeting after June 1st, but she will get back with me on that.  "/>
    <s v="Damage related to disaster;#Eligible CDBG Activities;#Grants Management"/>
    <x v="5"/>
    <x v="0"/>
    <x v="47"/>
    <d v="2019-05-15T11:33:51"/>
    <m/>
    <m/>
    <s v="Item"/>
    <b v="0"/>
    <s v="0"/>
    <s v="Eric Miller"/>
    <s v="Eric Miller"/>
    <x v="36"/>
    <n v="1400"/>
    <s v="0"/>
    <d v="2019-05-15T11:33:51"/>
    <s v="Eric Miller"/>
    <m/>
    <s v="Grants Management"/>
    <s v="Item"/>
    <s v="strategicplanning/Research/Lists/Technical Assistance version 2"/>
  </r>
  <r>
    <s v="East Baton Rouge Parish"/>
    <x v="621"/>
    <x v="1"/>
    <s v="All active PARA projects"/>
    <s v="Gustav/Ike"/>
    <s v="A monthly conference call was held today with East Baton Rouge Parish Administrator Rowdy Gaudet, Redevelopment Authority Vice-President Tara Titone, grant administrators Julie Bordelon and Michelle Smith (Pan American Engineers), and DRU representatives Adrienne Celestine, Ed Sutherland, Darin Mann, Jared Lee, John Sparks, Andrea Fleischbein and Jimmy Dunphy to discuss the statuses of the Parish's non-bridge replacement infrastructure projects. _x000a__x000a_Mr. Gaudet mentioned that the Parish has tentatively awarded the construction contract to the low bidder on the Renovate 1701 Main St. (17PARA3202) project but that the Parish has requested that the contractor extend its bid by 30 days so that the Parish can negotiate the future use of the building (i.e., after construction is complete) with the Council on Aging (COA). Mr. Gaudet mentioned that the COA is going to contribute $580,000.00 to the project for the purchase of equipment and would ultimately like to obtain ownership of the building via a donation or sale from the Parish. _x000a__x000a_The Parish has a meeting with the COA scheduled for May 22 to discuss future use of the building, including possibly re-negotiating the rent amount, or relinquishing ownership of the building after construction has been completed. Mr. Gaudet mentioned that there are a lot of political implications related to any business the Parish does with the COA. Thus, the Parish Metro Council may not be inclined to automatically approve any agreement the Parish negotiates with the COA. Construction for the project will not begin this month, as the Parish recently projected it would.  _x000a__x000a_In terms of the Smiley Heights Rental Rehab (17PARA3601) project, Ms. Titone mentioned that as a result of a $30 million grant HUD recently awarded the Parish, the grantee should not have any issues meeting the LMI national objective of the project, since a portion of that grant will go toward establishing mixed-income housing on the Ardendale site. Ms. Titone also mentioned that construction for Phase I of the project is still expected to begin in January 2020. "/>
    <s v="Grants Management"/>
    <x v="4"/>
    <x v="0"/>
    <x v="24"/>
    <d v="2019-05-16T10:15:10"/>
    <m/>
    <m/>
    <s v="Item"/>
    <b v="0"/>
    <s v="0"/>
    <s v="Jimmy Dunphy"/>
    <s v="Jimmy Dunphy"/>
    <x v="20"/>
    <n v="1401"/>
    <s v="0"/>
    <d v="2019-05-17T07:25:16"/>
    <s v="Jimmy Dunphy"/>
    <m/>
    <s v="Grants Management"/>
    <s v="Item"/>
    <s v="strategicplanning/Research/Lists/Technical Assistance version 2"/>
  </r>
  <r>
    <s v="Cameron Parish Sheriff's Department"/>
    <x v="622"/>
    <x v="1"/>
    <s v="PW 467"/>
    <s v="Flood"/>
    <s v="A call was held this morning with Sheriff's Department employee Kayla Conner, and DRU representatives Helena Janssen and Jimmy Dunphy to provide the grantee technical assistance related to completion of the documents that will comprise the grantee's CEA with OCD._x000a__x000a_The DRU answered questions Ms. Conner had about the Authorized Signature Form, the disclosure report, and the certification statement, and clarified that the sheriff needs to sign two copies of the agreement, before the office mails both copies to DRU Contracts Specialist Bonnie Brown. Ms. Janssen mentioned that one of the two copies the DRU receives will be returned to the grantee, after it has been approved by the Office of State Procurement. _x000a__x000a_In response to a question about the grantee's DUNS number, Ms. Conner mentioned that the Sheriff's Department had recently obtained a new DUNS number. The project analyst requested that Ms. Conner send him that new DUNS number so that it can be added to the agreement draft and re-sent to the grantee for signature. Ms. Conner subsequently emailed the grantee's new DUNS number to the project analyst, which was then forwarded to Ms. Brown. "/>
    <s v="Grants Management"/>
    <x v="4"/>
    <x v="0"/>
    <x v="24"/>
    <d v="2019-05-17T09:40:46"/>
    <m/>
    <m/>
    <s v="Item"/>
    <b v="0"/>
    <s v="0"/>
    <s v="Jimmy Dunphy"/>
    <s v="Jimmy Dunphy"/>
    <x v="20"/>
    <n v="1402"/>
    <s v="0"/>
    <d v="2019-05-17T09:57:57"/>
    <s v="Jimmy Dunphy"/>
    <m/>
    <s v="Grants Management"/>
    <s v="Item"/>
    <s v="strategicplanning/Research/Lists/Technical Assistance version 2"/>
  </r>
  <r>
    <s v="Cameron Parish Sheriff's Department"/>
    <x v="622"/>
    <x v="1"/>
    <s v="PW 467"/>
    <s v="Flood"/>
    <s v="A called was held this morning with Sheriff’s Department employee Kayla Conner and DRU representatives Jimmy Dunphy and Helena Janssen to provide the grantee technical assistance related to completion of the documents that will comprise the grantee’s CEA with OCD.  We answered questions Ms. Conner had regarding the FEMA PA Match Agreement supporting documents and regarding their DUNS number. Notice of the rescheduled call was sent to Ms. Conner on 5/08/2019. The call was held on 5/17/2019 at 9:00am."/>
    <s v="Grants Management"/>
    <x v="4"/>
    <x v="0"/>
    <x v="30"/>
    <d v="2019-05-17T10:58:51"/>
    <m/>
    <m/>
    <s v="Item"/>
    <b v="0"/>
    <s v="0"/>
    <s v="Helena Janssen"/>
    <s v="Helena Janssen"/>
    <x v="23"/>
    <n v="1403"/>
    <s v="0"/>
    <d v="2019-05-17T10:58:51"/>
    <s v="Helena Janssen"/>
    <m/>
    <s v="Grants Management"/>
    <s v="Item"/>
    <s v="strategicplanning/Research/Lists/Technical Assistance version 2"/>
  </r>
  <r>
    <s v="Louisiana State University - Sea Grant"/>
    <x v="623"/>
    <x v="1"/>
    <s v="65E17S00001"/>
    <s v="Katrina/Rita Grant 1;#Katrina/Rita Grant 2"/>
    <s v="A monthly conference call was held today with LSU officials Anne Dugas and Matt Coldiron and project analyst Jimmy Dunphy to discuss the grantee's LA Seafood Industry Sustainability Initiative (E17S-00001) project, including the forthcoming amendment to the CEA the grantee will submit, as well as the grantee's draw request for activities undertaken during the first quarter of 2019. _x000a__x000a_Mr. Coldiron mentioned that he has obtained all the support documentation that he needs in order to submit the next payment request to the DRU. However, he is waiting on Larry March to provide signatures for the effort certifications for the grantee's salaries and benefits, which means that the draw may not be ready for submittal until next week. _x000a__x000a_In terms of the CEA amendment the grantee will submit to request the contract term be extended to 6/30/20, Ms. Dugas mentioned that she has been working to determine the revised amounts of the five expense categories that comprise the budget and should have the amendment request ready to submit by the middle of next month. Note the grantee previously indicated that the amendment request would be ready for submittal by the end of May.  _x000a__x000a_The project analyst informed Ms. Dugas that since the approved project application did specify amounts for the five expense categories included in the CEA, that a project amendment should be submitted at the same time as the request for CEA amendment to revise the amounts of the five budget categories (and to extend the time). _x000a__x000a_In response to a previous question Ms. Dugas asked about the possibility of LSU's obtaining more CDBG-DR funding to extend the Sea Grant program, the project analyst mentioned during the call that the DRU would not be likely to approve additional funding if the grantee was not able to expend its original grant amount in the time that was initially allocated to it. However, if the grantee still wished to add its name to the DRU's list of funding requests under consideration for the next round of re-allocations, it could submit its request to the project analyst via email and identify the amount it is requesting, the timeline for expenditures, relationship to the hurricane, etc. "/>
    <s v="Grants Management"/>
    <x v="4"/>
    <x v="0"/>
    <x v="24"/>
    <d v="2019-05-20T11:56:47"/>
    <m/>
    <m/>
    <s v="Item"/>
    <b v="0"/>
    <s v="0"/>
    <s v="Jimmy Dunphy"/>
    <s v="Jimmy Dunphy"/>
    <x v="20"/>
    <n v="1404"/>
    <s v="0"/>
    <d v="2019-05-20T14:17:34"/>
    <s v="Jimmy Dunphy"/>
    <m/>
    <s v="Grants Management"/>
    <s v="Item"/>
    <s v="strategicplanning/Research/Lists/Technical Assistance version 2"/>
  </r>
  <r>
    <s v="City of New Orleans"/>
    <x v="623"/>
    <x v="1"/>
    <s v="not project specific"/>
    <s v="Katrina/Rita Grant 1;#Katrina/Rita Grant 2;#Katrina/Rita Grant 3"/>
    <s v="Provided TA on Activity Closeouts to some new CNO staff."/>
    <s v="Damage related to disaster;#Grants Management"/>
    <x v="5"/>
    <x v="1"/>
    <x v="48"/>
    <d v="2019-05-21T08:31:58"/>
    <m/>
    <m/>
    <s v="Item"/>
    <b v="0"/>
    <s v="0"/>
    <s v="John Sparks"/>
    <s v="John Sparks"/>
    <x v="4"/>
    <n v="1405"/>
    <s v="0"/>
    <d v="2019-05-21T08:31:58"/>
    <s v="John Sparks"/>
    <m/>
    <s v="Grants Management"/>
    <s v="Item"/>
    <s v="strategicplanning/Research/Lists/Technical Assistance version 2"/>
  </r>
  <r>
    <s v="Avoyelles Parish Police Jury"/>
    <x v="624"/>
    <x v="1"/>
    <s v="PWs# 366, 831, 833, 834 and 446"/>
    <s v="Flood"/>
    <s v="OCD-DRU Staff Helena Janssen provided TA to Avoyelles Parish Police Jury President Charles Jones and OEP Director Joseph Frank to discuss the current status of their PWs listed in LouisianaPA.com and on the Non-Federal Share Match Program’s Participation Form. I provided an Overview of the Match Program, including the HUD CDBG-DR Requirements (DBRA, Section 3, 504 Assurance and Fair Housing).  I also discussed OCD-DRU’s Reimbursement Process and the five-year record retention requirement. Additionally, we discussed Duplication of Benefits since the Parish has a Donated Resource PW (#833).  The applicant provided start/completion dates for the PWs, and provided signed original Match Agreement documentation. The GOHSEP SAL attended via conference call. Notice was sent to this grantee on 5/14/2019. Event was held on 5/21/2019 at 10:00am – 12:30pm.  _x000a__x000a_"/>
    <s v="Damage related to disaster;#Duplication of Benefits;#Eligible CDBG Activities;#Fair Housing Equal Opportunity;#Labor - Davis/Bacon;#Grants Management"/>
    <x v="5"/>
    <x v="1"/>
    <x v="30"/>
    <d v="2019-05-22T09:58:29"/>
    <m/>
    <m/>
    <s v="Item"/>
    <b v="0"/>
    <s v="0"/>
    <s v="Helena Janssen"/>
    <s v="Helena Janssen"/>
    <x v="23"/>
    <n v="1406"/>
    <s v="0"/>
    <d v="2019-05-22T09:58:29"/>
    <s v="Helena Janssen"/>
    <m/>
    <s v="Grants Management"/>
    <s v="Item"/>
    <s v="strategicplanning/Research/Lists/Technical Assistance version 2"/>
  </r>
  <r>
    <s v="East Baton Rouge Parish "/>
    <x v="625"/>
    <x v="1"/>
    <s v="17PARA2105"/>
    <s v="Gustav/Ike"/>
    <s v="The project analyst attended the grantee's Pre-Construction Conference that was held today for the Woodland Ridge project to provide technical assistance related to Davis-Bacon and Related Acts requirements that are triggered by the project. _x000a__x000a_In terms of the payroll submission requirements, the project analyst mentioned to contract award winner Brown Industrial that all labor-related requirements that apply to the prime contractor also apply to all subcontractors that will be executing the project, including paying employees weekly and submitting payroll reports on a weekly basis. _x000a__x000a_In terms of the reporting requirements, the project analyst mentioned that the requirements are fairly stringent, but not necessarily difficult to complete. Some of the items noted were ensuring that the classifications identified on the payroll reports match exactly the classifications in the wage decision, and ensuring that if the contractor utilizes a worker classification that is not contained in the wage decision, that it submit the additional classification request to the grantee as soon as it is known that one will be needed. _x000a__x000a_Also noted was that if non-standard deductions are taken from an employee's paycheck, the contractor must ensure that the employee authorizes the deduction via a Payroll Deduction Authorization (PDA) form. The project analyst additionally clarified that overtime should be paid at 150 percent the employee's basic hourly rate, plus 100 percent of the rate of any fringe benefits, for any hours worked over 40 per week. "/>
    <s v="Labor - Davis/Bacon"/>
    <x v="7"/>
    <x v="1"/>
    <x v="24"/>
    <d v="2019-05-22T12:20:51"/>
    <m/>
    <m/>
    <s v="Item"/>
    <b v="0"/>
    <s v="0"/>
    <s v="Jimmy Dunphy"/>
    <s v="Jimmy Dunphy"/>
    <x v="20"/>
    <n v="1407"/>
    <s v="0"/>
    <d v="2019-05-22T12:54:33"/>
    <s v="Jimmy Dunphy"/>
    <m/>
    <s v="Grants Management"/>
    <s v="Item"/>
    <s v="strategicplanning/Research/Lists/Technical Assistance version 2"/>
  </r>
  <r>
    <s v="Saint Joseph Abbey Seminary College"/>
    <x v="617"/>
    <x v="1"/>
    <s v="PW 882 &amp; 885"/>
    <s v="Flood"/>
    <s v="Event start date: 05/08/19_x000a_Event end date: 05/08/19_x000a_On-site visit_x000a_Event organizer: GOHSEP-Glenda Bocking_x000a_Date notice was sent: 05/01/19_x000a__x000a_Spoke with the administrators and consultants about the remibursement process and how long it would take. They are in the process of combining PW 882 &amp; 885 (Benet and Savio Hall). This being done by GOHSEP._x000a__x000a_"/>
    <s v="Damage related to disaster;#Eligible CDBG Activities;#Labor - Davis/Bacon"/>
    <x v="5"/>
    <x v="1"/>
    <x v="35"/>
    <d v="2019-05-24T09:07:38"/>
    <m/>
    <m/>
    <s v="Item"/>
    <b v="0"/>
    <s v="0"/>
    <s v="Eugenia Williams"/>
    <s v="Eugenia Williams"/>
    <x v="26"/>
    <n v="1408"/>
    <s v="0"/>
    <d v="2019-05-24T09:07:38"/>
    <s v="Eugenia Williams"/>
    <m/>
    <s v="Grants Management"/>
    <s v="Item"/>
    <s v="strategicplanning/Research/Lists/Technical Assistance version 2"/>
  </r>
  <r>
    <s v="Christ Episocpal Church and School"/>
    <x v="581"/>
    <x v="0"/>
    <s v="PW 295 &amp; 806"/>
    <s v="Flood"/>
    <s v="Event start date: 02/28/19_x000a_Event end date: 02/28/19_x000a_On-site visit_x000a_Event organizer: Eugenia Williams_x000a_Date Notice sent: 02/25/19_x000a__x000a_Met w/Granteee and explained the Share Match Program. We discussed PW 's 295 &amp; 806. Davis Bacon and Related Acts do not apply to these PW's. GOHSEP is closing their projects. "/>
    <s v="Damage related to disaster;#Eligible CDBG Activities;#Labor - Davis/Bacon"/>
    <x v="5"/>
    <x v="1"/>
    <x v="35"/>
    <d v="2019-05-24T09:36:55"/>
    <m/>
    <m/>
    <s v="Item"/>
    <b v="0"/>
    <s v="0"/>
    <s v="Eugenia Williams"/>
    <s v="Eugenia Williams"/>
    <x v="26"/>
    <n v="1409"/>
    <s v="0"/>
    <d v="2019-05-24T09:36:55"/>
    <s v="Eugenia Williams"/>
    <m/>
    <s v="Grants Management"/>
    <s v="Item"/>
    <s v="strategicplanning/Research/Lists/Technical Assistance version 2"/>
  </r>
  <r>
    <s v="City of Denham Springs"/>
    <x v="621"/>
    <x v="1"/>
    <s v=" DR-4277:  PWs 1172 &amp; 1157"/>
    <s v="Flood"/>
    <s v="Onsite TA Visit at City Hall: 116 Range Dr., Denham Springs._x000a_Date Invite Sent by Eva Strausbaugh: 5/13/19_x000a__x000a_Attendees: Michelle Hood (City Treasurer), Shimetra Bethley (Consultant), Jonathan Clark (Consultant), Eva Strausbaugh (DRU), LaKesha Hart (DRU), &amp; Lisa Samuels (DRU)._x000a__x000a_Discussed Elevation of Animal Shelter (PW 1157).  City confirmed that engineer drew plans to conform with new HUD requirements and provided the new elevation figures during the meeting._x000a__x000a_Discussed Procurement- purchase of equipment. _x000a__x000a_Discussed Large Projects that have recently closed.  LS discussed the reimbursement process.  Also explained that we will begin processing the smalls._x000a__x000a_Discussed 5 additional PWs that were recently obligated._x000a__x000a_*FEMA is going to back the land out of PW 1172 and will not be reimbursing the City for it.  _x000a_"/>
    <s v="Damage related to disaster;#Eligible CDBG Activities;#Grants Management"/>
    <x v="5"/>
    <x v="1"/>
    <x v="33"/>
    <d v="2019-05-28T10:39:26"/>
    <m/>
    <m/>
    <s v="Item"/>
    <b v="0"/>
    <s v="0"/>
    <s v="Eva Strausbaugh"/>
    <s v="Eva Strausbaugh"/>
    <x v="25"/>
    <n v="1410"/>
    <s v="0"/>
    <d v="2019-05-28T10:39:26"/>
    <s v="Eva Strausbaugh"/>
    <m/>
    <s v="Grants Management"/>
    <s v="Item"/>
    <s v="strategicplanning/Research/Lists/Technical Assistance version 2"/>
  </r>
  <r>
    <s v="City of Denham Springs"/>
    <x v="618"/>
    <x v="1"/>
    <s v="DR-4277:  PW 1259"/>
    <s v="Flood"/>
    <s v="Conducted Desk-review of the Contract Documents and Bid Specifications for PW 1172 Drainage Project, and provided feedback to grantee.  Provided TA on the Compliance Provisions for Construction Contracts, Wage Determination,  Section 3, and eligible contract types.  Also provided documentation for grantee including current edition of Making Davis-Bacon Work, Sample Section 3 Plan w/Tables A &amp; B, Certification of Bidder Regarding Section 3, Sample Certification of Proposed contractor regarding Section 3 and Segregated Facilities.  I explained when each of the Section 3 documents would not to be completed by the contractor.  I also explained eligible/ineligible contract types.  "/>
    <s v="Damage related to disaster;#Eligible CDBG Activities;#Labor - Davis/Bacon;#Grants Management"/>
    <x v="5"/>
    <x v="0"/>
    <x v="33"/>
    <d v="2019-05-28T10:52:53"/>
    <m/>
    <m/>
    <s v="Item"/>
    <b v="0"/>
    <s v="0"/>
    <s v="Eva Strausbaugh"/>
    <s v="Eva Strausbaugh"/>
    <x v="25"/>
    <n v="1411"/>
    <s v="0"/>
    <d v="2019-05-28T10:53:44"/>
    <s v="Eva Strausbaugh"/>
    <m/>
    <s v="Grants Management"/>
    <s v="Item"/>
    <s v="strategicplanning/Research/Lists/Technical Assistance version 2"/>
  </r>
  <r>
    <s v="Terrebonne Parish"/>
    <x v="626"/>
    <x v="1"/>
    <s v="All active PARA projects "/>
    <s v="Gustav/Ike"/>
    <s v="A monthly conference call was held today with Parish Engineer Nia Picou and DRU officials Darin Mann and Jimmy Dunphy to discuss the status of construction for the Parish's active infrastructure projects, as well as the final project amendment that is needed for the Parish's completed Falgout Canal (55PARA3312) project.  _x000a__x000a_The project analyst clarified for Ms. Picou that the Parish can put together a Final Statement of Cost for the 55PARA3312 project, since the project costs are final, and that the statement does not need to come from the engineer. Note a Final Statement of Cost is needed for a final project amendment that will be submitted to align the project budget with actual expenditures. _x000a__x000a_In terms of the completed projects, Ms. Picou mentioned that after the final payment requests for Juvenile Facility (-3201) and Suzie Canal (-3303) are paid by the DRU, there will be a total balance of approximately $37,000.00 that the Parish will have to amend out of the budgets in order to close the projects. _x000a__x000a_Ms. Picou mentioned that the Parish's intention is move those unobligated funds to the Parish's Levee - Ward 7 (55PARA3306) project to ensure that all construction costs for Phase IV of the project are covered. Thus, project amendments for the Parish's -3201, -3303, and -3306 projects will need to be approved together. "/>
    <s v="Grants Management"/>
    <x v="4"/>
    <x v="0"/>
    <x v="24"/>
    <d v="2019-05-30T07:43:00"/>
    <m/>
    <m/>
    <s v="Item"/>
    <b v="0"/>
    <s v="0"/>
    <s v="Jimmy Dunphy"/>
    <s v="Jimmy Dunphy"/>
    <x v="20"/>
    <n v="1412"/>
    <s v="0"/>
    <d v="2019-06-27T08:47:18"/>
    <s v="Jimmy Dunphy"/>
    <m/>
    <s v="Grants Management"/>
    <s v="Item"/>
    <s v="strategicplanning/Research/Lists/Technical Assistance version 2"/>
  </r>
  <r>
    <s v="Facility Planning and Control"/>
    <x v="626"/>
    <x v="1"/>
    <s v="All active ILOC projects "/>
    <s v="Katrina/Rita Grant 1;#Katrina/Rita Grant 2"/>
    <s v="A monthly conference call was held today with FP&amp;C senior manager Lisa Smeltzer, project managers Mark Bradley and Jean Kelly, Jessica Guillory (Pan American Engineers), and Jimmy Dunphy to discuss the status of the grantee's Delgado Community College (ILOC-00020) and Nunez Community College (I2OC-00022) projects.  _x000a__x000a_Mr. Bradley mentioned that he would submit by tomorrow the final payment request for the ILOC-00020 project, which will zero out the CDBG-DR budget. The draw will include a request for the retainage owed to prime contractor One Construction, as well as two invoices the project engineer submitted. The project analyst later clarified for Mr. Bradley via email that Part III - Project Status - on the RFP summary page should specify the exact amount of local funds that are paying for a portion of the invoiced costs. _x000a__x000a_The project analyst also mentioned that since the next draw will zero out the CDBG-DR budget for the project, and will not contain any invoices from Stallings Construction for its work on the maintenance building, that the DRU will not be as concerned with ensuring that the maintenance building additions meet DBRA requirements, since CDBG-DR funds will not be paying those project costs. Mr. Bradley mentioned though that the contractor completing the maintenance building additions (Stallings Construction) has sent four certified payroll reports to LCO Colton Strickland (Pan American Engineers) for review._x000a__x000a_In terms of the I2OC-00022 project, manager Jean Kelly mentioned that prior to the next scheduled monthly call with the DRU, she will inquire of GOHSEP as to the status of FP&amp;C's closeout report for the project. As of today, the grantee's closeout report is still in Stage 2 (Pre-Closeout Review) of GOHSEP's closeout process. "/>
    <s v="Grants Management"/>
    <x v="4"/>
    <x v="0"/>
    <x v="24"/>
    <d v="2019-05-30T08:27:56"/>
    <m/>
    <m/>
    <s v="Item"/>
    <b v="0"/>
    <s v="0"/>
    <s v="Jimmy Dunphy"/>
    <s v="Jimmy Dunphy"/>
    <x v="20"/>
    <n v="1413"/>
    <s v="0"/>
    <d v="2019-05-30T11:53:04"/>
    <s v="Jimmy Dunphy"/>
    <m/>
    <s v="Grants Management"/>
    <s v="Item"/>
    <s v="strategicplanning/Research/Lists/Technical Assistance version 2"/>
  </r>
  <r>
    <s v="Jefferson Parish"/>
    <x v="627"/>
    <x v="1"/>
    <s v="PARA, ILTR, IFIS, FSCC, ILT2, ILOC, State and Parish Held "/>
    <s v="Katrina/Rita Grant 1;#Katrina/Rita Grant 2;#Gustav/Ike"/>
    <s v="Conference call with parish to discuss project status, ongoing issues, resolutions and expenditures.  _x000a_Attendees:  Kristen Hebert, LaKesha Hart, Christi Langoni, Renee Tran, Julie Bordelon, Hettie Hobdy, Marjorie Torres, Gretchen Caillouet, and Adrienne Duncan_x000a_"/>
    <s v="Damage related to disaster;#Duplication of Benefits;#Eligible CDBG Activities;#Environmental - Environmental Reviews;#Financial Management;#Low-Moderate Income - National Objective;#Slum and Blight - National Objective;#Urgent Need - National Objective"/>
    <x v="5"/>
    <x v="0"/>
    <x v="23"/>
    <d v="2019-05-30T11:50:58"/>
    <m/>
    <m/>
    <s v="Item"/>
    <b v="0"/>
    <s v="0"/>
    <s v="Kristen Hebert"/>
    <s v="Kristen Hebert"/>
    <x v="10"/>
    <n v="1414"/>
    <s v="0"/>
    <d v="2019-05-30T11:50:58"/>
    <s v="Kristen Hebert"/>
    <m/>
    <s v="DRGR TA"/>
    <s v="Item"/>
    <s v="strategicplanning/Research/Lists/Technical Assistance version 2"/>
  </r>
  <r>
    <s v="South Central Planning and Development Commission, North Delta Regional Planning &amp; Development District, NewCorp Inc, TruFund Financial Services, Regional Loan Corp"/>
    <x v="613"/>
    <x v="1"/>
    <s v="Restore LA Small Business Program"/>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5-31T09:58:56"/>
    <m/>
    <m/>
    <s v="Item"/>
    <b v="0"/>
    <s v="0"/>
    <s v="Michael Chua"/>
    <s v="Michael Chua"/>
    <x v="9"/>
    <n v="1415"/>
    <s v="0"/>
    <d v="2019-05-31T09:58:56"/>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17"/>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5-31T09:59:30"/>
    <m/>
    <m/>
    <s v="Item"/>
    <b v="0"/>
    <s v="0"/>
    <s v="Michael Chua"/>
    <s v="Michael Chua"/>
    <x v="9"/>
    <n v="1416"/>
    <s v="0"/>
    <d v="2019-05-31T09:59:30"/>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20"/>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5-31T09:59:58"/>
    <m/>
    <m/>
    <s v="Item"/>
    <b v="0"/>
    <s v="0"/>
    <s v="Michael Chua"/>
    <s v="Michael Chua"/>
    <x v="9"/>
    <n v="1417"/>
    <s v="0"/>
    <d v="2019-05-31T09:59:58"/>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25"/>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5-31T10:00:28"/>
    <m/>
    <m/>
    <s v="Item"/>
    <b v="0"/>
    <s v="0"/>
    <s v="Michael Chua"/>
    <s v="Michael Chua"/>
    <x v="9"/>
    <n v="1418"/>
    <s v="0"/>
    <d v="2019-05-31T10:00:28"/>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27"/>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5-31T10:00:49"/>
    <m/>
    <m/>
    <s v="Item"/>
    <b v="0"/>
    <s v="0"/>
    <s v="Michael Chua"/>
    <s v="Michael Chua"/>
    <x v="9"/>
    <n v="1419"/>
    <s v="0"/>
    <d v="2019-05-31T10:00:49"/>
    <s v="Michael Chua"/>
    <m/>
    <s v="Grants Management"/>
    <s v="Item"/>
    <s v="strategicplanning/Research/Lists/Technical Assistance version 2"/>
  </r>
  <r>
    <s v="Tensas Basin Levee District"/>
    <x v="627"/>
    <x v="1"/>
    <s v="PWs 621, 799 and 804"/>
    <s v="Flood"/>
    <s v="OCD-DRU Staff Sydney Pino and Helena Janssen provided TA to Tensas Basis Levee District to discuss the current status of their PWs listed in LouisianaPA.com and on the Non-Federal Cost Share Program’s Participation Form. We provided an Overview of the Match Program, including the HUD CDBG-DR Requirements (DBRA and Section 3).  We also discussed OCD-DRU’s Reimbursement Process and the five-year record retention requirement.  The grantee confirmed start/completion dates for the PWs. The grantee’s consultant, HGA, was also in attendance. Ms. Pino sent notice to this grantee on 5/24/2019. Event was held on 5/29/2019 at 11:00am – 12:20pm.  "/>
    <s v="Damage related to disaster;#Eligible CDBG Activities;#Financial Management;#Labor - Davis/Bacon;#Grants Management"/>
    <x v="5"/>
    <x v="1"/>
    <x v="30"/>
    <d v="2019-06-03T13:06:31"/>
    <m/>
    <m/>
    <s v="Item"/>
    <b v="0"/>
    <s v="0"/>
    <s v="Helena Janssen"/>
    <s v="Helena Janssen"/>
    <x v="23"/>
    <n v="1420"/>
    <s v="0"/>
    <d v="2019-06-03T13:06:31"/>
    <s v="Helena Janssen"/>
    <m/>
    <s v="Grants Management"/>
    <s v="Item"/>
    <s v="strategicplanning/Research/Lists/Technical Assistance version 2"/>
  </r>
  <r>
    <s v="Town of Bernice"/>
    <x v="627"/>
    <x v="1"/>
    <s v="PWs 85 and 176"/>
    <s v="Flood"/>
    <s v="OCD-DRU Staff Sydney Pino and Helena Janssen provided TA to Town of Bernice to discuss the current status of their PWs listed in LouisianaPA.com and on the Non-Federal Cost Share Program’s Participation Form. We provided an Overview of the Match Program, including the HUD CDBG-DR Requirements (DBRA, Section 3, 504 Assurance and Fair Housing).  We also discussed OCD-DRU’s Reimbursement Process and the five-year record retention requirement.   Additionally, we reviewed the Match Agreement and supporting documents for signature. Ms. Pino sent notice to this grantee on 5/24/2019. Event was held on 5/29/2019 at 2:00pm – 3:20pm.  "/>
    <s v="Damage related to disaster;#Eligible CDBG Activities;#Fair Housing Equal Opportunity;#Financial Management;#Labor - Davis/Bacon;#Grants Management"/>
    <x v="5"/>
    <x v="1"/>
    <x v="30"/>
    <d v="2019-06-03T13:07:53"/>
    <m/>
    <m/>
    <s v="Item"/>
    <b v="0"/>
    <s v="0"/>
    <s v="Helena Janssen"/>
    <s v="Helena Janssen"/>
    <x v="23"/>
    <n v="1421"/>
    <s v="0"/>
    <d v="2019-06-03T13:07:53"/>
    <s v="Helena Janssen"/>
    <m/>
    <s v="Grants Management"/>
    <s v="Item"/>
    <s v="strategicplanning/Research/Lists/Technical Assistance version 2"/>
  </r>
  <r>
    <s v="City of Tallulah"/>
    <x v="626"/>
    <x v="1"/>
    <s v="PA 2016 0157"/>
    <s v="Flood"/>
    <s v="We conducted a complete TA visit and went over the whole PA Match program with the grantees. "/>
    <s v="Damage related to disaster"/>
    <x v="5"/>
    <x v="1"/>
    <x v="47"/>
    <d v="2019-06-03T14:57:20"/>
    <m/>
    <m/>
    <s v="Item"/>
    <b v="0"/>
    <s v="0"/>
    <s v="Eric Miller"/>
    <s v="Eric Miller"/>
    <x v="36"/>
    <n v="1423"/>
    <s v="0"/>
    <d v="2019-06-03T14:57:20"/>
    <s v="Eric Miller"/>
    <m/>
    <s v="Grants Management"/>
    <s v="Item"/>
    <s v="strategicplanning/Research/Lists/Technical Assistance version 2"/>
  </r>
  <r>
    <s v="East Baton Rouge Parish "/>
    <x v="628"/>
    <x v="1"/>
    <s v="17PARA3601"/>
    <s v="Gustav/Ike"/>
    <s v="An email was sent to East Baton Rouge Redevelopment Authority (RDA) officials Tara Titone and Chris Tyson today, which provided unofficial DRU approval for the Parish subrecipient (RDA) to sell a portion of acreage acquired (partly) with CDBG-DR funds to a private owner, Mr. Dill, who is interested in purchasing the land to expand the footprint of his business in the Ardendale area._x000a__x000a_The email contained recommendations the DRU recommended RDA follow, including: considering whether there are any local or state laws that may require the sale to be an open/public process where other entities could show interest. The RDA may want to consult its legal counsel for an opinion to ensure that RDA properties has no responsibility to publicly advertise the sale of this property, the email also stated.  _x000a__x000a_Additionally, the DRU recommended that the RDA consider the potential zoning requirements of Mr. Dill's proposal (commercial vs. industrial use) and whether that may impact the ability of the housing developments that are scheduled to be constructed on the Ardendale site. _x000a__x000a_Lastly, the DRU informed the RDA that it will need to conduct a 1004 appraisal in order to determine the fair market value for the purposes of returning sale proceeds to the DRU. The proceeds will either be designated a return of grant funds, and/or as Program Income, which would be retained by the DRU._x000a__x000a_Prior to the email that was sent to the RDA this morning, the project analyst sent an email to Parish officials Rowdy Gaudet and Anita Lockett yesterday asking the grantee to inform the DRU if it had any objections to the guidance the DRU intended to provide the RDA. Mr. Gaudet subsequently responded that the Parish had no objections to the proposed guidance.   "/>
    <s v="Eligible CDBG Activities;#Grants Management"/>
    <x v="1"/>
    <x v="0"/>
    <x v="24"/>
    <d v="2019-06-04T15:08:54"/>
    <m/>
    <m/>
    <s v="Item"/>
    <b v="0"/>
    <s v="0"/>
    <s v="Jimmy Dunphy"/>
    <s v="Jimmy Dunphy"/>
    <x v="20"/>
    <n v="1424"/>
    <s v="0"/>
    <d v="2019-06-04T15:21:04"/>
    <s v="Jimmy Dunphy"/>
    <m/>
    <s v="Grants Management"/>
    <s v="Item"/>
    <s v="strategicplanning/Research/Lists/Technical Assistance version 2"/>
  </r>
  <r>
    <s v="Town of Baldwin"/>
    <x v="629"/>
    <x v="1"/>
    <s v="51MIPC3401"/>
    <s v="Gustav/Ike"/>
    <s v="A monthly conference call was held today with project engineer Reid Miller, consultant Angela Kraemer, and project analyst Jimmy Dunphy to discuss the Town's Flood Protection Levee System (51MIPC3401) project, including the status of construction, the labor-related requirements that are applicable to the grantee, and the project amendment that will be submitted to revise the scope and budget of the project._x000a__x000a_Ms. Kraemer mentioned that Mayor Prejean is out of the office until next week, so she will not be able to obtain his signature for the re-evaluation of the environmental assessment that is needed for the project amendment until then. Note completion of a 58.47 form is needed since the scope of the project is changing, and since acquisition costs that were not previously cleared environmentally are going to be requested to be added to the CDBG-DR budget. Ms. Kraemer mentioned that she should be able to have the amendment request completed by next week. _x000a__x000a_The project analyst sent a follow-up email to Ms. Kraemer, however, and mentioned that since the Town anticipates submitting the next payment request for the project today or tomorrow, the application will not be pushed to the Town's queue in GIOS until after the draw has been paid. Additionally, the payment request will be fast-tracked so that the project amendment can be submitted shortly thereafter. _x000a__x000a_In terms of the status of construction, Mr. Miller mentioned that construction is still progressing well and that he does not foresee any unanticipated delays, including potential inclement weather, that will extend the end date past the end of this year. Construction is already approximately 50 percent complete, and a change order to increase the scope was approved by Pan American Engineers earlier this week. _x000a__x000a_Ms. Kraemer confirmed that the prime contractor has been submitting weekly payroll reports, and that she has verified the federal posting requirements on site. She mentioned that she has not yet been able to conduct the required employee interviews, but that she intends to as soon as the conditions on site permit. The project analyst clarified for Ms. Kraemer that it is not a program requirement for verification of the posting requirements to be submitted to the DRU after it has been obtained, although completion of the Verification of Posting Requirements form included in the Grantee Administrative Manual is a program requirement.  "/>
    <s v="Grants Management"/>
    <x v="4"/>
    <x v="0"/>
    <x v="24"/>
    <d v="2019-06-06T10:12:14"/>
    <m/>
    <m/>
    <s v="Item"/>
    <b v="0"/>
    <s v="0"/>
    <s v="Jimmy Dunphy"/>
    <s v="Jimmy Dunphy"/>
    <x v="20"/>
    <n v="1425"/>
    <s v="0"/>
    <d v="2019-06-06T10:22:00"/>
    <s v="Jimmy Dunphy"/>
    <m/>
    <s v="Grants Management"/>
    <s v="Item"/>
    <s v="strategicplanning/Research/Lists/Technical Assistance version 2"/>
  </r>
  <r>
    <s v="New Orleans City Council Staff"/>
    <x v="630"/>
    <x v="1"/>
    <s v="CNO_ALL"/>
    <s v="Katrina/Rita Grant 1;#Katrina/Rita Grant 2"/>
    <s v="Briefing of new city council staff by OCD-DRU Team on history, policies and procedures regarding DCDBG funded projects in Orleans Parish."/>
    <s v="Damage related to disaster;#Eligible CDBG Activities;#Financial Management;#Low-Moderate Income - National Objective;#Slum and Blight - National Objective;#Urgent Need - National Objective;#Grants Management"/>
    <x v="5"/>
    <x v="1"/>
    <x v="27"/>
    <d v="2019-06-07T11:01:50"/>
    <m/>
    <m/>
    <s v="Item"/>
    <b v="0"/>
    <s v="0"/>
    <s v="Rosalind Peychaud"/>
    <s v="Rosalind Peychaud"/>
    <x v="3"/>
    <n v="1426"/>
    <s v="0"/>
    <d v="2019-06-07T11:01:50"/>
    <s v="Rosalind Peychaud"/>
    <m/>
    <s v="DRGR TA"/>
    <s v="Item"/>
    <s v="strategicplanning/Research/Lists/Technical Assistance version 2"/>
  </r>
  <r>
    <s v="CNO Office of Community Development"/>
    <x v="623"/>
    <x v="1"/>
    <s v="CNO ALL"/>
    <s v="Katrina/Rita Grant 1;#Katrina/Rita Grant 2;#Katrina/Rita Grant 3"/>
    <s v="Introductions and Briefing of staff on DCDBG policies and procedures."/>
    <s v="Damage related to disaster;#Duplication of Benefits;#Eligible CDBG Activities;#Low-Moderate Income - National Objective;#Slum and Blight - National Objective;#Urgent Need - National Objective;#Grants Management"/>
    <x v="5"/>
    <x v="1"/>
    <x v="27"/>
    <d v="2019-06-07T11:19:42"/>
    <m/>
    <m/>
    <s v="Item"/>
    <b v="0"/>
    <s v="0"/>
    <s v="Rosalind Peychaud"/>
    <s v="Rosalind Peychaud"/>
    <x v="3"/>
    <n v="1427"/>
    <s v="0"/>
    <d v="2019-06-07T11:19:42"/>
    <s v="Rosalind Peychaud"/>
    <m/>
    <s v="Grants Management"/>
    <s v="Item"/>
    <s v="strategicplanning/Research/Lists/Technical Assistance version 2"/>
  </r>
  <r>
    <s v="NORA"/>
    <x v="631"/>
    <x v="1"/>
    <s v="NORA_ALL"/>
    <s v="Katrina/Rita Grant 1;#Katrina/Rita Grant 2;#Katrina/Rita Grant 3"/>
    <s v="Updated on DCDBG to Real Estate, Marketing &amp; Finance Committees. Agendas Attached"/>
    <s v="Damage related to disaster"/>
    <x v="5"/>
    <x v="1"/>
    <x v="27"/>
    <d v="2019-06-07T11:53:13"/>
    <m/>
    <m/>
    <s v="Item"/>
    <b v="0"/>
    <s v="0"/>
    <s v="Rosalind Peychaud"/>
    <s v="Rosalind Peychaud"/>
    <x v="3"/>
    <n v="1428"/>
    <s v="0"/>
    <d v="2019-06-07T11:53:13"/>
    <s v="Rosalind Peychaud"/>
    <m/>
    <s v="Grants Management"/>
    <s v="Item"/>
    <s v="strategicplanning/Research/Lists/Technical Assistance version 2"/>
  </r>
  <r>
    <s v="CNO  Central City Circle"/>
    <x v="627"/>
    <x v="1"/>
    <s v="CNO ALL"/>
    <s v="Katrina/Rita Grant 1;#Katrina/Rita Grant 2"/>
    <s v="Monthly community meeting."/>
    <s v="Grants Management"/>
    <x v="4"/>
    <x v="1"/>
    <x v="27"/>
    <d v="2019-06-07T11:57:00"/>
    <m/>
    <m/>
    <s v="Item"/>
    <b v="0"/>
    <s v="0"/>
    <s v="Rosalind Peychaud"/>
    <s v="Rosalind Peychaud"/>
    <x v="3"/>
    <n v="1429"/>
    <s v="0"/>
    <d v="2019-06-07T11:57:00"/>
    <s v="Rosalind Peychaud"/>
    <m/>
    <s v="Grants Management"/>
    <s v="Item"/>
    <s v="strategicplanning/Research/Lists/Technical Assistance version 2"/>
  </r>
  <r>
    <s v="New Orleans City Council "/>
    <x v="620"/>
    <x v="1"/>
    <s v="CNO ALL"/>
    <s v="Katrina/Rita Grant 1"/>
    <s v="Information on Smart and Sustainable Cities."/>
    <s v="Grants Management"/>
    <x v="4"/>
    <x v="1"/>
    <x v="27"/>
    <d v="2019-06-07T12:24:43"/>
    <m/>
    <m/>
    <s v="Item"/>
    <b v="0"/>
    <s v="0"/>
    <s v="Rosalind Peychaud"/>
    <s v="Rosalind Peychaud"/>
    <x v="3"/>
    <n v="1430"/>
    <s v="0"/>
    <d v="2019-06-07T12:24:43"/>
    <s v="Rosalind Peychaud"/>
    <m/>
    <s v="Grants Management"/>
    <s v="Item"/>
    <s v="strategicplanning/Research/Lists/Technical Assistance version 2"/>
  </r>
  <r>
    <s v="Recovery School District"/>
    <x v="632"/>
    <x v="1"/>
    <s v="All IEDU projects "/>
    <s v="Katrina/Rita Grant 1"/>
    <s v="A monthly conference call was held today with Capital Grants Manager Nathan Schwam, grant administrator Julie Bordelon, and Jimmy Dunphy to discuss the status of the grantee's four projects that are in NOT Ready to Close status, as well as the pending application for the New Walter Cohen High School project. _x000a__x000a_Ms. Bordelon mentioned that the application for the New Cohen High School project may not be ready for submission by the end of this week, as the grantee previously projected. A revised projection for submission of the application is the end of this month/beginning of July, as the grantee is still attempting to obtain an accurate and certified cost estimate, as well as sufficient supporting documentation for the FEMA funds that will pay a portion of project costs. _x000a__x000a_Ms. Bordelon noted, though, that despite the application not having been submitted, the project is still moving forward. The procurement of the grantee's CMaR contractor and the compiling of the Environmental Review Record for the project are both ongoing, and, according to Mr. Schwam, on the tentative schedule that has been created._x000a__x000a_In terms of the completed projects, the project analyst mentioned to the grantee that if it could compile a list of all the RRF numbers associated with the four projects' A/E costs to include in the final project amendments, that would be helpful, so that the various amounts GOHSEP paid can be verified on the Louisiana PA website. A follow-up email was sent to the grantee, which included as an example, Project Amendment (3) that was submitted to the DRU for the Live Oak Elementary (2) (IEDU-00065) project. A listing of all RRF numbers associated with this project was included in the Documentation of FEMA Funding part of the IEDU-00065 application amendment."/>
    <s v="Grants Management"/>
    <x v="4"/>
    <x v="0"/>
    <x v="24"/>
    <d v="2019-06-10T12:24:29"/>
    <m/>
    <m/>
    <s v="Item"/>
    <b v="0"/>
    <s v="0"/>
    <s v="Jimmy Dunphy"/>
    <s v="Jimmy Dunphy"/>
    <x v="20"/>
    <n v="1431"/>
    <s v="0"/>
    <d v="2019-06-10T15:14:03"/>
    <s v="Jimmy Dunphy"/>
    <m/>
    <s v="Grants Management"/>
    <s v="Item"/>
    <s v="strategicplanning/Research/Lists/Technical Assistance version 2"/>
  </r>
  <r>
    <s v="Louisiana Department of Economic Development"/>
    <x v="619"/>
    <x v="1"/>
    <s v="No Number Assigned Yet"/>
    <s v="Gustav/Ike"/>
    <s v="The meeting was to discuss a possible new project with Nunez Community College. TA was given on the application process, National Objective, Davis Bacon and Eligible Activity"/>
    <s v="Eligible CDBG Activities;#Labor - Davis/Bacon;#Low-Moderate Income - National Objective"/>
    <x v="1"/>
    <x v="1"/>
    <x v="28"/>
    <d v="2019-06-12T13:50:27"/>
    <m/>
    <m/>
    <s v="Item"/>
    <b v="0"/>
    <s v="0"/>
    <s v="Tomorr LeBeouf"/>
    <s v="Tomorr LeBeouf"/>
    <x v="19"/>
    <n v="1432"/>
    <s v="0"/>
    <d v="2019-06-12T13:50:27"/>
    <s v="Tomorr LeBeouf"/>
    <m/>
    <s v="Grants Management"/>
    <s v="Item"/>
    <s v="strategicplanning/Research/Lists/Technical Assistance version 2"/>
  </r>
  <r>
    <s v="Southern University"/>
    <x v="620"/>
    <x v="1"/>
    <s v="17BEDI17101"/>
    <s v="Gustav/Ike"/>
    <s v="TA was provided on Davis Bacon."/>
    <s v="Labor - Davis/Bacon"/>
    <x v="7"/>
    <x v="1"/>
    <x v="28"/>
    <d v="2019-06-12T14:05:31"/>
    <m/>
    <m/>
    <s v="Item"/>
    <b v="0"/>
    <s v="0"/>
    <s v="Tomorr LeBeouf"/>
    <s v="Tomorr LeBeouf"/>
    <x v="19"/>
    <n v="1433"/>
    <s v="0"/>
    <d v="2019-06-12T14:05:31"/>
    <s v="Tomorr LeBeouf"/>
    <m/>
    <s v="Grants Management"/>
    <s v="Item"/>
    <s v="strategicplanning/Research/Lists/Technical Assistance version 2"/>
  </r>
  <r>
    <s v="East Baton Rouge Sheriff's Department"/>
    <x v="616"/>
    <x v="1"/>
    <s v="17FDRS6301"/>
    <s v="Flood"/>
    <s v="TA was given on eligible activities, Duplication of Benefits and National Objective"/>
    <s v="Duplication of Benefits;#Eligible CDBG Activities;#Low-Moderate Income - National Objective;#Urgent Need - National Objective"/>
    <x v="6"/>
    <x v="0"/>
    <x v="28"/>
    <d v="2019-06-12T14:10:29"/>
    <m/>
    <m/>
    <s v="Item"/>
    <b v="0"/>
    <s v="0"/>
    <s v="Tomorr LeBeouf"/>
    <s v="Tomorr LeBeouf"/>
    <x v="19"/>
    <n v="1434"/>
    <s v="0"/>
    <d v="2019-09-03T15:58:15"/>
    <s v="Tomorr LeBeouf"/>
    <m/>
    <s v="Grants Management"/>
    <s v="Item"/>
    <s v="strategicplanning/Research/Lists/Technical Assistance version 2"/>
  </r>
  <r>
    <s v="Livingston Parish Public Schools"/>
    <x v="633"/>
    <x v="1"/>
    <s v="4277- 1256"/>
    <s v="Flood"/>
    <s v="Conference Call with LPPS._x000a_Scheduled on 6/6/19_x000a__x000a_TA was provided on Davis-Bacon including but not limited to weekly payrolls, 1099 employees, PDA Forms, additional classifications, etc."/>
    <s v="Labor - Davis/Bacon;#Grants Management"/>
    <x v="7"/>
    <x v="0"/>
    <x v="33"/>
    <d v="2019-06-13T10:55:50"/>
    <m/>
    <m/>
    <s v="Item"/>
    <b v="0"/>
    <s v="0"/>
    <s v="Eva Strausbaugh"/>
    <s v="Eva Strausbaugh"/>
    <x v="25"/>
    <n v="1435"/>
    <s v="0"/>
    <d v="2019-06-13T10:55:50"/>
    <s v="Eva Strausbaugh"/>
    <m/>
    <s v="Grants Management"/>
    <s v="Item"/>
    <s v="strategicplanning/Research/Lists/Technical Assistance version 2"/>
  </r>
  <r>
    <s v="LSU Agricultural Center"/>
    <x v="634"/>
    <x v="1"/>
    <s v="17WEDU7001"/>
    <s v="Gustav/Ike"/>
    <s v="OCD-DRU Staff Helena Janssen and Tomorr LeBeouf held the monthly conference call with LSU-Ag Center representatives of the Office of Sponsored Programs to discuss program status regarding the Incubator Project, timelines for the work on the bottling line and progress made to date, status of the revised Budget and Budget Amendment, ongoing issues, resolutions and to answer any questions, etc.  This call was held at 9:30am."/>
    <s v="Grants Management"/>
    <x v="4"/>
    <x v="0"/>
    <x v="30"/>
    <d v="2019-06-14T11:22:47"/>
    <m/>
    <m/>
    <s v="Item"/>
    <b v="0"/>
    <s v="0"/>
    <s v="Helena Janssen"/>
    <s v="Helena Janssen"/>
    <x v="23"/>
    <n v="1436"/>
    <s v="0"/>
    <d v="2019-06-14T11:22:47"/>
    <s v="Helena Janssen"/>
    <m/>
    <s v="Grants Management"/>
    <s v="Item"/>
    <s v="strategicplanning/Research/Lists/Technical Assistance version 2"/>
  </r>
  <r>
    <s v="LSU Agricultural Center"/>
    <x v="635"/>
    <x v="1"/>
    <s v="17WEDU7001"/>
    <s v="Gustav/Ike"/>
    <s v="OCD-DRU Staff Helena Janssen had a TA call with Tamara Phillips, the Grants and Contracts Accounting Analyst, to discuss the additional information and documentation provided for Invoice number 25.  We also discussed expenditures to date for the bottling line.  This call was held at 9:00am."/>
    <s v="Financial Management"/>
    <x v="2"/>
    <x v="0"/>
    <x v="30"/>
    <d v="2019-06-14T11:54:54"/>
    <m/>
    <m/>
    <s v="Item"/>
    <b v="0"/>
    <s v="0"/>
    <s v="Helena Janssen"/>
    <s v="Helena Janssen"/>
    <x v="23"/>
    <n v="1437"/>
    <s v="0"/>
    <d v="2019-06-14T11:54:54"/>
    <s v="Helena Janssen"/>
    <m/>
    <s v="Grants Management"/>
    <s v="Item"/>
    <s v="strategicplanning/Research/Lists/Technical Assistance version 2"/>
  </r>
  <r>
    <s v="Town of Jonesville"/>
    <x v="635"/>
    <x v="1"/>
    <s v="557"/>
    <s v="Flood"/>
    <s v="OCD-DRU Staff Helena Janssen provided TA via telephone call with the Town Clerk, Anlynne Gardner, to discuss the current status of PW# 557 in LouisianaPA.com (LAPA). We discussed the potential match amount and the next steps for the Non-Federal Share Match Program. We discussed the Town will need to create a request in LAPA to close out their Category B PW. The call was held at 12:30pm."/>
    <s v="Eligible CDBG Activities;#Grants Management"/>
    <x v="1"/>
    <x v="0"/>
    <x v="30"/>
    <d v="2019-06-14T12:52:46"/>
    <m/>
    <m/>
    <s v="Item"/>
    <b v="0"/>
    <s v="0"/>
    <s v="Helena Janssen"/>
    <s v="Helena Janssen"/>
    <x v="23"/>
    <n v="1438"/>
    <s v="0"/>
    <d v="2019-06-19T11:54:59"/>
    <s v="Helena Janssen"/>
    <m/>
    <s v="Grants Management"/>
    <s v="Item"/>
    <s v="strategicplanning/Research/Lists/Technical Assistance version 2"/>
  </r>
  <r>
    <s v="Louisiana State University - Sea Grant"/>
    <x v="636"/>
    <x v="1"/>
    <s v="65E17S00001"/>
    <s v="Katrina/Rita Grant 1;#Katrina/Rita Grant 2"/>
    <s v="A monthly conference call was held today with LSU officials Anne Dugas, Tamara Phillips, Leslie Davis, and DRU representatives Jared Lee and Jimmy Dunphy to discuss the grantee's LA Seafood Industry Sustainability Initiative (E17S-00001) project, including the forthcoming CEA and project amendments the grantee will submit to extend the contract end date and revise the maximum amounts of the five expense categories. _x000a__x000a_Ms. Dugas stated that the grantee's budget office now hopes to have calculated the revised amounts of the five expense categories that comprise the CEA by early July 2019 and then have submitted to the DRU shortly thereafter. Note the grantee previously indicated that it hoped to have the amounts calculated by May. Ms. Dugas also stated that the Salaries and Benefits category will see the largest increase, since LSU projects that it will have utilized all of its current allocated salary and benefits amount by the end of this year. _x000a__x000a_Additionally, Ms. Dugas mentioned that LSU projects to have unutilized balances at the end of 2019 totaling $140,000.00 from the other four expense categories, which will be re-distributed to the five expense categories. According to Ms. Dugas, nearly 100 percent of LSU's grant amount should be expended by the end of Q2-2019. However, the grantee will request a nine-month time extension (to 9/30/20) to allow for the expenditure of any remaining funds.  _x000a__x000a_Mr. Lee requested that when LSU package its request to extend the CEA, that in addition to providing a brief explanation of the request to extend the time, that it also provide a quarterly timeline that projects when the remaining grant funds can be expended by. Mr. Lee also mentioned that despite more stringent requirements the DRU has recently implemented related to CEA time extension requests, there should not be any issues with the DRU's approving LSU's CEA amendment request, given the amount of time remaining before the contract expires.  "/>
    <s v="Grants Management"/>
    <x v="4"/>
    <x v="0"/>
    <x v="24"/>
    <d v="2019-06-17T08:18:49"/>
    <m/>
    <m/>
    <s v="Item"/>
    <b v="0"/>
    <s v="0"/>
    <s v="Jimmy Dunphy"/>
    <s v="Jimmy Dunphy"/>
    <x v="20"/>
    <n v="1439"/>
    <s v="0"/>
    <d v="2019-07-22T07:47:09"/>
    <s v="Jimmy Dunphy"/>
    <m/>
    <s v="Grants Management"/>
    <s v="Item"/>
    <s v="strategicplanning/Research/Lists/Technical Assistance version 2"/>
  </r>
  <r>
    <s v="Tangipahoa Parish"/>
    <x v="636"/>
    <x v="1"/>
    <s v="PW 118, 219, 832,887,893,1002,549,571,640,670,678,694,712,756,761,762,763,765,764,860,924,297,370,679,685,932,960"/>
    <s v="Flood"/>
    <s v="Start Date: 06/17/19_x000a_End DateL: 06/17/19_x000a_On-site visit_x000a_Invite organizator: Eugenia Williams_x000a_Attendees: Eugenia Williams-OCD-DRU, Missy Cowart-Director of Finance and John Dardis-Grant Administrator_x000a_Date Notice was sent: 06/04/19_x000a_____________________________________________________________________x000a_Provided an overview of the Non-Federal Share Match Program._x000a_•_x0009_The following is a summary of discussions of the Grantee PW’s:_x000a_o_x0009_The following PW’s were discussed: _x000a__x0009_PW 549,570,640,670,678,694,712,756,761,762,763- These are all smalls and road construction projects. The work is complete. The parish is currently gathering the work order documentation. Force account labor, equipment and supplies was used._x000a__x0009_PW 765 will only involve engineering cost. The parish bought the property and decided not to repair the Leo Lane Bridge._x000a__x0009_PW 297,370, 685, 118, 1002,887, 893, 219, 764-These are ready for close out._x000a__x0009_PW 970- Work is in progress and contractor did not follow Davis Bacon and Related Acts. This project may qualify for soft cost._x000a__x0009_PW 832- The Grantee has to submit additional requested information to GOHSEP _x000a__x0009_PW 932- This project maybe de-obligated._x000a__x0009_PW 860 &amp; 924-These projects are complete. They have to submit their final receipts for payment to GOHSEP._x000a__x000a_•Explained that all records should be retained for five years after the federal grant has been closed_x000a_•Explained that if Davis Bacon and Related Acts was not followed, they may still qualify for soft cost up to 10% (4277) and 25% (4263) reimbursement_x000a_•The Grantee stated they are in the process of gathering and organizing their files and documentation after their consultant’s departure_x000a_"/>
    <s v="Damage related to disaster;#Eligible CDBG Activities;#Labor - Davis/Bacon;#Grants Management"/>
    <x v="5"/>
    <x v="1"/>
    <x v="35"/>
    <d v="2019-06-18T10:39:00"/>
    <m/>
    <m/>
    <s v="Item"/>
    <b v="0"/>
    <s v="0"/>
    <s v="Eugenia Williams"/>
    <s v="Eugenia Williams"/>
    <x v="26"/>
    <n v="1440"/>
    <s v="0"/>
    <d v="2019-06-18T10:39:00"/>
    <s v="Eugenia Williams"/>
    <m/>
    <s v="Grants Management"/>
    <s v="Item"/>
    <s v="strategicplanning/Research/Lists/Technical Assistance version 2"/>
  </r>
  <r>
    <s v="Eunice Housing Authority"/>
    <x v="637"/>
    <x v="1"/>
    <s v="PWs 149 and 358"/>
    <s v="Flood"/>
    <s v="OCD-DRU Staff Helena Janssen provided TA to Eunice Housing Authority to discuss the following: (1) The current status of their PWs listed in LouisianaPA.com and on the Non-Federal Share Match Program’s Participation Form, (2) HUD/OCD-DR CDBG requirements regarding DBRA, Section 6 (Procurement Methods and Contractual Requirements) and under Section 8 (Civil Rights) of the Grantee Manual. The GOHSEP SAL and the Applicant’s consultant were also in attendance. Notice was sent to the Applicant on 6/10/2019. Event was held on 6/18/2019 at 10:00am – 11:30am.  "/>
    <s v="Damage related to disaster;#Duplication of Benefits;#Eligible CDBG Activities;#Environmental - Environmental Reviews;#Fair Housing Equal Opportunity;#Labor - Davis/Bacon;#Low-Moderate Income - National Objective;#Grants Management"/>
    <x v="5"/>
    <x v="1"/>
    <x v="30"/>
    <d v="2019-06-19T07:50:57"/>
    <m/>
    <m/>
    <s v="Item"/>
    <b v="0"/>
    <s v="0"/>
    <s v="Helena Janssen"/>
    <s v="Helena Janssen"/>
    <x v="23"/>
    <n v="1441"/>
    <s v="0"/>
    <d v="2019-06-19T07:50:57"/>
    <s v="Helena Janssen"/>
    <m/>
    <s v="Grants Management"/>
    <s v="Item"/>
    <s v="strategicplanning/Research/Lists/Technical Assistance version 2"/>
  </r>
  <r>
    <s v="Town of Washington"/>
    <x v="637"/>
    <x v="1"/>
    <s v="PWs 85, 140, 332, 356 and 357"/>
    <s v="Flood"/>
    <s v="OCD-DRU Staff Helena Janssen provided TA to the Town of Washington’s Mayor and Town Clerk to assist with completing the Non-Federal Share Match Agreement.  Additionally, we discussed the current status of their PWs listed in LouisianaPA.com (LAPA) and the Town’s next steps regarding the Match Program: (1) Provide completion date for PW# 356; (2) Gain access to LAPA; and (3) Create a request in LAPA to close out their completed PWs. Notice was sent to this grantee on 6/14/2019. Event was held on 6/18/2019 at 1:40pm – 2:25pm.  _x000a__x000a_"/>
    <s v="Damage related to disaster;#Eligible CDBG Activities;#Grants Management"/>
    <x v="5"/>
    <x v="1"/>
    <x v="30"/>
    <d v="2019-06-19T07:52:51"/>
    <m/>
    <m/>
    <s v="Item"/>
    <b v="0"/>
    <s v="0"/>
    <s v="Helena Janssen"/>
    <s v="Helena Janssen"/>
    <x v="23"/>
    <n v="1442"/>
    <s v="0"/>
    <d v="2019-06-19T07:52:51"/>
    <s v="Helena Janssen"/>
    <m/>
    <s v="Grants Management"/>
    <s v="Item"/>
    <s v="strategicplanning/Research/Lists/Technical Assistance version 2"/>
  </r>
  <r>
    <s v="East Baton Rouge Parish"/>
    <x v="638"/>
    <x v="1"/>
    <s v="All active PARA projects "/>
    <s v="Gustav/Ike"/>
    <s v="A monthly conference call was held today with East Baton Rouge Parish Administrator Rowdy Gaudet, grant administrator Michelle Smith (Pan American Engineers), and DRU representatives Darin Mann, Jared Lee, John Sparks and Jimmy Dunphy to discuss the statuses of the Parish's non-bridge replacement infrastructure projects. An earlier call with Parish engineers Tom Stephens and Mike Olson was held to discuss the Parish's bridge replacement projects.  _x000a__x000a_Mr. Stephens mentioned that the Parish will likely need to request a time extension to the final plans and specifications and ERR submission deadline (8/1/19) for the Bob Pettit (17PARA2106) bridge project to allow enough time for the re-solicitation of views needed for the ERR. The project analyst informed Mr. Stephens that a request for time extension should be submitted to him (via email) by 7/1/19, and should include a brief explanation on the need for the extension, as well as the number of months for which the Parish needs the extension. _x000a__x000a_In terms of the Renovate 1701 Main St. (17PARA3202) project, Mr. Lee informed the Parish that in addition to providing the project analyst the amendment to the Parish's agreement with the Council on Aging (COA) (for use of the renovated building), that the Parish keep the DRU informed of its intentions regarding use of the building after construction is completed (i.e., transfer or sale of building to COA). Note construction is expected to begin next month and is projected to take approximately one year to complete. _x000a__x000a_Additionally, since a project amendment is needed to revise the budget of the 17PARA3202 project, the project analyst mentioned that the amendment request should include documentation of the commitment of other (i.e., COA) funds, as well as documentation of the commitment of any local funds that will be added to the project budget. Note a recent article in The (Baton Rouge) Advocate mentioned that local funds will be used to pay for a portion of the project's costs. COA will contribute approximately $580,000.00 to help cover construction costs. "/>
    <s v="Grants Management"/>
    <x v="4"/>
    <x v="0"/>
    <x v="24"/>
    <d v="2019-06-20T07:41:34"/>
    <m/>
    <m/>
    <s v="Item"/>
    <b v="0"/>
    <s v="0"/>
    <s v="Jimmy Dunphy"/>
    <s v="Jimmy Dunphy"/>
    <x v="20"/>
    <n v="1443"/>
    <s v="0"/>
    <d v="2019-06-20T15:21:34"/>
    <s v="Jimmy Dunphy"/>
    <m/>
    <s v="Grants Management"/>
    <s v="Item"/>
    <s v="strategicplanning/Research/Lists/Technical Assistance version 2"/>
  </r>
  <r>
    <s v="LSU Agricultural Center"/>
    <x v="639"/>
    <x v="1"/>
    <s v="17WEDU7001"/>
    <s v="Gustav/Ike"/>
    <s v="OCD-DRU Staff Helena Janssen had a TA call with Tamara Phillips, the Grants and Contracts Accounting Analyst, to discuss the final revisions required for the resubmittal of Invoice number 25.  We discussed the Percentage Effort Certifications and the Effort Certification Status forms to be included in the revised Invoice number 25 and the upcoming Invoice, number 26.  This call was held at 9:00am. "/>
    <s v="Financial Management"/>
    <x v="2"/>
    <x v="0"/>
    <x v="30"/>
    <d v="2019-06-21T09:25:06"/>
    <m/>
    <m/>
    <s v="Item"/>
    <b v="0"/>
    <s v="0"/>
    <s v="Helena Janssen"/>
    <s v="Helena Janssen"/>
    <x v="23"/>
    <n v="1444"/>
    <s v="0"/>
    <d v="2019-06-21T09:40:26"/>
    <s v="Helena Janssen"/>
    <m/>
    <s v="Grants Management"/>
    <s v="Item"/>
    <s v="strategicplanning/Research/Lists/Technical Assistance version 2"/>
  </r>
  <r>
    <s v="De Soto Parish"/>
    <x v="640"/>
    <x v="1"/>
    <s v="PA20160188"/>
    <s v="Flood"/>
    <s v="Conducted a TA Meeting for Steve Brown and Joyce Matthews with DeSoto Parish. "/>
    <s v="Damage related to disaster;#Labor - Davis/Bacon"/>
    <x v="5"/>
    <x v="1"/>
    <x v="47"/>
    <d v="2019-06-26T09:00:14"/>
    <m/>
    <m/>
    <s v="Item"/>
    <b v="0"/>
    <s v="0"/>
    <s v="Eric Miller"/>
    <s v="Eric Miller"/>
    <x v="36"/>
    <n v="1445"/>
    <s v="0"/>
    <d v="2019-06-26T09:00:14"/>
    <s v="Eric Miller"/>
    <m/>
    <s v="Grants Management"/>
    <s v="Item"/>
    <s v="strategicplanning/Research/Lists/Technical Assistance version 2"/>
  </r>
  <r>
    <s v="LSU Agricultural Center"/>
    <x v="641"/>
    <x v="1"/>
    <s v="17WEDU7001"/>
    <s v="Gustav/Ike"/>
    <s v="OCD-DRU Staff Helena Janssen had a follow-up TA call with Tamara Phillips, the Grants and Contracts Accounting Analyst, to discuss additional information requested by OCD-DRU Finance Department regarding the next Invoice, number 26, specifically regarding the supporting documentation for the Employee Activity Report (for the month of April 2019).  This call was held at 9:05am."/>
    <s v="Financial Management"/>
    <x v="2"/>
    <x v="0"/>
    <x v="30"/>
    <d v="2019-06-26T09:36:04"/>
    <m/>
    <m/>
    <s v="Item"/>
    <b v="0"/>
    <s v="0"/>
    <s v="Helena Janssen"/>
    <s v="Helena Janssen"/>
    <x v="23"/>
    <n v="1446"/>
    <s v="0"/>
    <d v="2019-06-26T09:36:04"/>
    <s v="Helena Janssen"/>
    <m/>
    <s v="Grants Management"/>
    <s v="Item"/>
    <s v="strategicplanning/Research/Lists/Technical Assistance version 2"/>
  </r>
  <r>
    <s v="LHC-Franklin Associates LLC"/>
    <x v="642"/>
    <x v="1"/>
    <s v="55NISL1401"/>
    <s v="NDR"/>
    <s v="Resilience Team meets with Franklin case managers weekly to discuss the IDJC resettlement program. This week OCD-DRU provided guidance regarding program eligibility. Specifically, regarding acceptable occupancy documentation and how to define “in good standing with ORA”.  _x000a_"/>
    <s v="Grants Management"/>
    <x v="4"/>
    <x v="0"/>
    <x v="49"/>
    <d v="2019-06-26T09:39:22"/>
    <m/>
    <m/>
    <s v="Item"/>
    <b v="0"/>
    <s v="0"/>
    <s v="Anita Anderson (DOA)"/>
    <s v="Anita Anderson (DOA)"/>
    <x v="37"/>
    <n v="1447"/>
    <s v="0"/>
    <d v="2019-06-26T09:45:31"/>
    <s v="Anita Anderson (DOA)"/>
    <m/>
    <s v="Grants Management"/>
    <s v="Item"/>
    <s v="strategicplanning/Research/Lists/Technical Assistance version 2"/>
  </r>
  <r>
    <s v="Franklin Parish"/>
    <x v="641"/>
    <x v="1"/>
    <s v="21PARA3401"/>
    <s v="Gustav/Ike"/>
    <s v="Project has been held up due to mistake made in the Servitude,  the issue with the property owners has been resolved, Engineer is amending their contract due to needing additional surveying of the land, consultant stated that this was a part of the aquisition and is within the budget.  Stated that he will be sending an RFP next month on this project, project is just moving slow due to acquisition issue, but should be picking up."/>
    <s v="Damage related to disaster"/>
    <x v="5"/>
    <x v="0"/>
    <x v="46"/>
    <d v="2019-06-26T11:04:18"/>
    <m/>
    <m/>
    <s v="Item"/>
    <b v="0"/>
    <s v="0"/>
    <s v="Fay Part"/>
    <s v="Fay Part"/>
    <x v="28"/>
    <n v="1448"/>
    <s v="0"/>
    <d v="2019-06-26T11:05:01"/>
    <s v="Fay Part"/>
    <m/>
    <s v="Grants Management"/>
    <s v="Item"/>
    <s v="strategicplanning/Research/Lists/Technical Assistance version 2"/>
  </r>
  <r>
    <s v="Franklin Parish"/>
    <x v="641"/>
    <x v="1"/>
    <s v="21PARA3402"/>
    <s v="Gustav/Ike"/>
    <s v="Project is at a standstill, consultant stated that they do not have the funds to complete the project.  Stated that the discussions regarding cancelling the project, but will let me know for sure.  This project is at a stand still."/>
    <s v="Damage related to disaster"/>
    <x v="5"/>
    <x v="0"/>
    <x v="46"/>
    <d v="2019-06-26T11:08:50"/>
    <m/>
    <m/>
    <s v="Item"/>
    <b v="0"/>
    <s v="0"/>
    <s v="Fay Part"/>
    <s v="Fay Part"/>
    <x v="28"/>
    <n v="1449"/>
    <s v="0"/>
    <d v="2019-06-26T11:09:06"/>
    <s v="Fay Part"/>
    <m/>
    <s v="Grants Management"/>
    <s v="Item"/>
    <s v="strategicplanning/Research/Lists/Technical Assistance version 2"/>
  </r>
  <r>
    <s v="Franklin Parish"/>
    <x v="641"/>
    <x v="1"/>
    <s v="21PARA3404"/>
    <s v="Gustav/Ike"/>
    <s v="Consultant stated they had the pre-construction meeting, contractor has ordered material, the wheather has held the job up.  Stated that the project is also near residential area and with the weather it has not been moving.  Also stated that they will be completing a change order due to needing to add more time for the days that they have been unable to work."/>
    <s v="Damage related to disaster"/>
    <x v="5"/>
    <x v="0"/>
    <x v="46"/>
    <d v="2019-06-26T11:11:56"/>
    <m/>
    <m/>
    <s v="Item"/>
    <b v="0"/>
    <s v="0"/>
    <s v="Fay Part"/>
    <s v="Fay Part"/>
    <x v="28"/>
    <n v="1450"/>
    <s v="0"/>
    <d v="2019-06-26T11:12:34"/>
    <s v="Fay Part"/>
    <m/>
    <s v="Grants Management"/>
    <s v="Item"/>
    <s v="strategicplanning/Research/Lists/Technical Assistance version 2"/>
  </r>
  <r>
    <s v="City of Jeanerette"/>
    <x v="641"/>
    <x v="1"/>
    <s v="PWs 556, 697, 680 and 591"/>
    <s v="Flood"/>
    <s v="A call was held this morning with the City of Jeanerette’s Treasurer, Catherine Roy, to provide the grantee technical assistance related to completion of the documents that will comprise the grantee’s CEA with OCD-DRU for the Non-Federal Share Match Program.  I answered questions Ms. Roy had regarding the supporting documents: Applicant/Recipient Disclosure/Update Report, Authorized Signature Form, Vendor Information Request Form and Insurance Certification Statement. This call was held at 11:30am."/>
    <s v="Grants Management"/>
    <x v="4"/>
    <x v="0"/>
    <x v="30"/>
    <d v="2019-06-26T12:07:03"/>
    <m/>
    <m/>
    <s v="Item"/>
    <b v="0"/>
    <s v="0"/>
    <s v="Helena Janssen"/>
    <s v="Helena Janssen"/>
    <x v="23"/>
    <n v="1451"/>
    <s v="0"/>
    <d v="2019-06-26T12:07:03"/>
    <s v="Helena Janssen"/>
    <m/>
    <s v="Grants Management"/>
    <s v="Item"/>
    <s v="strategicplanning/Research/Lists/Technical Assistance version 2"/>
  </r>
  <r>
    <s v="CNO  Central City Circle"/>
    <x v="641"/>
    <x v="1"/>
    <s v="CNO ALL"/>
    <s v="Katrina/Rita Grant 1;#Katrina/Rita Grant 2"/>
    <s v="National Homeownership Month Recognition"/>
    <s v="Fair Housing Equal Opportunity;#Slum and Blight - National Objective;#Grants Management"/>
    <x v="9"/>
    <x v="1"/>
    <x v="27"/>
    <d v="2019-06-26T15:49:52"/>
    <m/>
    <m/>
    <s v="Item"/>
    <b v="0"/>
    <s v="0"/>
    <s v="Rosalind Peychaud"/>
    <s v="Rosalind Peychaud"/>
    <x v="3"/>
    <n v="1452"/>
    <s v="0"/>
    <d v="2019-06-26T15:49:52"/>
    <s v="Rosalind Peychaud"/>
    <m/>
    <s v="Grants Management"/>
    <s v="Item"/>
    <s v="strategicplanning/Research/Lists/Technical Assistance version 2"/>
  </r>
  <r>
    <s v="CNO  Central City Circle"/>
    <x v="641"/>
    <x v="1"/>
    <s v="CNO ALL"/>
    <s v="Katrina/Rita Grant 1;#Katrina/Rita Grant 2"/>
    <s v="Homeownership Month."/>
    <s v="Fair Housing Equal Opportunity;#Grants Management"/>
    <x v="9"/>
    <x v="1"/>
    <x v="27"/>
    <d v="2019-06-26T16:39:08"/>
    <m/>
    <m/>
    <s v="Item"/>
    <b v="0"/>
    <s v="0"/>
    <s v="Rosalind Peychaud"/>
    <s v="Rosalind Peychaud"/>
    <x v="3"/>
    <n v="1453"/>
    <s v="0"/>
    <d v="2019-06-26T16:39:08"/>
    <s v="Rosalind Peychaud"/>
    <m/>
    <s v="Grants Management"/>
    <s v="Item"/>
    <s v="strategicplanning/Research/Lists/Technical Assistance version 2"/>
  </r>
  <r>
    <s v="Terrebonne Parish"/>
    <x v="643"/>
    <x v="1"/>
    <s v="All active PARA projects "/>
    <s v="Gustav/Ike"/>
    <s v="A monthly conference call was held today with Parish Engineer Nia Picou and project analyst Jimmy Dunphy to discuss the status of construction for the Parish's active infrastructure projects, as well as the final project amendments that are needed for the Parish's completed Juvenile Facility (55PARA3201), Suzie Canal (-3303), and Falgout Canal (-3312) projects. _x000a__x000a_Ms. Picou confirmed that the final payment request has been submitted for the Parish's Juvenile Facility (55PARA3201) project and that the Parish will have an unutilized balance of CDBG-DR funds that will need to be moved to an active project before closeout of -3201 can occur. Additionally, Ms. Picou confirmed that both the Suzie Canal (-3303) and Falgout Canal Floodgate (-3314) projects will have unutilized CDBG-DR balances that will need to be amended out of the budgets for those projects before closeout can occur._x000a__x000a_The Parish's current plan is to move the unutilized funds from those three projects to the active Levee - Ward 7 project, which is projected to be complete by the end of 2019. The project analyst informed Ms. Picou that a Tier I amendment will need to be approved by the Parish council before final project amendments can be executed for the completed -3201 and -3303 projects. _x000a__x000a_In terms of the completed Falgout Canal (-3312) project, the project analyst reminded Ms. Picou that the engineer does not need to provide anything to the Parish for the final project amendment that will be executed to reconcile the budget to actual expenditures, and that the Parish can produce a Final Statement of Cost -- if it has the final amounts from each funding source that paid the project's costs.  _x000a__x000a_Additionally, the project analyst mentioned that a Tier I proposal amendment will not need to be approved prior to submission of a final project amendment for -3312, since the CDBG-DR budget will not change as a result of the budget revision, and that he would follow up with Ms. Picou within the next few weeks if a final project amendment (or Final Statement of Cost) had not yet been submitted for review. Note the -3312 project has been completed since the end of 2018/beginning of 2019.  "/>
    <s v="Grants Management"/>
    <x v="4"/>
    <x v="0"/>
    <x v="24"/>
    <d v="2019-06-27T07:43:32"/>
    <m/>
    <m/>
    <s v="Item"/>
    <b v="0"/>
    <s v="0"/>
    <s v="Jimmy Dunphy"/>
    <s v="Jimmy Dunphy"/>
    <x v="20"/>
    <n v="1454"/>
    <s v="0"/>
    <d v="2019-06-28T09:57:21"/>
    <s v="Jimmy Dunphy"/>
    <m/>
    <s v="Grants Management"/>
    <s v="Item"/>
    <s v="strategicplanning/Research/Lists/Technical Assistance version 2"/>
  </r>
  <r>
    <s v="Facility Planning and Control"/>
    <x v="643"/>
    <x v="1"/>
    <s v="All active ILOC projects "/>
    <s v="Katrina/Rita Grant 1;#Katrina/Rita Grant 2"/>
    <s v="A monthly conference call was held today with FP&amp;C senior manager Lisa Smeltzer, project managers Mark Bradley and Jean Kelly, Jessica Guillory (Pan American Engineers), and Jimmy Dunphy to discuss the final project amendments that will be needed for the grantee's Delgado Community College (ILOC-00020) and Nunez Community College (I2OC-00022) projects._x000a__x000a_Mr. Bradley informed the DRU that the scope of the ILOC-00020 project has been completed and has passed a substantial completion inspection by the engineer; however, all project costs have not yet been paid. The project analyst informed Mr. Bradley that the final project amendment to reconcile the budget to actual expenditures could now be submitted -- if Mr. Bradley is confident that he has the final local funds amount that will pay the remaining design and construction costs -- but that the closeout report cannot be submitted until all project costs have been paid. _x000a__x000a_According to Ms. Kelly, the closeout packet for FP&amp;C's I2OC-00022 project is in stage 4 of GOHSEP's closeout process. Ms. Smeltzer mentioned that the grantee is confident that it knows the final amount of project costs that will be paid from FEMA funds and recommended proceeding to execute a final project amendment to reconcile the budget (i.e., de-obligate unutilized CDBG-DR funds) to actual expenditures. The project analyst clarified that the DRU will not be able to close out the I2OC-00022 project until GOHSEP has paid all project costs, since the DRU's closeout team will require proof of payment from FEMA funds in the closeout report. _x000a__x000a_In terms of the final project amendments that are needed for ILOC-00020 and I2OC-00022, the project analyst clarified that the final statements of cost should include a breakdown of how much was paid from each funding source (e.g., FEMA funds, local funds, other) for each project, and that it may be a good idea for the project managers to submit them to the project analyst for review prior to submitting the formal requests for project amendments to the DRU. "/>
    <s v="Grants Management"/>
    <x v="4"/>
    <x v="0"/>
    <x v="24"/>
    <d v="2019-06-27T07:45:33"/>
    <m/>
    <m/>
    <s v="Item"/>
    <b v="0"/>
    <s v="0"/>
    <s v="Jimmy Dunphy"/>
    <s v="Jimmy Dunphy"/>
    <x v="20"/>
    <n v="1455"/>
    <s v="0"/>
    <d v="2019-06-27T11:15:21"/>
    <s v="Jimmy Dunphy"/>
    <m/>
    <s v="Grants Management"/>
    <s v="Item"/>
    <s v="strategicplanning/Research/Lists/Technical Assistance version 2"/>
  </r>
  <r>
    <s v="City of Breaux Bridge"/>
    <x v="643"/>
    <x v="1"/>
    <s v="PWs 53, 249 and 250"/>
    <s v="Flood"/>
    <s v="OCD-DRU Staff Helena Janssen provided TA via telephone call with the Point of Contact, Amanda LeBlanc, to discuss the current status of their PWs in LouisianaPA.com (LAPA). We discussed the potential match amount and the next steps for the Non-Federal Share Match Program. We discussed the City will need to create a request in LAPA to close out their small PWs. Additionally, we discussed Duplication of Benefits since the City has a Donated Resource PW (#249).  The call was held at 1:30pm."/>
    <s v="Damage related to disaster;#Duplication of Benefits;#Eligible CDBG Activities;#Grants Management"/>
    <x v="5"/>
    <x v="0"/>
    <x v="30"/>
    <d v="2019-06-28T08:11:54"/>
    <m/>
    <m/>
    <s v="Item"/>
    <b v="0"/>
    <s v="0"/>
    <s v="Helena Janssen"/>
    <s v="Helena Janssen"/>
    <x v="23"/>
    <n v="1456"/>
    <s v="0"/>
    <d v="2019-06-28T08:11:54"/>
    <s v="Helena Janssen"/>
    <m/>
    <s v="Grants Management"/>
    <s v="Item"/>
    <s v="strategicplanning/Research/Lists/Technical Assistance version 2"/>
  </r>
  <r>
    <s v="South Central Planning and Development Commission, North Delta Regional Planning &amp; Development District, NewCorp Inc, TruFund Financial Services, Regional Loan Corp "/>
    <x v="631"/>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7-01T16:47:53"/>
    <m/>
    <m/>
    <s v="Item"/>
    <b v="0"/>
    <s v="0"/>
    <s v="Michael Chua"/>
    <s v="Michael Chua"/>
    <x v="9"/>
    <n v="1457"/>
    <s v="0"/>
    <d v="2019-07-01T16:47:53"/>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34"/>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7-01T16:48:25"/>
    <m/>
    <m/>
    <s v="Item"/>
    <b v="0"/>
    <s v="0"/>
    <s v="Michael Chua"/>
    <s v="Michael Chua"/>
    <x v="9"/>
    <n v="1458"/>
    <s v="0"/>
    <d v="2019-07-01T16:48:25"/>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44"/>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7-01T16:49:30"/>
    <m/>
    <m/>
    <s v="Item"/>
    <b v="0"/>
    <s v="0"/>
    <s v="Michael Chua"/>
    <s v="Michael Chua"/>
    <x v="9"/>
    <n v="1459"/>
    <s v="0"/>
    <d v="2019-07-18T11:33:52"/>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41"/>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7-01T16:49:57"/>
    <m/>
    <m/>
    <s v="Item"/>
    <b v="0"/>
    <s v="0"/>
    <s v="Michael Chua"/>
    <s v="Michael Chua"/>
    <x v="9"/>
    <n v="1460"/>
    <s v="0"/>
    <d v="2019-07-01T16:49:57"/>
    <s v="Michael Chua"/>
    <m/>
    <s v="Grants Management"/>
    <s v="Item"/>
    <s v="strategicplanning/Research/Lists/Technical Assistance version 2"/>
  </r>
  <r>
    <s v="Beauregard Parish"/>
    <x v="645"/>
    <x v="1"/>
    <s v="PW 478"/>
    <s v="Flood"/>
    <s v="OCD-DRU Staff Helena Janssen had a TA call with Tammy Wilson, Administrative Assistant, to discuss PW# 478 and the supporting documentation for the total project costs (in preparation of the Request for Payment pack for the FEMA PA Non-Federal Share Match Program).  We also discussed the information for the obligated amounts of the Direct Administrative Costs (DAC) ($1,161.00 and $215.00).  Ms. Wilson will provide additional background information for the $215.00 DAC amount. This call was held at 1:00pm."/>
    <s v="Eligible CDBG Activities;#Financial Management"/>
    <x v="1"/>
    <x v="0"/>
    <x v="30"/>
    <d v="2019-07-08T07:22:18"/>
    <m/>
    <m/>
    <s v="Item"/>
    <b v="0"/>
    <s v="0"/>
    <s v="Helena Janssen"/>
    <s v="Helena Janssen"/>
    <x v="23"/>
    <n v="1461"/>
    <s v="0"/>
    <d v="2019-07-08T07:22:18"/>
    <s v="Helena Janssen"/>
    <m/>
    <s v="Grants Management"/>
    <s v="Item"/>
    <s v="strategicplanning/Research/Lists/Technical Assistance version 2"/>
  </r>
  <r>
    <s v="Recovery School District"/>
    <x v="646"/>
    <x v="1"/>
    <s v="All IEDU projects "/>
    <s v="Katrina/Rita Grant 1"/>
    <s v="A monthly conference call was held today with Capital Grants Manager Nathan Schwam, grant administrator Julie Bordelon, and DRU representatives Jared Lee and Jimmy Dunphy to discuss the status of the grantee's four projects that are in NOT Ready to Close status, as well as the application that was recently submitted for the New Cohen High School (IEDU-00118) project. _x000a__x000a_Mrs. Bordelon mentioned that the Environmental Review Record (ERR) for the IEDU-00118 project will likely be completed in the near future, and that the grantee should not have any difficulty meeting a possible 1/31/20 ERR submission deadline that would coincide with the final plans and specifications submission deadline the DRU will likely issue. Mr. Lee informed the grantee that not only could it not begin construction prior to having received the Release of Funds, but that it could also not contract with the demolition contractor prior to having received the Release of Funds. _x000a__x000a_The project analyst mentioned that other than clarification on some of the milestones in the project timeline, he did not have any additional questions for the grantee regarding the application. It was communicated to the grantee, however, that the DRU will need RSD to send the approved amendment to PW #19166, which will contain the New Cohen High School project, after GOHSEP potentially approves it, as that document will constitute part of the approved application. Note the grantee is anticipating GOHSEP approval of the amendment by September 2019. _x000a__x000a_In terms of the grantee's completed but not ready to close projects, Mr. Schwam confirmed that the final payment has been made to the architect that performed services for the Fischer Elementary (IEDU-00115) project, and that insurance funds, rather than FEMA funds paid for the final A/E costs. Since the payment was paid from insurance funds, the project analyst mentioned that the budget in the final project amendment will likely need to include a category for other, i.e., insurance funds, and that in order to approve the amendment, proof of that insurance payment will be needed.  "/>
    <s v="Grants Management"/>
    <x v="4"/>
    <x v="0"/>
    <x v="24"/>
    <d v="2019-07-08T08:47:00"/>
    <m/>
    <m/>
    <s v="Item"/>
    <b v="0"/>
    <s v="0"/>
    <s v="Jimmy Dunphy"/>
    <s v="Jimmy Dunphy"/>
    <x v="20"/>
    <n v="1462"/>
    <s v="0"/>
    <d v="2019-07-08T15:08:31"/>
    <s v="Jimmy Dunphy"/>
    <m/>
    <s v="Grants Management"/>
    <s v="Item"/>
    <s v="strategicplanning/Research/Lists/Technical Assistance version 2"/>
  </r>
  <r>
    <s v="LSU Agricultural Center"/>
    <x v="647"/>
    <x v="1"/>
    <s v="17WEDU7001"/>
    <s v="Gustav/Ike;#Flood"/>
    <s v="OCD-DRU Staff Helena Janssen held the monthly conference call with LSU-Ag Center representatives of the Office of Sponsored Programs to discuss program status regarding the Incubator Project, timelines for the work on the bottling line and progress made to date, status of the revised Budget and Budget Amendment, ongoing issues, resolutions and to answer any questions, etc.  This call was held at 9:30am."/>
    <s v="Low-Moderate Income - National Objective;#Grants Management"/>
    <x v="0"/>
    <x v="0"/>
    <x v="30"/>
    <d v="2019-07-10T14:21:21"/>
    <m/>
    <m/>
    <s v="Item"/>
    <b v="0"/>
    <s v="0"/>
    <s v="Helena Janssen"/>
    <s v="Helena Janssen"/>
    <x v="23"/>
    <n v="1463"/>
    <s v="0"/>
    <d v="2019-07-10T14:21:21"/>
    <s v="Helena Janssen"/>
    <m/>
    <s v="Grants Management"/>
    <s v="Item"/>
    <s v="strategicplanning/Research/Lists/Technical Assistance version 2"/>
  </r>
  <r>
    <s v="Franklin and Associates"/>
    <x v="648"/>
    <x v="1"/>
    <s v="65FDH16001, 65FDH16002, 65FDH16801, 65FDH16802, 65FDH26001, 65FDH26002"/>
    <s v="Flood"/>
    <s v="May - June 2019:   Events were on-site at Mead Rd location.   Related to Disaster.   Weekly training and support meetings with Case Managers, Workflow, Exception and Appeals procedures,  Foreclosure Procedures, Property Title training, Sharepoint, Training and Procedures to calculate LMI._x000a_"/>
    <s v="Damage related to disaster"/>
    <x v="5"/>
    <x v="1"/>
    <x v="50"/>
    <d v="2019-07-11T08:51:59"/>
    <m/>
    <m/>
    <s v="Item"/>
    <b v="0"/>
    <s v="0"/>
    <s v="Patrice Staton"/>
    <s v="Patrice Staton"/>
    <x v="38"/>
    <n v="1464"/>
    <s v="0"/>
    <d v="2019-07-31T13:39:51"/>
    <s v="Patrice Staton"/>
    <m/>
    <s v="DRGR TA"/>
    <s v="Item"/>
    <s v="strategicplanning/Research/Lists/Technical Assistance version 2"/>
  </r>
  <r>
    <s v="Town of Pearl River"/>
    <x v="648"/>
    <x v="1"/>
    <s v="65FDFM9204"/>
    <s v="Flood"/>
    <s v="Site Visit: Program overview/CDBG requirements/agreement"/>
    <s v="Damage related to disaster;#Grants Management"/>
    <x v="5"/>
    <x v="1"/>
    <x v="39"/>
    <d v="2019-07-11T11:41:52"/>
    <m/>
    <m/>
    <s v="Item"/>
    <b v="0"/>
    <s v="0"/>
    <s v="Sydney Pino"/>
    <s v="Sydney Pino"/>
    <x v="29"/>
    <n v="1465"/>
    <s v="0"/>
    <d v="2019-08-08T10:03:55"/>
    <s v="Sydney Pino"/>
    <m/>
    <s v="DRGR TA"/>
    <s v="Item"/>
    <s v="strategicplanning/Research/Lists/Technical Assistance version 2"/>
  </r>
  <r>
    <s v="LSU Agricultural Center"/>
    <x v="649"/>
    <x v="1"/>
    <s v="17WEDU7001"/>
    <s v="Gustav/Ike"/>
    <s v="OCD-DRU Staff Helena Janssen had a TA call with Tamara Phillips, the Grants and Contracts Accounting Analyst, to discuss the supporting documentation for Request for Payment number 26.  We discussed the Expense by Award and the Ledger documents, along with the Effort Certification Status forms for the time-periods February-March 2019.  Ms. Phillips is to provide OCD-DRU with a revised Summary Sheet for the Request for Payment package.  This call was held at 10:45am."/>
    <s v="Financial Management"/>
    <x v="2"/>
    <x v="0"/>
    <x v="30"/>
    <d v="2019-07-16T12:10:12"/>
    <m/>
    <m/>
    <s v="Item"/>
    <b v="0"/>
    <s v="0"/>
    <s v="Helena Janssen"/>
    <s v="Helena Janssen"/>
    <x v="23"/>
    <n v="1466"/>
    <s v="0"/>
    <d v="2019-07-16T12:10:12"/>
    <s v="Helena Janssen"/>
    <m/>
    <s v="Grants Management"/>
    <s v="Item"/>
    <s v="strategicplanning/Research/Lists/Technical Assistance version 2"/>
  </r>
  <r>
    <s v="LSU AG Food Incubator"/>
    <x v="634"/>
    <x v="1"/>
    <s v="17WEDU7001"/>
    <s v="Gustav/Ike"/>
    <s v="TA given on Davis Bacon"/>
    <s v="Labor - Davis/Bacon"/>
    <x v="7"/>
    <x v="0"/>
    <x v="28"/>
    <d v="2019-07-17T14:33:14"/>
    <m/>
    <m/>
    <s v="Item"/>
    <b v="0"/>
    <s v="0"/>
    <s v="Tomorr LeBeouf"/>
    <s v="Tomorr LeBeouf"/>
    <x v="19"/>
    <n v="1467"/>
    <s v="0"/>
    <d v="2019-07-18T11:30:30"/>
    <s v="Tomorr LeBeouf"/>
    <m/>
    <s v="Grants Management"/>
    <s v="Item"/>
    <s v="strategicplanning/Research/Lists/Technical Assistance version 2"/>
  </r>
  <r>
    <s v="Louisiana Dept of Agriculture"/>
    <x v="650"/>
    <x v="1"/>
    <s v="65FDFR7001"/>
    <s v="Flood"/>
    <s v="TA was given on DOB and National Objective"/>
    <s v="Duplication of Benefits;#Low-Moderate Income - National Objective"/>
    <x v="6"/>
    <x v="0"/>
    <x v="28"/>
    <d v="2019-07-17T14:43:24"/>
    <m/>
    <m/>
    <s v="Item"/>
    <b v="0"/>
    <s v="0"/>
    <s v="Tomorr LeBeouf"/>
    <s v="Tomorr LeBeouf"/>
    <x v="19"/>
    <n v="1468"/>
    <s v="0"/>
    <d v="2019-07-17T14:43:24"/>
    <s v="Tomorr LeBeouf"/>
    <m/>
    <s v="Grants Management"/>
    <s v="Item"/>
    <s v="strategicplanning/Research/Lists/Technical Assistance version 2"/>
  </r>
  <r>
    <s v="East Baton Rouge Parish"/>
    <x v="651"/>
    <x v="1"/>
    <s v="All active PARA projects "/>
    <s v="Gustav/Ike"/>
    <s v="A monthly conference call was held today with East Baton Rouge Parish officials Anita Lockett and Leah Fleig, grant administrators Julie Bordelon and Michelle Smith (Pan American Engineers), and DRU representatives Darin Mann, Ed Sutherland, John Sparks and Jimmy Dunphy to discuss the statuses of the Parish's non-bridge replacement infrastructure projects. An earlier call was held with Parish engineer Mike Olson to discuss the Parish's bridge replacement projects.  _x000a__x000a_Regarding the Parish's 17PARA2105 project, the project analyst informed Mr. Olson that the DRU would not be able to pay any draws the Parish may submit until the pending project amendment to revise the budget is approved. Note the DRU is waiting on the Metro Council to pass a resolution committing local funds to the Woodland Ridge project. Construction on the Woodland Ridge project began last month and is projected to be complete by the end of the year.   _x000a__x000a_The project analyst also informed Mr. Olson that for any future time extension requests for the plans and specifications and ERR the Parish may submit for the Bob Pettit (-2106) project, a revised project timeline, i.e., construction start and end dates, should also be provided. Note the DRU earlier today approved a two-month time extension (to 10/1/19) to the ERR and plans and specs submission deadline for Bob Pettit, which is tentatively scheduled to be completed by the end of 2020. _x000a__x000a_For the completed -2101 and -2107 projects, the project analyst informed Ms. Fleig that a small amount of unutilized funds from -2101 may need to be moved to the Parish's -2107 project to cover a portion of the construction costs Claycut bridge contractor Guinn Construction incurred on the project. Construction on Claycut was recently completed, and it appears that there are not enough CDBG-DR funds remaining in the budget to cover the entire cost of construction. "/>
    <s v="Grants Management"/>
    <x v="4"/>
    <x v="0"/>
    <x v="24"/>
    <d v="2019-07-18T07:12:33"/>
    <m/>
    <m/>
    <s v="Item"/>
    <b v="0"/>
    <s v="0"/>
    <s v="Jimmy Dunphy"/>
    <s v="Jimmy Dunphy"/>
    <x v="20"/>
    <n v="1469"/>
    <s v="0"/>
    <d v="2019-07-18T15:16:33"/>
    <s v="Jimmy Dunphy"/>
    <m/>
    <s v="Grants Management"/>
    <s v="Item"/>
    <s v="strategicplanning/Research/Lists/Technical Assistance version 2"/>
  </r>
  <r>
    <s v="Central Fire District Number 4"/>
    <x v="652"/>
    <x v="1"/>
    <s v="PA20160059"/>
    <s v="Flood"/>
    <s v="Made a TA Call with Emily Clark this morning to discuss any questions she had on PW's 113 &amp; 118. Helena Jennsen also joined me on the call with Emily. The call went as follows:_x000a__x000a_Helena went over the over all status of PW's 113 &amp; 118._x000a__x000a_Helena and Eric explained the Donated Resources aspect of PW 113 to Emily and she confirmed that she finally understood the issue._x000a_Helena directed Emily to contact their DRS, Carol Ransom and ask the following questions:_x000a_A) What's the close out status of PW118_x000a_B) When will FEMA pay and how much will they pay on PW 113, and if their is anything that Central Fire Protection District # 4 still needs to do._x000a_C) Also ask about the status of PW 118_x000a__x000a_Emily confirmed that she had a better understanding of their projects at the end of our call this morning. "/>
    <s v="Damage related to disaster;#Duplication of Benefits;#Grants Management"/>
    <x v="5"/>
    <x v="0"/>
    <x v="47"/>
    <d v="2019-07-19T11:09:46"/>
    <m/>
    <m/>
    <s v="Item"/>
    <b v="0"/>
    <s v="0"/>
    <s v="Eric Miller"/>
    <s v="Eric Miller"/>
    <x v="36"/>
    <n v="1470"/>
    <s v="0"/>
    <d v="2019-07-19T11:09:46"/>
    <s v="Eric Miller"/>
    <m/>
    <s v="Grants Management"/>
    <s v="Item"/>
    <s v="strategicplanning/Research/Lists/Technical Assistance version 2"/>
  </r>
  <r>
    <s v="City of Breaux Bridge"/>
    <x v="651"/>
    <x v="1"/>
    <s v="PWs 53, 249 and 250"/>
    <s v="Flood"/>
    <s v="OCD-DRU Staff Helena Janssen provided on-site TA to Amanda LeBlanc with the City of Breaux Bridge to discuss the current status of their PWs listed in LouisianaPA.com and on the Non-Federal Share Match Program’s Participation Form. I provided an Overview of the Match Program, including the HUD CDBG-DR Requirements (DBRA, Section 3, 504 Assurance and Fair Housing). I also discussed OCD-DRU’s Reimbursement Process and the five-year record retention requirement. Additionally, I discussed Duplication of Benefits since the City has a Donated Resource PW (#249).  The applicant provided additional supporting documents for all cost items listed in the PW’s Scope of Work. Notice was sent to this grantee on 7/02/2019. Event was held on 7/18/2019 at 10:00am – 11:00am.  "/>
    <s v="Damage related to disaster;#Duplication of Benefits;#Eligible CDBG Activities;#Labor - Davis/Bacon"/>
    <x v="5"/>
    <x v="1"/>
    <x v="30"/>
    <d v="2019-07-19T11:39:54"/>
    <m/>
    <m/>
    <s v="Item"/>
    <b v="0"/>
    <s v="0"/>
    <s v="Helena Janssen"/>
    <s v="Helena Janssen"/>
    <x v="23"/>
    <n v="1471"/>
    <s v="0"/>
    <d v="2019-07-19T11:39:54"/>
    <s v="Helena Janssen"/>
    <m/>
    <s v="Grants Management"/>
    <s v="Item"/>
    <s v="strategicplanning/Research/Lists/Technical Assistance version 2"/>
  </r>
  <r>
    <s v="St. Landry Parish Tourist Commission"/>
    <x v="651"/>
    <x v="1"/>
    <s v="PWs 54, 282, 1281"/>
    <s v="Flood"/>
    <s v="OCD-DRU Staff Helena Janssen provided on-site TA to Herman Fuselier, the new Director of St. Landry Parish Tourist Commission, to discuss the current status of their PWs listed in LouisianaPA.com and on the Non-Federal Share Match Program’s Participation Form. I provided an Overview of the Match Program, including the HUD CDBG-DR Requirements (DBRA, Section 3, 504 Assurance and Fair Housing).  I also discussed OCD-DRU’s Reimbursement Process and the five-year record retention requirement. Additionally, we discussed the new PW (# 1281), which will need to be added as an amendment to the Participation Form. Notice was sent to this grantee on 7/02/2019. The Tourist Commission’s previous Director, Celeste Gomez, was also in attendance. We also had GOHSEP’s DRS on a conference call for part of the meeting to discuss next steps regarding the applicant’s PWs in Open Status. Event was held on 7/18/2019 at 1:30pm – 3:30pm.  _x000a__x000a_"/>
    <s v="Damage related to disaster;#Eligible CDBG Activities;#Labor - Davis/Bacon;#Grants Management"/>
    <x v="5"/>
    <x v="1"/>
    <x v="30"/>
    <d v="2019-07-19T11:46:48"/>
    <m/>
    <m/>
    <s v="Item"/>
    <b v="0"/>
    <s v="0"/>
    <s v="Helena Janssen"/>
    <s v="Helena Janssen"/>
    <x v="23"/>
    <n v="1472"/>
    <s v="0"/>
    <d v="2019-07-19T11:46:48"/>
    <s v="Helena Janssen"/>
    <m/>
    <s v="Grants Management"/>
    <s v="Item"/>
    <s v="strategicplanning/Research/Lists/Technical Assistance version 2"/>
  </r>
  <r>
    <s v="Central Fire Protection District #4"/>
    <x v="652"/>
    <x v="1"/>
    <s v="PWs 113 and 118"/>
    <s v="Flood"/>
    <s v="OCD-DRU Staff Helena Janssen and Eric Miller provided TA to Emily Clark, the Secretary to the Fire Chief, via conference call to discuss the status of their PWs listed in LouisianaPA.com and in the Non-Federal Share Match Program, including OCD-DRU's reimbursement process.  We discussed Duplication of Benefits since the Fire District has a Donated Resource PW (#113).  We assisted Ms. Clark with identifying their GOHSEP Disaster Recover Specialist (DRS) for the FEMA PA Program.  Ms. Clark is to contact the DRS to discuss next steps regarding their PW’s in Open Status. The conference call was held on July 19, 2019 at 10:00am."/>
    <s v="Duplication of Benefits;#Grants Management"/>
    <x v="6"/>
    <x v="0"/>
    <x v="30"/>
    <d v="2019-07-19T12:01:57"/>
    <m/>
    <m/>
    <s v="Item"/>
    <b v="0"/>
    <s v="0"/>
    <s v="Helena Janssen"/>
    <s v="Helena Janssen"/>
    <x v="23"/>
    <n v="1473"/>
    <s v="0"/>
    <d v="2019-07-19T12:01:57"/>
    <s v="Helena Janssen"/>
    <m/>
    <s v="Grants Management"/>
    <s v="Item"/>
    <s v="strategicplanning/Research/Lists/Technical Assistance version 2"/>
  </r>
  <r>
    <s v="Louisiana State University - Sea Grant"/>
    <x v="653"/>
    <x v="1"/>
    <s v="65E17S00001"/>
    <s v="Katrina/Rita Grant 1;#Katrina/Rita Grant 2"/>
    <s v="A monthly conference call was held today with LSU officials Anne Dugas and Larry March and DRU representatives Jared Lee and Jimmy Dunphy to discuss the grantee's LA Seafood Industry Sustainability Initiative (E17S-00001) project, including the forthcoming CEA and project amendments the grantee will submit to extend the contract end date and revise the maximum amounts of the five expense categories.  _x000a__x000a_Ms. Dugas mentioned that LSU should have a formal request for CEA amendment submitted to the project analyst sometime within the next few weeks. Note Ms. Dugas emailed the project analyst expenditure projections for the first three quarters of 2020 earlier today, but not for the last three quarters of 2019. The DRU informed Ms. Dugas that it would likely not be necessary for LSU to submit individual projections for the last three quarters of 2019, and that the CEA amendment request could be forwarded to the Recovery Programs Director for review based on what Ms. Dugas provided via email. _x000a__x000a_Ms. Dugas clarified that she would rather the DRU wait to process the CEA amendment request until she receives notification from the appropriate LSU personnel that the changes to the budget categories she proposed are accurate. Mr. Lee stated that the DRU would like to receive notification from LSU regarding the amendment by the end of August or beginning of September because of the approximate three-month turnaround required to have a CEA amendment approved by all parties. _x000a__x000a_The project analyst explained the difference between a CEA and project amendment, including that the project amendment requires submission of the Request for Project Amendment form (Exhibit 2-1 in Administrative Manual) and a revised cost estimate, while the CEA amendment request requires an explanation of the reason for the request, as well as an updated timeline of expenditure projections. _x000a__x000a_Mr. Lee also clarified that the project amendment mostly needs to be completed so that it can be added to the project file, while the CEA amendment is needed to extend the end date of the contract between OCD and LSU. Moreover, the CEA amendment is the more pressing concern since there is a time consideration for approval, whereas the project amendment can be approved at any time before or after the CEA amendment is approved. "/>
    <s v="Grants Management"/>
    <x v="4"/>
    <x v="0"/>
    <x v="24"/>
    <d v="2019-07-22T07:36:59"/>
    <m/>
    <m/>
    <s v="Item"/>
    <b v="0"/>
    <s v="0"/>
    <s v="Jimmy Dunphy"/>
    <s v="Jimmy Dunphy"/>
    <x v="20"/>
    <n v="1474"/>
    <s v="0"/>
    <d v="2019-07-22T14:19:39"/>
    <s v="Jimmy Dunphy"/>
    <m/>
    <s v="Grants Management"/>
    <s v="Item"/>
    <s v="strategicplanning/Research/Lists/Technical Assistance version 2"/>
  </r>
  <r>
    <s v="Terrebonne Parish"/>
    <x v="654"/>
    <x v="1"/>
    <s v="All active PARA projects"/>
    <s v="Gustav/Ike"/>
    <s v="A monthly conference call was held today with Parish Engineer Nia Picou and DRU representatives Jared Lee, Darin Mann, and Jimmy Dunphy to discuss the Parish's active infrastructure projects, as well as the completed Admin Allocation (55PAAD1001), Suzie Canal (55PARA3303), and Falgout Canal (-3312) projects. _x000a__x000a_Ms. Picou mentioned that in addition to the remaining engineering costs the Parish will request for reimbursement for 55PARA3303, the Parish may have also incurred some acquisition costs during the course of the project. The project analyst informed Ms. Picou that if the Parish does intend to submit a payment request(s) that includes acquisition costs, the DRU will have to ensure that the Parish complied with URA requirements in acquiring the property it did, and that appropriate support documentation will need to be submitted with the payment request._x000a__x000a_For the -3312 project, Ms. Picou mentioned that an amendment to the subrecipient agreement between the Parish and the Levee Conservation District to add $1.81 million in CDBG-DR funds has not yet been executed. The project analyst mentioned that the lack of amendment should not ultimately delay closeout of the project, but that the amendment should still be a priority, as that $1.81 million amount would be considered disallowed costs by the DRU Compliance section -- if the project were ever monitored -- due to the fact that the Parish's contract with subrecipient the TLCD is in the amount of $14 million, rather than the $15.81 million that was expended._x000a__x000a_Regarding the 55PAAD1001 project, the analyst mentioned that since the final payment request has now been submitted, the project could possibly be closed out -- if the Parish does not wish to move any of its remaining G/I award amount to allow for additional administrative costs. Ms. Picou mentioned that she does not believe that the Parish intends to move any of its award amount to its administrative allocation. The project analyst subsequently mentioned that he would follow up with Ms. Picou if the DRU is allowing closeouts of administrative allocations to proceed. "/>
    <s v="Grants Management"/>
    <x v="4"/>
    <x v="0"/>
    <x v="24"/>
    <d v="2019-07-25T07:34:55"/>
    <m/>
    <m/>
    <s v="Item"/>
    <b v="0"/>
    <s v="0"/>
    <s v="Jimmy Dunphy"/>
    <s v="Jimmy Dunphy"/>
    <x v="20"/>
    <n v="1475"/>
    <s v="0"/>
    <d v="2019-07-25T15:16:49"/>
    <s v="Jimmy Dunphy"/>
    <m/>
    <s v="Grants Management"/>
    <s v="Item"/>
    <s v="strategicplanning/Research/Lists/Technical Assistance version 2"/>
  </r>
  <r>
    <s v="Franklin and Associates"/>
    <x v="648"/>
    <x v="1"/>
    <s v="55NISL1401"/>
    <s v="NDR"/>
    <s v="Provided guidance on document collection for applicants. Case managers were asked to request documents required by policy. Provided clarification on how to interpret policy regarding classification of residents as either &quot;former&quot; or &quot;current&quot; residents of the island. Reviewed eligibility checklists and provided feedback."/>
    <s v="Low-Moderate Income - National Objective;#Grants Management"/>
    <x v="0"/>
    <x v="1"/>
    <x v="49"/>
    <d v="2019-07-25T09:56:20"/>
    <m/>
    <m/>
    <s v="Item"/>
    <b v="0"/>
    <s v="0"/>
    <s v="Anita Anderson (DOA)"/>
    <s v="Anita Anderson (DOA)"/>
    <x v="37"/>
    <n v="1476"/>
    <s v="0"/>
    <d v="2019-07-25T09:57:15"/>
    <s v="Anita Anderson (DOA)"/>
    <m/>
    <s v="Grants Management"/>
    <s v="Item"/>
    <s v="strategicplanning/Research/Lists/Technical Assistance version 2"/>
  </r>
  <r>
    <s v="Red River, Atchafalaya &amp; Bayou Boeuf Levee District"/>
    <x v="655"/>
    <x v="1"/>
    <s v="PW 60"/>
    <s v="Flood"/>
    <s v="OCD-DRU Staff Helena Janssen provided TA to Ellen Burke, the Administrative Coordinator, via telephone to discuss the status of their PW listed in LouisianaPA.com (LAPA) and in the Non-Federal Share Match Program, including OCD-DRU’s reimbursement process.  The PW is currently in LAPA’s step two of GOHSEP’s close out process.  We discussed next steps: (1) Once the PW is in LAPA’s final close out step, OCD-DRU to review the supporting documents to verify total project costs listed in the PW for work completed, and (2) OCD-DRU to prepare the Request for Payment package for the Grantee’s review and approval. The conference call was held on July 26, 2019 at 2:00pm."/>
    <s v="Financial Management;#Grants Management"/>
    <x v="2"/>
    <x v="0"/>
    <x v="30"/>
    <d v="2019-07-26T14:37:53"/>
    <m/>
    <m/>
    <s v="Item"/>
    <b v="0"/>
    <s v="0"/>
    <s v="Helena Janssen"/>
    <s v="Helena Janssen"/>
    <x v="23"/>
    <n v="1477"/>
    <s v="0"/>
    <d v="2019-07-26T14:37:53"/>
    <s v="Helena Janssen"/>
    <m/>
    <s v="Grants Management"/>
    <s v="Item"/>
    <s v="strategicplanning/Research/Lists/Technical Assistance version 2"/>
  </r>
  <r>
    <s v="Lafourche Parish"/>
    <x v="586"/>
    <x v="1"/>
    <s v="ILTR &amp; PARA Projects"/>
    <s v="Katrina/Rita Grant 1;#Gustav/Ike"/>
    <s v="Conference call with parish, Picciola &amp; Associates, and HGA to discuss project status and expenditures.  "/>
    <s v="Damage related to disaster;#Eligible CDBG Activities;#Environmental - Environmental Reviews;#Financial Management;#Low-Moderate Income - National Objective;#Urgent Need - National Objective"/>
    <x v="5"/>
    <x v="0"/>
    <x v="23"/>
    <d v="2019-07-29T08:10:51"/>
    <m/>
    <m/>
    <s v="Item"/>
    <b v="0"/>
    <s v="0"/>
    <s v="Kristen Hebert"/>
    <s v="Kristen Hebert"/>
    <x v="10"/>
    <n v="1478"/>
    <s v="0"/>
    <d v="2019-07-29T08:10:51"/>
    <s v="Kristen Hebert"/>
    <m/>
    <s v="DRGR TA"/>
    <s v="Item"/>
    <s v="strategicplanning/Research/Lists/Technical Assistance version 2"/>
  </r>
  <r>
    <s v="Lafourche Parish"/>
    <x v="558"/>
    <x v="0"/>
    <s v="ILTR &amp; PARA Projects"/>
    <s v="Katrina/Rita Grant 1;#Gustav/Ike"/>
    <s v="Conference call with parish, Picciola &amp; Associates, and HGA to discuss project status and expenditures.  "/>
    <s v="Damage related to disaster;#Eligible CDBG Activities;#Environmental - Environmental Reviews;#Financial Management;#Low-Moderate Income - National Objective;#Urgent Need - National Objective"/>
    <x v="5"/>
    <x v="0"/>
    <x v="23"/>
    <d v="2019-07-29T08:12:26"/>
    <m/>
    <m/>
    <s v="Item"/>
    <b v="0"/>
    <s v="0"/>
    <s v="Kristen Hebert"/>
    <s v="Kristen Hebert"/>
    <x v="10"/>
    <n v="1479"/>
    <s v="0"/>
    <d v="2019-07-29T08:12:26"/>
    <s v="Kristen Hebert"/>
    <m/>
    <s v="DRGR TA"/>
    <s v="Item"/>
    <s v="strategicplanning/Research/Lists/Technical Assistance version 2"/>
  </r>
  <r>
    <s v="Lafourche Parish"/>
    <x v="505"/>
    <x v="0"/>
    <s v="ILTR &amp; PARA Projects"/>
    <s v="Katrina/Rita Grant 1;#Gustav/Ike"/>
    <s v="Conference call with parish, Picciola &amp; Associates, and HGA to discuss project status and expenditures.  "/>
    <s v="Damage related to disaster;#Eligible CDBG Activities;#Environmental - Environmental Reviews;#Financial Management;#Low-Moderate Income - National Objective;#Urgent Need - National Objective"/>
    <x v="5"/>
    <x v="0"/>
    <x v="23"/>
    <d v="2019-07-29T08:14:00"/>
    <m/>
    <m/>
    <s v="Item"/>
    <b v="0"/>
    <s v="0"/>
    <s v="Kristen Hebert"/>
    <s v="Kristen Hebert"/>
    <x v="10"/>
    <n v="1480"/>
    <s v="0"/>
    <d v="2019-07-29T08:14:00"/>
    <s v="Kristen Hebert"/>
    <m/>
    <s v="DRGR TA"/>
    <s v="Item"/>
    <s v="strategicplanning/Research/Lists/Technical Assistance version 2"/>
  </r>
  <r>
    <s v="Lafourche Parish"/>
    <x v="487"/>
    <x v="0"/>
    <s v="ILTR &amp; PARA Projects"/>
    <s v="Katrina/Rita Grant 1;#Gustav/Ike"/>
    <s v="Conference call with parish, Picciola &amp; Associates, and HGA to discuss project status and expenditures.  "/>
    <s v="Damage related to disaster;#Duplication of Benefits;#Environmental - Environmental Reviews;#Financial Management;#Low-Moderate Income - National Objective;#Urgent Need - National Objective"/>
    <x v="5"/>
    <x v="0"/>
    <x v="23"/>
    <d v="2019-07-29T08:16:58"/>
    <m/>
    <m/>
    <s v="Item"/>
    <b v="0"/>
    <s v="0"/>
    <s v="Kristen Hebert"/>
    <s v="Kristen Hebert"/>
    <x v="10"/>
    <n v="1481"/>
    <s v="0"/>
    <d v="2019-07-29T08:16:58"/>
    <s v="Kristen Hebert"/>
    <m/>
    <s v="DRGR TA"/>
    <s v="Item"/>
    <s v="strategicplanning/Research/Lists/Technical Assistance version 2"/>
  </r>
  <r>
    <s v="Lafourche Parish"/>
    <x v="393"/>
    <x v="0"/>
    <s v="ILTR &amp; PARA Projects"/>
    <s v="Katrina/Rita Grant 1;#Gustav/Ike"/>
    <s v="Conference call with parish, Picciola &amp; Associates, and HGA to discuss project status and expenditures.  "/>
    <s v="Damage related to disaster;#Eligible CDBG Activities;#Environmental - Environmental Reviews;#Financial Management;#Low-Moderate Income - National Objective;#Urgent Need - National Objective"/>
    <x v="5"/>
    <x v="0"/>
    <x v="23"/>
    <d v="2019-07-29T08:19:13"/>
    <m/>
    <m/>
    <s v="Item"/>
    <b v="0"/>
    <s v="0"/>
    <s v="Kristen Hebert"/>
    <s v="Kristen Hebert"/>
    <x v="10"/>
    <n v="1482"/>
    <s v="0"/>
    <d v="2019-07-29T08:19:13"/>
    <s v="Kristen Hebert"/>
    <m/>
    <s v="DRGR TA"/>
    <s v="Item"/>
    <s v="strategicplanning/Research/Lists/Technical Assistance version 2"/>
  </r>
  <r>
    <s v="Lafourche Parish"/>
    <x v="431"/>
    <x v="0"/>
    <s v="ILTR &amp; PARA Projects"/>
    <s v="Katrina/Rita Grant 1;#Gustav/Ike"/>
    <s v="Conference call with parish, Picciola &amp; Associates, and HGA to discuss project status and expenditures.  "/>
    <s v="Damage related to disaster;#Duplication of Benefits;#Eligible CDBG Activities;#Environmental - Environmental Reviews;#Financial Management;#Low-Moderate Income - National Objective;#Urgent Need - National Objective"/>
    <x v="5"/>
    <x v="0"/>
    <x v="23"/>
    <d v="2019-07-29T08:20:53"/>
    <m/>
    <m/>
    <s v="Item"/>
    <b v="0"/>
    <s v="0"/>
    <s v="Kristen Hebert"/>
    <s v="Kristen Hebert"/>
    <x v="10"/>
    <n v="1483"/>
    <s v="0"/>
    <d v="2019-07-29T08:20:53"/>
    <s v="Kristen Hebert"/>
    <m/>
    <s v="DRGR TA"/>
    <s v="Item"/>
    <s v="strategicplanning/Research/Lists/Technical Assistance version 2"/>
  </r>
  <r>
    <s v="Lafourche Parish"/>
    <x v="407"/>
    <x v="0"/>
    <s v="ILTR &amp; PARA Projects"/>
    <s v="Katrina/Rita Grant 1;#Gustav/Ike"/>
    <s v="Conference call with parish, Picciola &amp; Associates, and HGA to discuss project status and expenditures.  "/>
    <s v="Damage related to disaster;#Eligible CDBG Activities;#Environmental - Environmental Reviews;#Financial Management;#Low-Moderate Income - National Objective;#Urgent Need - National Objective"/>
    <x v="5"/>
    <x v="0"/>
    <x v="23"/>
    <d v="2019-07-29T08:22:02"/>
    <m/>
    <m/>
    <s v="Item"/>
    <b v="0"/>
    <s v="0"/>
    <s v="Kristen Hebert"/>
    <s v="Kristen Hebert"/>
    <x v="10"/>
    <n v="1484"/>
    <s v="0"/>
    <d v="2019-07-29T08:22:02"/>
    <s v="Kristen Hebert"/>
    <m/>
    <s v="DRGR TA"/>
    <s v="Item"/>
    <s v="strategicplanning/Research/Lists/Technical Assistance version 2"/>
  </r>
  <r>
    <s v="Lafourche Parish"/>
    <x v="385"/>
    <x v="0"/>
    <s v="ILTR &amp; PARA Projects"/>
    <s v="Katrina/Rita Grant 1;#Gustav/Ike"/>
    <s v="Conference call with parish, Picciola &amp; Associates, and HGA to discuss project status and expenditures.  "/>
    <s v="Damage related to disaster;#Eligible CDBG Activities;#Environmental - Environmental Reviews;#Financial Management;#Low-Moderate Income - National Objective;#Urgent Need - National Objective"/>
    <x v="5"/>
    <x v="0"/>
    <x v="23"/>
    <d v="2019-07-29T08:22:57"/>
    <m/>
    <m/>
    <s v="Item"/>
    <b v="0"/>
    <s v="0"/>
    <s v="Kristen Hebert"/>
    <s v="Kristen Hebert"/>
    <x v="10"/>
    <n v="1485"/>
    <s v="0"/>
    <d v="2019-07-29T08:22:57"/>
    <s v="Kristen Hebert"/>
    <m/>
    <s v="DRGR TA"/>
    <s v="Item"/>
    <s v="strategicplanning/Research/Lists/Technical Assistance version 2"/>
  </r>
  <r>
    <s v="Lafourche Parish"/>
    <x v="377"/>
    <x v="0"/>
    <s v="ILTR &amp; PARA Projects"/>
    <s v="Katrina/Rita Grant 1;#Gustav/Ike"/>
    <s v="Conference call with parish, Picciola &amp; Associates, and HGA to discuss project status and expenditures.  "/>
    <s v="Damage related to disaster;#Eligible CDBG Activities;#Environmental - Environmental Reviews;#Financial Management;#Low-Moderate Income - National Objective;#Urgent Need - National Objective"/>
    <x v="5"/>
    <x v="0"/>
    <x v="23"/>
    <d v="2019-07-29T08:23:35"/>
    <m/>
    <m/>
    <s v="Item"/>
    <b v="0"/>
    <s v="0"/>
    <s v="Kristen Hebert"/>
    <s v="Kristen Hebert"/>
    <x v="10"/>
    <n v="1486"/>
    <s v="0"/>
    <d v="2019-07-29T08:23:35"/>
    <s v="Kristen Hebert"/>
    <m/>
    <s v="DRGR TA"/>
    <s v="Item"/>
    <s v="strategicplanning/Research/Lists/Technical Assistance version 2"/>
  </r>
  <r>
    <s v="Lafourche Parish"/>
    <x v="656"/>
    <x v="0"/>
    <s v="ILTR &amp; PARA Projects"/>
    <s v="Katrina/Rita Grant 1;#Gustav/Ike"/>
    <s v="Conference call with parish, Picciola &amp; Associates, and HGA to discuss project status and expenditures.  "/>
    <s v="Damage related to disaster;#Eligible CDBG Activities;#Environmental - Environmental Reviews;#Financial Management;#Low-Moderate Income - National Objective;#Urgent Need - National Objective"/>
    <x v="5"/>
    <x v="0"/>
    <x v="23"/>
    <d v="2019-07-29T08:25:14"/>
    <m/>
    <m/>
    <s v="Item"/>
    <b v="0"/>
    <s v="0"/>
    <s v="Kristen Hebert"/>
    <s v="Kristen Hebert"/>
    <x v="10"/>
    <n v="1487"/>
    <s v="0"/>
    <d v="2019-07-29T08:25:14"/>
    <s v="Kristen Hebert"/>
    <m/>
    <s v="DRGR TA"/>
    <s v="Item"/>
    <s v="strategicplanning/Research/Lists/Technical Assistance version 2"/>
  </r>
  <r>
    <s v="Lafourche Parish"/>
    <x v="463"/>
    <x v="0"/>
    <s v="ILTR &amp; PARA Projects"/>
    <s v="Katrina/Rita Grant 1;#Gustav/Ike"/>
    <s v="Conference call with parish, Picciola &amp; Associates, and HGA to discuss project status and expenditures.  "/>
    <s v="Damage related to disaster;#Eligible CDBG Activities;#Environmental - Environmental Reviews;#Financial Management;#Low-Moderate Income - National Objective;#Urgent Need - National Objective"/>
    <x v="5"/>
    <x v="0"/>
    <x v="23"/>
    <d v="2019-07-29T08:26:16"/>
    <m/>
    <m/>
    <s v="Item"/>
    <b v="0"/>
    <s v="0"/>
    <s v="Kristen Hebert"/>
    <s v="Kristen Hebert"/>
    <x v="10"/>
    <n v="1488"/>
    <s v="0"/>
    <d v="2019-07-29T08:26:16"/>
    <s v="Kristen Hebert"/>
    <m/>
    <s v="DRGR TA"/>
    <s v="Item"/>
    <s v="strategicplanning/Research/Lists/Technical Assistance version 2"/>
  </r>
  <r>
    <s v="Lafourche Parish"/>
    <x v="475"/>
    <x v="0"/>
    <s v="ILTR &amp; PARA Projects"/>
    <s v="Katrina/Rita Grant 1;#Gustav/Ike"/>
    <s v="Conference call with parish, Picciola &amp; Associates, and HGA to discuss project status and expenditures.  "/>
    <s v="Damage related to disaster;#Eligible CDBG Activities;#Environmental - Environmental Reviews;#Financial Management;#Low-Moderate Income - National Objective;#Urgent Need - National Objective"/>
    <x v="5"/>
    <x v="0"/>
    <x v="23"/>
    <d v="2019-07-29T08:27:16"/>
    <m/>
    <m/>
    <s v="Item"/>
    <b v="0"/>
    <s v="0"/>
    <s v="Kristen Hebert"/>
    <s v="Kristen Hebert"/>
    <x v="10"/>
    <n v="1489"/>
    <s v="0"/>
    <d v="2019-07-29T08:27:16"/>
    <s v="Kristen Hebert"/>
    <m/>
    <s v="DRGR TA"/>
    <s v="Item"/>
    <s v="strategicplanning/Research/Lists/Technical Assistance version 2"/>
  </r>
  <r>
    <s v="Vernon Parish "/>
    <x v="657"/>
    <x v="0"/>
    <s v="58BEDI7201 - Fort Polk"/>
    <s v="Gustav/Ike"/>
    <s v="Conference call with parish, PAE, and Meyers to discuss project status, ongoing issues, resolutions and expenditures. "/>
    <s v="Damage related to disaster;#Eligible CDBG Activities;#Environmental - Environmental Reviews;#Financial Management;#Urgent Need - National Objective"/>
    <x v="5"/>
    <x v="0"/>
    <x v="23"/>
    <d v="2019-07-29T08:37:00"/>
    <m/>
    <m/>
    <s v="Item"/>
    <b v="0"/>
    <s v="0"/>
    <s v="Kristen Hebert"/>
    <s v="Kristen Hebert"/>
    <x v="10"/>
    <n v="1490"/>
    <s v="0"/>
    <d v="2019-07-29T08:37:00"/>
    <s v="Kristen Hebert"/>
    <m/>
    <s v="DRGR TA"/>
    <s v="Item"/>
    <s v="strategicplanning/Research/Lists/Technical Assistance version 2"/>
  </r>
  <r>
    <s v="Vernon Parish "/>
    <x v="658"/>
    <x v="0"/>
    <s v="58BEDI7201 - Fort Polk"/>
    <s v="Gustav/Ike"/>
    <s v="Conference call with parish, PAE, and Meyers to discuss project status, ongoing issues, resolutions and expenditures. "/>
    <s v="Damage related to disaster;#Eligible CDBG Activities;#Environmental - Environmental Reviews;#Financial Management;#Urgent Need - National Objective"/>
    <x v="5"/>
    <x v="0"/>
    <x v="23"/>
    <d v="2019-07-29T08:37:54"/>
    <m/>
    <m/>
    <s v="Item"/>
    <b v="0"/>
    <s v="0"/>
    <s v="Kristen Hebert"/>
    <s v="Kristen Hebert"/>
    <x v="10"/>
    <n v="1491"/>
    <s v="0"/>
    <d v="2019-07-29T08:37:54"/>
    <s v="Kristen Hebert"/>
    <m/>
    <s v="DRGR TA"/>
    <s v="Item"/>
    <s v="strategicplanning/Research/Lists/Technical Assistance version 2"/>
  </r>
  <r>
    <s v="Vernon Parish "/>
    <x v="538"/>
    <x v="0"/>
    <s v="58BEDI7201 - Fort Polk"/>
    <s v="Gustav/Ike"/>
    <s v="Conference call with parish, PAE, and Meyers to discuss project status, ongoing issues, resolutions and expenditures. "/>
    <s v="Damage related to disaster;#Eligible CDBG Activities;#Environmental - Environmental Reviews;#Financial Management;#Urgent Need - National Objective"/>
    <x v="5"/>
    <x v="0"/>
    <x v="23"/>
    <d v="2019-07-29T08:38:27"/>
    <m/>
    <m/>
    <s v="Item"/>
    <b v="0"/>
    <s v="0"/>
    <s v="Kristen Hebert"/>
    <s v="Kristen Hebert"/>
    <x v="10"/>
    <n v="1492"/>
    <s v="0"/>
    <d v="2019-07-29T08:38:27"/>
    <s v="Kristen Hebert"/>
    <m/>
    <s v="DRGR TA"/>
    <s v="Item"/>
    <s v="strategicplanning/Research/Lists/Technical Assistance version 2"/>
  </r>
  <r>
    <s v="Vernon Parish "/>
    <x v="541"/>
    <x v="0"/>
    <s v="58BEDI7201 - Fort Polk"/>
    <s v="Gustav/Ike"/>
    <s v="Conference call with parish, PAE, and Meyers to discuss project status, ongoing issues, resolutions and expenditures. "/>
    <s v="Damage related to disaster;#Eligible CDBG Activities;#Environmental - Environmental Reviews;#Financial Management;#Urgent Need - National Objective"/>
    <x v="5"/>
    <x v="0"/>
    <x v="23"/>
    <d v="2019-07-29T08:39:17"/>
    <m/>
    <m/>
    <s v="Item"/>
    <b v="0"/>
    <s v="0"/>
    <s v="Kristen Hebert"/>
    <s v="Kristen Hebert"/>
    <x v="10"/>
    <n v="1493"/>
    <s v="0"/>
    <d v="2019-07-29T08:39:17"/>
    <s v="Kristen Hebert"/>
    <m/>
    <s v="DRGR TA"/>
    <s v="Item"/>
    <s v="strategicplanning/Research/Lists/Technical Assistance version 2"/>
  </r>
  <r>
    <s v="Vernon Parish "/>
    <x v="659"/>
    <x v="0"/>
    <s v="58BEDI7201 - Fort Polk"/>
    <s v="Gustav/Ike"/>
    <s v="Conference call with parish, PAE, and Meyers to discuss project status, ongoing issues, resolutions and expenditures. "/>
    <s v="Damage related to disaster;#Eligible CDBG Activities;#Financial Management;#Urgent Need - National Objective"/>
    <x v="5"/>
    <x v="0"/>
    <x v="23"/>
    <d v="2019-07-29T08:40:51"/>
    <m/>
    <m/>
    <s v="Item"/>
    <b v="0"/>
    <s v="0"/>
    <s v="Kristen Hebert"/>
    <s v="Kristen Hebert"/>
    <x v="10"/>
    <n v="1494"/>
    <s v="0"/>
    <d v="2019-07-29T08:40:51"/>
    <s v="Kristen Hebert"/>
    <m/>
    <s v="DRGR TA"/>
    <s v="Item"/>
    <s v="strategicplanning/Research/Lists/Technical Assistance version 2"/>
  </r>
  <r>
    <s v="Vernon Parish "/>
    <x v="660"/>
    <x v="0"/>
    <s v="58BEDI7201 - Fort Polk"/>
    <s v="Gustav/Ike"/>
    <s v="Conference call with parish, PAE, and Meyers to discuss project status, ongoing issues, resolutions and expenditures. "/>
    <s v="Damage related to disaster;#Eligible CDBG Activities;#Environmental - Environmental Reviews;#Financial Management;#Urgent Need - National Objective"/>
    <x v="5"/>
    <x v="0"/>
    <x v="23"/>
    <d v="2019-07-29T08:41:27"/>
    <m/>
    <m/>
    <s v="Item"/>
    <b v="0"/>
    <s v="0"/>
    <s v="Kristen Hebert"/>
    <s v="Kristen Hebert"/>
    <x v="10"/>
    <n v="1495"/>
    <s v="0"/>
    <d v="2019-07-29T08:41:27"/>
    <s v="Kristen Hebert"/>
    <m/>
    <s v="DRGR TA"/>
    <s v="Item"/>
    <s v="strategicplanning/Research/Lists/Technical Assistance version 2"/>
  </r>
  <r>
    <s v="Vernon Parish "/>
    <x v="488"/>
    <x v="0"/>
    <s v="58BEDI7201 - Fort Polk"/>
    <s v="Gustav/Ike"/>
    <s v="Conference call with parish, PAE, and Meyers to discuss project status, ongoing issues, resolutions and expenditures. "/>
    <s v="Damage related to disaster;#Eligible CDBG Activities;#Environmental - Environmental Reviews;#Financial Management;#Urgent Need - National Objective"/>
    <x v="5"/>
    <x v="0"/>
    <x v="23"/>
    <d v="2019-07-29T08:41:58"/>
    <m/>
    <m/>
    <s v="Item"/>
    <b v="0"/>
    <s v="0"/>
    <s v="Kristen Hebert"/>
    <s v="Kristen Hebert"/>
    <x v="10"/>
    <n v="1496"/>
    <s v="0"/>
    <d v="2019-07-29T08:41:58"/>
    <s v="Kristen Hebert"/>
    <m/>
    <s v="DRGR TA"/>
    <s v="Item"/>
    <s v="strategicplanning/Research/Lists/Technical Assistance version 2"/>
  </r>
  <r>
    <s v="Vernon Parish "/>
    <x v="395"/>
    <x v="0"/>
    <s v="58BEDI7201 - Fort Polk"/>
    <s v="Gustav/Ike"/>
    <s v="Conference call with parish, PAE, and Meyers to discuss project status, ongoing issues, resolutions and expenditures. "/>
    <s v="Damage related to disaster;#Eligible CDBG Activities;#Environmental - Environmental Reviews;#Financial Management;#Urgent Need - National Objective"/>
    <x v="5"/>
    <x v="0"/>
    <x v="23"/>
    <d v="2019-07-29T08:42:37"/>
    <m/>
    <m/>
    <s v="Item"/>
    <b v="0"/>
    <s v="0"/>
    <s v="Kristen Hebert"/>
    <s v="Kristen Hebert"/>
    <x v="10"/>
    <n v="1497"/>
    <s v="0"/>
    <d v="2019-07-29T08:42:37"/>
    <s v="Kristen Hebert"/>
    <m/>
    <s v="DRGR TA"/>
    <s v="Item"/>
    <s v="strategicplanning/Research/Lists/Technical Assistance version 2"/>
  </r>
  <r>
    <s v="Vernon Parish "/>
    <x v="661"/>
    <x v="0"/>
    <s v="58BEDI7201 - Fort Polk"/>
    <s v="Gustav/Ike"/>
    <s v="Conference call with parish, PAE, and Meyers to discuss project status, ongoing issues, resolutions and expenditures. "/>
    <s v="Damage related to disaster;#Eligible CDBG Activities;#Environmental - Environmental Reviews;#Financial Management;#Urgent Need - National Objective"/>
    <x v="5"/>
    <x v="0"/>
    <x v="23"/>
    <d v="2019-07-29T08:43:11"/>
    <m/>
    <m/>
    <s v="Item"/>
    <b v="0"/>
    <s v="0"/>
    <s v="Kristen Hebert"/>
    <s v="Kristen Hebert"/>
    <x v="10"/>
    <n v="1498"/>
    <s v="0"/>
    <d v="2019-07-29T08:43:11"/>
    <s v="Kristen Hebert"/>
    <m/>
    <s v="DRGR TA"/>
    <s v="Item"/>
    <s v="strategicplanning/Research/Lists/Technical Assistance version 2"/>
  </r>
  <r>
    <s v="Vernon Parish "/>
    <x v="417"/>
    <x v="0"/>
    <s v="58BEDI7201 - Fort Polk"/>
    <s v="Gustav/Ike"/>
    <s v="Conference call with parish, PAE, and Meyers to discuss project status, ongoing issues, resolutions and expenditures. "/>
    <s v="Damage related to disaster;#Eligible CDBG Activities;#Environmental - Environmental Reviews;#Financial Management;#Urgent Need - National Objective"/>
    <x v="5"/>
    <x v="0"/>
    <x v="23"/>
    <d v="2019-07-29T08:44:43"/>
    <m/>
    <m/>
    <s v="Item"/>
    <b v="0"/>
    <s v="0"/>
    <s v="Kristen Hebert"/>
    <s v="Kristen Hebert"/>
    <x v="10"/>
    <n v="1499"/>
    <s v="0"/>
    <d v="2019-07-29T08:44:43"/>
    <s v="Kristen Hebert"/>
    <m/>
    <s v="DRGR TA"/>
    <s v="Item"/>
    <s v="strategicplanning/Research/Lists/Technical Assistance version 2"/>
  </r>
  <r>
    <s v="Vernon Parish "/>
    <x v="436"/>
    <x v="0"/>
    <s v="58BEDI7201 - Fort Polk"/>
    <s v="Gustav/Ike"/>
    <s v="Conference call with parish, PAE, and Meyers to discuss project status, ongoing issues, resolutions and expenditures. "/>
    <s v="Damage related to disaster;#Eligible CDBG Activities;#Environmental - Environmental Reviews;#Urgent Need - National Objective"/>
    <x v="5"/>
    <x v="0"/>
    <x v="23"/>
    <d v="2019-07-29T08:45:24"/>
    <m/>
    <m/>
    <s v="Item"/>
    <b v="0"/>
    <s v="0"/>
    <s v="Kristen Hebert"/>
    <s v="Kristen Hebert"/>
    <x v="10"/>
    <n v="1500"/>
    <s v="0"/>
    <d v="2019-07-29T08:45:24"/>
    <s v="Kristen Hebert"/>
    <m/>
    <s v="DRGR TA"/>
    <s v="Item"/>
    <s v="strategicplanning/Research/Lists/Technical Assistance version 2"/>
  </r>
  <r>
    <s v="Office of Coastal Protection"/>
    <x v="584"/>
    <x v="0"/>
    <s v="CPFI Program"/>
    <s v="Gustav/Ike"/>
    <s v="Monthly Conference Call with CPRA and PAE to discuss active project status, ongoing issues, resolutions, expenditures and closeout."/>
    <s v="Damage related to disaster;#Eligible CDBG Activities;#Environmental - Environmental Reviews;#Financial Management;#Urgent Need - National Objective"/>
    <x v="5"/>
    <x v="0"/>
    <x v="23"/>
    <d v="2019-07-29T08:49:33"/>
    <m/>
    <m/>
    <s v="Item"/>
    <b v="0"/>
    <s v="0"/>
    <s v="Kristen Hebert"/>
    <s v="Kristen Hebert"/>
    <x v="10"/>
    <n v="1501"/>
    <s v="0"/>
    <d v="2019-07-29T08:49:33"/>
    <s v="Kristen Hebert"/>
    <m/>
    <s v="DRGR TA"/>
    <s v="Item"/>
    <s v="strategicplanning/Research/Lists/Technical Assistance version 2"/>
  </r>
  <r>
    <s v="Office of Coastal Protection"/>
    <x v="553"/>
    <x v="0"/>
    <s v="CPFI Program"/>
    <s v="Gustav/Ike"/>
    <s v="Monthly Conference Call with CPRA and PAE to discuss active project status, ongoing issues, resolutions, expenditures and closeout."/>
    <s v="Damage related to disaster;#Eligible CDBG Activities;#Environmental - Environmental Reviews;#Financial Management;#Urgent Need - National Objective"/>
    <x v="5"/>
    <x v="0"/>
    <x v="23"/>
    <d v="2019-07-29T08:50:12"/>
    <m/>
    <m/>
    <s v="Item"/>
    <b v="0"/>
    <s v="0"/>
    <s v="Kristen Hebert"/>
    <s v="Kristen Hebert"/>
    <x v="10"/>
    <n v="1502"/>
    <s v="0"/>
    <d v="2019-07-29T08:50:12"/>
    <s v="Kristen Hebert"/>
    <m/>
    <s v="DRGR TA"/>
    <s v="Item"/>
    <s v="strategicplanning/Research/Lists/Technical Assistance version 2"/>
  </r>
  <r>
    <s v="Office of Coastal Protection"/>
    <x v="469"/>
    <x v="0"/>
    <s v="CPFI Program"/>
    <s v="Gustav/Ike"/>
    <s v="Monthly Conference Call with CPRA and PAE to discuss active project status, ongoing issues, resolutions, expenditures and closeout."/>
    <s v="Damage related to disaster;#Eligible CDBG Activities;#Environmental - Environmental Reviews;#Financial Management;#Urgent Need - National Objective"/>
    <x v="5"/>
    <x v="0"/>
    <x v="23"/>
    <d v="2019-07-29T08:50:48"/>
    <m/>
    <m/>
    <s v="Item"/>
    <b v="0"/>
    <s v="0"/>
    <s v="Kristen Hebert"/>
    <s v="Kristen Hebert"/>
    <x v="10"/>
    <n v="1503"/>
    <s v="0"/>
    <d v="2019-07-29T08:50:48"/>
    <s v="Kristen Hebert"/>
    <m/>
    <s v="DRGR TA"/>
    <s v="Item"/>
    <s v="strategicplanning/Research/Lists/Technical Assistance version 2"/>
  </r>
  <r>
    <s v="Office of Coastal Protection"/>
    <x v="662"/>
    <x v="0"/>
    <s v="CPFI Program"/>
    <s v="Gustav/Ike"/>
    <s v="Monthly Conference Call with CPRA and PAE to discuss active project status, ongoing issues, resolutions, expenditures and closeout."/>
    <s v="Damage related to disaster;#Eligible CDBG Activities;#Environmental - Environmental Reviews;#Financial Management;#Urgent Need - National Objective"/>
    <x v="5"/>
    <x v="0"/>
    <x v="23"/>
    <d v="2019-07-29T08:51:43"/>
    <m/>
    <m/>
    <s v="Item"/>
    <b v="0"/>
    <s v="0"/>
    <s v="Kristen Hebert"/>
    <s v="Kristen Hebert"/>
    <x v="10"/>
    <n v="1504"/>
    <s v="0"/>
    <d v="2019-07-29T08:51:43"/>
    <s v="Kristen Hebert"/>
    <m/>
    <s v="DRGR TA"/>
    <s v="Item"/>
    <s v="strategicplanning/Research/Lists/Technical Assistance version 2"/>
  </r>
  <r>
    <s v="Office of Coastal Protection"/>
    <x v="384"/>
    <x v="0"/>
    <s v="CPFI Program"/>
    <s v="Gustav/Ike"/>
    <s v="Monthly Conference Call with CPRA and PAE to discuss active project status, ongoing issues, resolutions, expenditures and closeout."/>
    <s v="Damage related to disaster;#Eligible CDBG Activities;#Environmental - Environmental Reviews;#Financial Management;#Urgent Need - National Objective"/>
    <x v="5"/>
    <x v="0"/>
    <x v="23"/>
    <d v="2019-07-29T08:57:45"/>
    <m/>
    <m/>
    <s v="Item"/>
    <b v="0"/>
    <s v="0"/>
    <s v="Kristen Hebert"/>
    <s v="Kristen Hebert"/>
    <x v="10"/>
    <n v="1505"/>
    <s v="0"/>
    <d v="2019-07-29T08:57:45"/>
    <s v="Kristen Hebert"/>
    <m/>
    <s v="DRGR TA"/>
    <s v="Item"/>
    <s v="strategicplanning/Research/Lists/Technical Assistance version 2"/>
  </r>
  <r>
    <s v="Office of Coastal Protection"/>
    <x v="663"/>
    <x v="0"/>
    <s v="CPFI Program"/>
    <s v="Gustav/Ike"/>
    <s v="Monthly Conference Call with CPRA and PAE to discuss active project status, ongoing issues, resolutions, expenditures and closeout."/>
    <s v="Damage related to disaster;#Eligible CDBG Activities;#Environmental - Environmental Reviews;#Financial Management;#Urgent Need - National Objective"/>
    <x v="5"/>
    <x v="0"/>
    <x v="23"/>
    <d v="2019-07-29T08:58:16"/>
    <m/>
    <m/>
    <s v="Item"/>
    <b v="0"/>
    <s v="0"/>
    <s v="Kristen Hebert"/>
    <s v="Kristen Hebert"/>
    <x v="10"/>
    <n v="1506"/>
    <s v="0"/>
    <d v="2019-07-29T08:58:16"/>
    <s v="Kristen Hebert"/>
    <m/>
    <s v="DRGR TA"/>
    <s v="Item"/>
    <s v="strategicplanning/Research/Lists/Technical Assistance version 2"/>
  </r>
  <r>
    <s v="Office of Coastal Protection"/>
    <x v="400"/>
    <x v="0"/>
    <s v="CPFI Program"/>
    <s v="Gustav/Ike"/>
    <s v="Monthly Conference Call with CPRA and PAE to discuss active project status, ongoing issues, resolutions, expenditures and closeout."/>
    <s v="Damage related to disaster;#Eligible CDBG Activities;#Environmental - Environmental Reviews;#Financial Management;#Urgent Need - National Objective"/>
    <x v="5"/>
    <x v="0"/>
    <x v="23"/>
    <d v="2019-07-29T08:59:24"/>
    <m/>
    <m/>
    <s v="Item"/>
    <b v="0"/>
    <s v="0"/>
    <s v="Kristen Hebert"/>
    <s v="Kristen Hebert"/>
    <x v="10"/>
    <n v="1507"/>
    <s v="0"/>
    <d v="2019-07-29T08:59:24"/>
    <s v="Kristen Hebert"/>
    <m/>
    <s v="DRGR TA"/>
    <s v="Item"/>
    <s v="strategicplanning/Research/Lists/Technical Assistance version 2"/>
  </r>
  <r>
    <s v="Office of Coastal Protection"/>
    <x v="440"/>
    <x v="0"/>
    <s v="CPFI Program"/>
    <s v="Gustav/Ike"/>
    <s v="Monthly Conference Call with CPRA and PAE to discuss active project status, ongoing issues, resolutions, expenditures and closeout."/>
    <s v="Damage related to disaster;#Eligible CDBG Activities;#Environmental - Environmental Reviews;#Financial Management;#Urgent Need - National Objective"/>
    <x v="5"/>
    <x v="0"/>
    <x v="23"/>
    <d v="2019-07-29T08:59:55"/>
    <m/>
    <m/>
    <s v="Item"/>
    <b v="0"/>
    <s v="0"/>
    <s v="Kristen Hebert"/>
    <s v="Kristen Hebert"/>
    <x v="10"/>
    <n v="1508"/>
    <s v="0"/>
    <d v="2019-07-29T08:59:55"/>
    <s v="Kristen Hebert"/>
    <m/>
    <s v="DRGR TA"/>
    <s v="Item"/>
    <s v="strategicplanning/Research/Lists/Technical Assistance version 2"/>
  </r>
  <r>
    <s v="Office of Coastal Protection"/>
    <x v="544"/>
    <x v="0"/>
    <s v="CPFI Program"/>
    <s v="Gustav/Ike"/>
    <s v="Monthly Conference Call with CPRA and PAE to discuss active project status, ongoing issues, resolutions, expenditures and closeout."/>
    <s v="Damage related to disaster;#Eligible CDBG Activities;#Environmental - Environmental Reviews;#Financial Management;#Urgent Need - National Objective"/>
    <x v="5"/>
    <x v="0"/>
    <x v="23"/>
    <d v="2019-07-29T09:00:27"/>
    <m/>
    <m/>
    <s v="Item"/>
    <b v="0"/>
    <s v="0"/>
    <s v="Kristen Hebert"/>
    <s v="Kristen Hebert"/>
    <x v="10"/>
    <n v="1509"/>
    <s v="0"/>
    <d v="2019-07-29T09:00:27"/>
    <s v="Kristen Hebert"/>
    <m/>
    <s v="DRGR TA"/>
    <s v="Item"/>
    <s v="strategicplanning/Research/Lists/Technical Assistance version 2"/>
  </r>
  <r>
    <s v="St. Bernard Parish"/>
    <x v="633"/>
    <x v="1"/>
    <s v="ILTR, IFIS, Program Income"/>
    <s v="Katrina/Rita Grant 1;#Katrina/Rita Grant 2"/>
    <s v="Conference call with parish and Frye Magee to discuss project status, ongoing issues, resolutions, expenditures and closeout. "/>
    <s v="Damage related to disaster;#Eligible CDBG Activities;#Environmental - Environmental Reviews;#Financial Management;#Labor - Davis/Bacon;#Low-Moderate Income - National Objective;#Slum and Blight - National Objective;#Urgent Need - National Objective"/>
    <x v="5"/>
    <x v="0"/>
    <x v="23"/>
    <d v="2019-07-29T09:21:18"/>
    <m/>
    <m/>
    <s v="Item"/>
    <b v="0"/>
    <s v="0"/>
    <s v="Kristen Hebert"/>
    <s v="Kristen Hebert"/>
    <x v="10"/>
    <n v="1510"/>
    <s v="0"/>
    <d v="2019-07-29T09:21:18"/>
    <s v="Kristen Hebert"/>
    <m/>
    <s v="DRGR TA"/>
    <s v="Item"/>
    <s v="strategicplanning/Research/Lists/Technical Assistance version 2"/>
  </r>
  <r>
    <s v="St. Bernard Parish"/>
    <x v="575"/>
    <x v="0"/>
    <s v="ILTR, IFIS, Program Income"/>
    <s v="Katrina/Rita Grant 1;#Katrina/Rita Grant 2"/>
    <s v="Conference call with parish and Frye Magee to discuss project status, ongoing issues, resolutions, expenditures and closeout. "/>
    <s v="Damage related to disaster;#Eligible CDBG Activities;#Environmental - Environmental Reviews;#Financial Management;#Low-Moderate Income - National Objective;#Slum and Blight - National Objective;#Urgent Need - National Objective"/>
    <x v="5"/>
    <x v="0"/>
    <x v="23"/>
    <d v="2019-07-29T09:23:38"/>
    <m/>
    <m/>
    <s v="Item"/>
    <b v="0"/>
    <s v="0"/>
    <s v="Kristen Hebert"/>
    <s v="Kristen Hebert"/>
    <x v="10"/>
    <n v="1511"/>
    <s v="0"/>
    <d v="2019-07-29T09:23:38"/>
    <s v="Kristen Hebert"/>
    <m/>
    <s v="DRGR TA"/>
    <s v="Item"/>
    <s v="strategicplanning/Research/Lists/Technical Assistance version 2"/>
  </r>
  <r>
    <s v="St. Bernard Parish"/>
    <x v="553"/>
    <x v="0"/>
    <s v="ILTR, IFIS, Program Income"/>
    <s v="Katrina/Rita Grant 1;#Katrina/Rita Grant 2"/>
    <s v="Conference call with parish and Frye Magee to discuss project status, ongoing issues, resolutions, expenditures and closeout. "/>
    <s v="Damage related to disaster;#Eligible CDBG Activities;#Environmental - Environmental Reviews;#Financial Management;#Low-Moderate Income - National Objective;#Slum and Blight - National Objective;#Urgent Need - National Objective"/>
    <x v="5"/>
    <x v="0"/>
    <x v="23"/>
    <d v="2019-07-29T09:24:39"/>
    <m/>
    <m/>
    <s v="Item"/>
    <b v="0"/>
    <s v="0"/>
    <s v="Kristen Hebert"/>
    <s v="Kristen Hebert"/>
    <x v="10"/>
    <n v="1512"/>
    <s v="0"/>
    <d v="2019-07-29T09:24:39"/>
    <s v="Kristen Hebert"/>
    <m/>
    <s v="DRGR TA"/>
    <s v="Item"/>
    <s v="strategicplanning/Research/Lists/Technical Assistance version 2"/>
  </r>
  <r>
    <s v="St. Bernard Parish"/>
    <x v="515"/>
    <x v="0"/>
    <s v="ILTR, IFIS, Program Income"/>
    <s v="Katrina/Rita Grant 1;#Katrina/Rita Grant 2"/>
    <s v="Conference call with parish and Frye Magee to discuss project status, ongoing issues, resolutions, expenditures and closeout. "/>
    <s v="Damage related to disaster;#Eligible CDBG Activities;#Environmental - Environmental Reviews;#Financial Management;#Low-Moderate Income - National Objective;#Slum and Blight - National Objective;#Urgent Need - National Objective"/>
    <x v="5"/>
    <x v="0"/>
    <x v="23"/>
    <d v="2019-07-29T09:25:26"/>
    <m/>
    <m/>
    <s v="Item"/>
    <b v="0"/>
    <s v="0"/>
    <s v="Kristen Hebert"/>
    <s v="Kristen Hebert"/>
    <x v="10"/>
    <n v="1513"/>
    <s v="0"/>
    <d v="2019-07-29T09:25:26"/>
    <s v="Kristen Hebert"/>
    <m/>
    <s v="DRGR TA"/>
    <s v="Item"/>
    <s v="strategicplanning/Research/Lists/Technical Assistance version 2"/>
  </r>
  <r>
    <s v="St. Bernard Parish"/>
    <x v="469"/>
    <x v="0"/>
    <s v="ILTR, IFIS, Program Income"/>
    <s v="Katrina/Rita Grant 1;#Katrina/Rita Grant 2"/>
    <s v="Conference call with parish and Frye Magee to discuss project status, ongoing issues, resolutions, expenditures and closeout. "/>
    <s v="Damage related to disaster;#Eligible CDBG Activities;#Environmental - Environmental Reviews;#Financial Management;#Low-Moderate Income - National Objective;#Slum and Blight - National Objective;#Urgent Need - National Objective"/>
    <x v="5"/>
    <x v="0"/>
    <x v="23"/>
    <d v="2019-07-29T09:25:57"/>
    <m/>
    <m/>
    <s v="Item"/>
    <b v="0"/>
    <s v="0"/>
    <s v="Kristen Hebert"/>
    <s v="Kristen Hebert"/>
    <x v="10"/>
    <n v="1514"/>
    <s v="0"/>
    <d v="2019-07-29T09:25:57"/>
    <s v="Kristen Hebert"/>
    <m/>
    <s v="DRGR TA"/>
    <s v="Item"/>
    <s v="strategicplanning/Research/Lists/Technical Assistance version 2"/>
  </r>
  <r>
    <s v="St. Bernard Parish"/>
    <x v="664"/>
    <x v="0"/>
    <s v="ILTR, IFIS, Program Income"/>
    <s v="Katrina/Rita Grant 1;#Katrina/Rita Grant 2"/>
    <s v="Conference call with parish and Frye Magee to discuss project status, ongoing issues, resolutions, expenditures and closeout. "/>
    <s v="Damage related to disaster;#Eligible CDBG Activities;#Environmental - Environmental Reviews;#Financial Management;#Low-Moderate Income - National Objective;#Slum and Blight - National Objective;#Urgent Need - National Objective"/>
    <x v="5"/>
    <x v="0"/>
    <x v="23"/>
    <d v="2019-07-29T09:26:33"/>
    <m/>
    <m/>
    <s v="Item"/>
    <b v="0"/>
    <s v="0"/>
    <s v="Kristen Hebert"/>
    <s v="Kristen Hebert"/>
    <x v="10"/>
    <n v="1515"/>
    <s v="0"/>
    <d v="2019-07-29T09:26:33"/>
    <s v="Kristen Hebert"/>
    <m/>
    <s v="DRGR TA"/>
    <s v="Item"/>
    <s v="strategicplanning/Research/Lists/Technical Assistance version 2"/>
  </r>
  <r>
    <s v="St. Bernard Parish"/>
    <x v="431"/>
    <x v="0"/>
    <s v="ILTR, IFIS, Program Income"/>
    <s v="Katrina/Rita Grant 1;#Katrina/Rita Grant 2"/>
    <s v="Conference call with parish and Frye Magee to discuss project status, ongoing issues, resolutions, expenditures and closeout. "/>
    <s v="Damage related to disaster;#Eligible CDBG Activities;#Environmental - Environmental Reviews;#Financial Management;#Low-Moderate Income - National Objective;#Slum and Blight - National Objective;#Urgent Need - National Objective"/>
    <x v="5"/>
    <x v="0"/>
    <x v="23"/>
    <d v="2019-07-29T09:29:43"/>
    <m/>
    <m/>
    <s v="Item"/>
    <b v="0"/>
    <s v="0"/>
    <s v="Kristen Hebert"/>
    <s v="Kristen Hebert"/>
    <x v="10"/>
    <n v="1516"/>
    <s v="0"/>
    <d v="2019-07-29T09:29:43"/>
    <s v="Kristen Hebert"/>
    <m/>
    <s v="DRGR TA"/>
    <s v="Item"/>
    <s v="strategicplanning/Research/Lists/Technical Assistance version 2"/>
  </r>
  <r>
    <s v="St. Bernard Parish"/>
    <x v="400"/>
    <x v="0"/>
    <s v="ILTR, IFIS, Program Income"/>
    <s v="Katrina/Rita Grant 1;#Katrina/Rita Grant 2"/>
    <s v="Conference call with parish and Frye Magee to discuss project status, ongoing issues, resolutions, expenditures and closeout. "/>
    <s v="Damage related to disaster;#Eligible CDBG Activities;#Environmental - Environmental Reviews;#Financial Management;#Low-Moderate Income - National Objective;#Slum and Blight - National Objective;#Urgent Need - National Objective"/>
    <x v="5"/>
    <x v="0"/>
    <x v="23"/>
    <d v="2019-07-29T09:30:21"/>
    <m/>
    <m/>
    <s v="Item"/>
    <b v="0"/>
    <s v="0"/>
    <s v="Kristen Hebert"/>
    <s v="Kristen Hebert"/>
    <x v="10"/>
    <n v="1517"/>
    <s v="0"/>
    <d v="2019-07-29T09:30:21"/>
    <s v="Kristen Hebert"/>
    <m/>
    <s v="DRGR TA"/>
    <s v="Item"/>
    <s v="strategicplanning/Research/Lists/Technical Assistance version 2"/>
  </r>
  <r>
    <s v="St. Bernard Parish"/>
    <x v="393"/>
    <x v="0"/>
    <s v="ILTR, IFIS, Program Income"/>
    <s v="Katrina/Rita Grant 1;#Katrina/Rita Grant 2"/>
    <s v="Conference call with parish and PAE to discuss task order."/>
    <s v="Damage related to disaster;#Duplication of Benefits;#Eligible CDBG Activities;#Environmental - Environmental Reviews;#Financial Management;#Low-Moderate Income - National Objective;#Slum and Blight - National Objective;#Urgent Need - National Objective;#Grants Management"/>
    <x v="5"/>
    <x v="0"/>
    <x v="23"/>
    <d v="2019-07-29T09:34:24"/>
    <m/>
    <m/>
    <s v="Item"/>
    <b v="0"/>
    <s v="0"/>
    <s v="Kristen Hebert"/>
    <s v="Kristen Hebert"/>
    <x v="10"/>
    <n v="1518"/>
    <s v="0"/>
    <d v="2019-07-29T09:34:24"/>
    <s v="Kristen Hebert"/>
    <m/>
    <s v="Grants Management"/>
    <s v="Item"/>
    <s v="strategicplanning/Research/Lists/Technical Assistance version 2"/>
  </r>
  <r>
    <s v="St. Bernard Parish"/>
    <x v="373"/>
    <x v="0"/>
    <s v="ILTR, IFIS, Program Income"/>
    <s v="Katrina/Rita Grant 1;#Katrina/Rita Grant 2"/>
    <s v="Conference call with parish and Frye Magee to discuss project status, ongoing issues, resolutions, expenditures and closeout. "/>
    <s v="Damage related to disaster;#Eligible CDBG Activities;#Environmental - Environmental Reviews;#Financial Management;#Low-Moderate Income - National Objective;#Slum and Blight - National Objective;#Urgent Need - National Objective"/>
    <x v="5"/>
    <x v="0"/>
    <x v="23"/>
    <d v="2019-07-29T09:39:41"/>
    <m/>
    <m/>
    <s v="Item"/>
    <b v="0"/>
    <s v="0"/>
    <s v="Kristen Hebert"/>
    <s v="Kristen Hebert"/>
    <x v="10"/>
    <n v="1519"/>
    <s v="0"/>
    <d v="2019-07-29T09:39:41"/>
    <s v="Kristen Hebert"/>
    <m/>
    <s v="DRGR TA"/>
    <s v="Item"/>
    <s v="strategicplanning/Research/Lists/Technical Assistance version 2"/>
  </r>
  <r>
    <s v="Office of Coastal Protection"/>
    <x v="515"/>
    <x v="0"/>
    <s v="CPFI Program"/>
    <s v="Gustav/Ike"/>
    <s v="Monthly Conference Call with CPRA and PAE to discuss active project status, ongoing issues, resolutions, expenditures and closeout."/>
    <s v="Damage related to disaster;#Eligible CDBG Activities;#Environmental - Environmental Reviews;#Financial Management;#Urgent Need - National Objective"/>
    <x v="5"/>
    <x v="0"/>
    <x v="23"/>
    <d v="2019-07-29T09:40:50"/>
    <m/>
    <m/>
    <s v="Item"/>
    <b v="0"/>
    <s v="0"/>
    <s v="Kristen Hebert"/>
    <s v="Kristen Hebert"/>
    <x v="10"/>
    <n v="1520"/>
    <s v="0"/>
    <d v="2019-07-29T09:40:50"/>
    <s v="Kristen Hebert"/>
    <m/>
    <s v="DRGR TA"/>
    <s v="Item"/>
    <s v="strategicplanning/Research/Lists/Technical Assistance version 2"/>
  </r>
  <r>
    <s v="Jefferson Parish"/>
    <x v="423"/>
    <x v="0"/>
    <s v="PARA, ILTR, IFIS, FSCC, ILT2, ILOC, State and Parish Held "/>
    <s v="Katrina/Rita Grant 1;#Katrina/Rita Grant 2;#Gustav/Ike"/>
    <s v="Conference call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0"/>
    <x v="23"/>
    <d v="2019-07-29T09:48:36"/>
    <m/>
    <m/>
    <s v="Item"/>
    <b v="0"/>
    <s v="0"/>
    <s v="Kristen Hebert"/>
    <s v="Kristen Hebert"/>
    <x v="10"/>
    <n v="1521"/>
    <s v="0"/>
    <d v="2019-07-29T09:48:36"/>
    <s v="Kristen Hebert"/>
    <m/>
    <s v="DRGR TA"/>
    <s v="Item"/>
    <s v="strategicplanning/Research/Lists/Technical Assistance version 2"/>
  </r>
  <r>
    <s v="Jefferson Parish"/>
    <x v="641"/>
    <x v="1"/>
    <s v="PARA, ILTR, IFIS, FSCC, ILT2, ILOC, State and Parish Held "/>
    <s v="Katrina/Rita Grant 1;#Katrina/Rita Grant 2;#Gustav/Ike"/>
    <s v="Conference call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0"/>
    <x v="23"/>
    <d v="2019-07-29T09:49:29"/>
    <m/>
    <m/>
    <s v="Item"/>
    <b v="0"/>
    <s v="0"/>
    <s v="Kristen Hebert"/>
    <s v="Kristen Hebert"/>
    <x v="10"/>
    <n v="1522"/>
    <s v="0"/>
    <d v="2019-07-29T09:49:29"/>
    <s v="Kristen Hebert"/>
    <m/>
    <s v="DRGR TA"/>
    <s v="Item"/>
    <s v="strategicplanning/Research/Lists/Technical Assistance version 2"/>
  </r>
  <r>
    <s v="Jefferson Parish"/>
    <x v="627"/>
    <x v="1"/>
    <s v="PARA, ILTR, IFIS, FSCC, ILT2, ILOC, State and Parish Held "/>
    <s v="Katrina/Rita Grant 1;#Katrina/Rita Grant 2;#Gustav/Ike"/>
    <s v="Conference call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0"/>
    <x v="23"/>
    <d v="2019-07-29T09:50:06"/>
    <m/>
    <m/>
    <s v="Item"/>
    <b v="0"/>
    <s v="0"/>
    <s v="Kristen Hebert"/>
    <s v="Kristen Hebert"/>
    <x v="10"/>
    <n v="1523"/>
    <s v="0"/>
    <d v="2019-07-29T09:50:06"/>
    <s v="Kristen Hebert"/>
    <m/>
    <s v="DRGR TA"/>
    <s v="Item"/>
    <s v="strategicplanning/Research/Lists/Technical Assistance version 2"/>
  </r>
  <r>
    <s v="Jefferson Parish"/>
    <x v="580"/>
    <x v="0"/>
    <s v="PARA, ILTR, IFIS, FSCC, ILT2, ILOC, State and Parish Held "/>
    <s v="Katrina/Rita Grant 1;#Katrina/Rita Grant 2;#Gustav/Ike"/>
    <s v="Conference call with parish, GCR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0"/>
    <x v="23"/>
    <d v="2019-07-29T09:50:53"/>
    <m/>
    <m/>
    <s v="Item"/>
    <b v="0"/>
    <s v="0"/>
    <s v="Kristen Hebert"/>
    <s v="Kristen Hebert"/>
    <x v="10"/>
    <n v="1524"/>
    <s v="0"/>
    <d v="2019-07-29T09:50:53"/>
    <s v="Kristen Hebert"/>
    <m/>
    <s v="DRGR TA"/>
    <s v="Item"/>
    <s v="strategicplanning/Research/Lists/Technical Assistance version 2"/>
  </r>
  <r>
    <s v="Jefferson Parish"/>
    <x v="565"/>
    <x v="0"/>
    <s v="PARA, ILTR, IFIS, FSCC, ILT2, ILOC, State and Parish Held "/>
    <s v="Katrina/Rita Grant 1;#Katrina/Rita Grant 2;#Gustav/Ike"/>
    <s v="Conference call with parish, GCR,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0"/>
    <x v="23"/>
    <d v="2019-07-29T09:51:39"/>
    <m/>
    <m/>
    <s v="Item"/>
    <b v="0"/>
    <s v="0"/>
    <s v="Kristen Hebert"/>
    <s v="Kristen Hebert"/>
    <x v="10"/>
    <n v="1525"/>
    <s v="0"/>
    <d v="2019-07-29T09:51:39"/>
    <s v="Kristen Hebert"/>
    <m/>
    <s v="DRGR TA"/>
    <s v="Item"/>
    <s v="strategicplanning/Research/Lists/Technical Assistance version 2"/>
  </r>
  <r>
    <s v="Jefferson Parish"/>
    <x v="489"/>
    <x v="0"/>
    <s v="PARA, ILTR, IFIS, FSCC, ILT2, ILOC, State and Parish Held "/>
    <s v="Katrina/Rita Grant 1;#Katrina/Rita Grant 2;#Gustav/Ike"/>
    <s v="Conference call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0"/>
    <x v="23"/>
    <d v="2019-07-29T09:52:22"/>
    <m/>
    <m/>
    <s v="Item"/>
    <b v="0"/>
    <s v="0"/>
    <s v="Kristen Hebert"/>
    <s v="Kristen Hebert"/>
    <x v="10"/>
    <n v="1526"/>
    <s v="0"/>
    <d v="2019-07-29T09:52:22"/>
    <s v="Kristen Hebert"/>
    <m/>
    <s v="DRGR TA"/>
    <s v="Item"/>
    <s v="strategicplanning/Research/Lists/Technical Assistance version 2"/>
  </r>
  <r>
    <s v="Jefferson Parish"/>
    <x v="447"/>
    <x v="0"/>
    <s v="PARA, ILTR, IFIS, FSCC, ILT2, ILOC, State and Parish Held "/>
    <s v="Katrina/Rita Grant 1;#Katrina/Rita Grant 2;#Gustav/Ike"/>
    <s v="Conference call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0"/>
    <x v="23"/>
    <d v="2019-07-29T09:52:55"/>
    <m/>
    <m/>
    <s v="Item"/>
    <b v="0"/>
    <s v="0"/>
    <s v="Kristen Hebert"/>
    <s v="Kristen Hebert"/>
    <x v="10"/>
    <n v="1527"/>
    <s v="0"/>
    <d v="2019-07-29T09:52:55"/>
    <s v="Kristen Hebert"/>
    <m/>
    <s v="DRGR TA"/>
    <s v="Item"/>
    <s v="strategicplanning/Research/Lists/Technical Assistance version 2"/>
  </r>
  <r>
    <s v="Jefferson Parish"/>
    <x v="434"/>
    <x v="0"/>
    <s v="PARA, ILTR, IFIS, FSCC, ILT2, ILOC, State and Parish Held "/>
    <s v="Katrina/Rita Grant 1;#Katrina/Rita Grant 2;#Gustav/Ike"/>
    <s v="Conference call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0"/>
    <x v="23"/>
    <d v="2019-07-29T09:53:34"/>
    <m/>
    <m/>
    <s v="Item"/>
    <b v="0"/>
    <s v="0"/>
    <s v="Kristen Hebert"/>
    <s v="Kristen Hebert"/>
    <x v="10"/>
    <n v="1528"/>
    <s v="0"/>
    <d v="2019-07-29T09:53:34"/>
    <s v="Kristen Hebert"/>
    <m/>
    <s v="DRGR TA"/>
    <s v="Item"/>
    <s v="strategicplanning/Research/Lists/Technical Assistance version 2"/>
  </r>
  <r>
    <s v="Jefferson Parish"/>
    <x v="358"/>
    <x v="0"/>
    <s v="PARA, ILTR, IFIS, FSCC, ILT2, ILOC, State and Parish Held "/>
    <s v="Katrina/Rita Grant 1;#Katrina/Rita Grant 2;#Gustav/Ike"/>
    <s v="Conference call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0"/>
    <x v="23"/>
    <d v="2019-07-29T09:54:15"/>
    <m/>
    <m/>
    <s v="Item"/>
    <b v="0"/>
    <s v="0"/>
    <s v="Kristen Hebert"/>
    <s v="Kristen Hebert"/>
    <x v="10"/>
    <n v="1529"/>
    <s v="0"/>
    <d v="2019-07-29T09:54:15"/>
    <s v="Kristen Hebert"/>
    <m/>
    <s v="DRGR TA"/>
    <s v="Item"/>
    <s v="strategicplanning/Research/Lists/Technical Assistance version 2"/>
  </r>
  <r>
    <s v="Jefferson Parish"/>
    <x v="374"/>
    <x v="0"/>
    <s v="PARA, ILTR, IFIS, FSCC, ILT2, ILOC, State and Parish Held "/>
    <s v="Katrina/Rita Grant 1;#Katrina/Rita Grant 2;#Gustav/Ike"/>
    <s v="Conference call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0"/>
    <x v="23"/>
    <d v="2019-07-29T09:54:49"/>
    <m/>
    <m/>
    <s v="Item"/>
    <b v="0"/>
    <s v="0"/>
    <s v="Kristen Hebert"/>
    <s v="Kristen Hebert"/>
    <x v="10"/>
    <n v="1530"/>
    <s v="0"/>
    <d v="2019-07-29T09:54:49"/>
    <s v="Kristen Hebert"/>
    <m/>
    <s v="DRGR TA"/>
    <s v="Item"/>
    <s v="strategicplanning/Research/Lists/Technical Assistance version 2"/>
  </r>
  <r>
    <s v="Jefferson Parish"/>
    <x v="383"/>
    <x v="0"/>
    <s v="PARA, ILTR, IFIS, FSCC, ILT2, ILOC, State and Parish Held "/>
    <s v="Katrina/Rita Grant 1;#Katrina/Rita Grant 2;#Gustav/Ike"/>
    <s v="Conference call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0"/>
    <x v="23"/>
    <d v="2019-07-29T09:55:28"/>
    <m/>
    <m/>
    <s v="Item"/>
    <b v="0"/>
    <s v="0"/>
    <s v="Kristen Hebert"/>
    <s v="Kristen Hebert"/>
    <x v="10"/>
    <n v="1531"/>
    <s v="0"/>
    <d v="2019-07-29T09:55:28"/>
    <s v="Kristen Hebert"/>
    <m/>
    <s v="DRGR TA"/>
    <s v="Item"/>
    <s v="strategicplanning/Research/Lists/Technical Assistance version 2"/>
  </r>
  <r>
    <s v="Jefferson Parish"/>
    <x v="665"/>
    <x v="0"/>
    <s v="PARA, ILTR, IFIS, FSCC, ILT2, ILOC, State and Parish Held "/>
    <s v="Katrina/Rita Grant 1;#Katrina/Rita Grant 2;#Gustav/Ike"/>
    <s v="On site visit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Low-Moderate Income - National Objective;#Slum and Blight - National Objective;#Urgent Need - National Objective"/>
    <x v="5"/>
    <x v="1"/>
    <x v="23"/>
    <d v="2019-07-29T09:56:29"/>
    <m/>
    <m/>
    <s v="Item"/>
    <b v="0"/>
    <s v="0"/>
    <s v="Kristen Hebert"/>
    <s v="Kristen Hebert"/>
    <x v="10"/>
    <n v="1532"/>
    <s v="0"/>
    <d v="2019-07-29T09:56:29"/>
    <s v="Kristen Hebert"/>
    <m/>
    <s v="DRGR TA"/>
    <s v="Item"/>
    <s v="strategicplanning/Research/Lists/Technical Assistance version 2"/>
  </r>
  <r>
    <s v="Jefferson Parish"/>
    <x v="666"/>
    <x v="0"/>
    <s v="ILTR, IFIS, FSCC - Bucktown Harbor"/>
    <s v="Katrina/Rita Grant 1;#Gustav/Ike"/>
    <s v="Working meeting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
    <x v="5"/>
    <x v="0"/>
    <x v="23"/>
    <d v="2019-07-29T09:59:27"/>
    <m/>
    <m/>
    <s v="Item"/>
    <b v="0"/>
    <s v="0"/>
    <s v="Kristen Hebert"/>
    <s v="Kristen Hebert"/>
    <x v="10"/>
    <n v="1533"/>
    <s v="0"/>
    <d v="2019-07-29T09:59:27"/>
    <s v="Kristen Hebert"/>
    <m/>
    <s v="DRGR TA"/>
    <s v="Item"/>
    <s v="strategicplanning/Research/Lists/Technical Assistance version 2"/>
  </r>
  <r>
    <s v="Jefferson Parish"/>
    <x v="360"/>
    <x v="0"/>
    <s v="ILTR, IFIS, FSCC - Bucktown Harbor"/>
    <s v="Katrina/Rita Grant 1;#Katrina/Rita Grant 2;#Gustav/Ike"/>
    <s v="Conference call with parish, PAE and HGA to discuss project status, ongoing issues, resolutions, expenditures and closeout.  "/>
    <s v="Damage related to disaster;#Duplication of Benefits;#Eligible CDBG Activities;#Environmental - Environmental Reviews;#Fair Housing Equal Opportunity;#Financial Management;#Labor - Davis/Bacon"/>
    <x v="5"/>
    <x v="0"/>
    <x v="23"/>
    <d v="2019-07-29T10:00:33"/>
    <m/>
    <m/>
    <s v="Item"/>
    <b v="0"/>
    <s v="0"/>
    <s v="Kristen Hebert"/>
    <s v="Kristen Hebert"/>
    <x v="10"/>
    <n v="1534"/>
    <s v="0"/>
    <d v="2019-07-29T10:00:33"/>
    <s v="Kristen Hebert"/>
    <m/>
    <s v="DRGR TA"/>
    <s v="Item"/>
    <s v="strategicplanning/Research/Lists/Technical Assistance version 2"/>
  </r>
  <r>
    <s v="Jefferson Parish"/>
    <x v="406"/>
    <x v="0"/>
    <s v="PARA - Jean Lafitte Auditorium"/>
    <s v="Gustav/Ike"/>
    <s v="Conference call with parish, PAE and HGA to discuss project status, ongoing issues, resolutions, expenditures and closeout.  "/>
    <s v="Damage related to disaster;#Duplication of Benefits;#Eligible CDBG Activities;#Environmental - Environmental Reviews;#Financial Management"/>
    <x v="5"/>
    <x v="0"/>
    <x v="23"/>
    <d v="2019-07-29T10:02:27"/>
    <m/>
    <m/>
    <s v="Item"/>
    <b v="0"/>
    <s v="0"/>
    <s v="Kristen Hebert"/>
    <s v="Kristen Hebert"/>
    <x v="10"/>
    <n v="1535"/>
    <s v="0"/>
    <d v="2019-07-29T10:02:27"/>
    <s v="Kristen Hebert"/>
    <m/>
    <s v="DRGR TA"/>
    <s v="Item"/>
    <s v="strategicplanning/Research/Lists/Technical Assistance version 2"/>
  </r>
  <r>
    <s v="St. James Parish"/>
    <x v="667"/>
    <x v="1"/>
    <s v="47PARA2303;47PARA3202;47PARA3402"/>
    <s v="Gustav/Ike"/>
    <s v="Completing the final draw request for that paish to close out the final projects.  Spoke with consultants as well as the Grantee letting them know that they can start processing the closeout packets for the projects that we have completed."/>
    <s v="Damage related to disaster"/>
    <x v="5"/>
    <x v="0"/>
    <x v="46"/>
    <d v="2019-07-29T11:35:26"/>
    <m/>
    <m/>
    <s v="Item"/>
    <b v="0"/>
    <s v="0"/>
    <s v="Fay Part"/>
    <s v="Fay Part"/>
    <x v="28"/>
    <n v="1536"/>
    <s v="0"/>
    <d v="2019-07-29T11:35:26"/>
    <s v="Fay Part"/>
    <m/>
    <s v="Grants Management"/>
    <s v="Item"/>
    <s v="strategicplanning/Research/Lists/Technical Assistance version 2"/>
  </r>
  <r>
    <s v="Terrebonne Parish"/>
    <x v="668"/>
    <x v="1"/>
    <s v="55PARA3702"/>
    <s v="Gustav/Ike"/>
    <s v="A meeting to discuss the outstanding issues related to Terrebonne Parish's Parkwood Place (55PARA3702) project was held at the LaSalle Bldg. today with Terrebonne Parish Housing and Human Services Director Darrel Waire, Assistant Director Kelli Cunningham, Parish Attorney Jules Hebert, and DRU officials Dan Rees, Kay LeSage, Jared Lee, Tommy LaTour, and Jimmy Dunphy attending. _x000a__x000a_Regarding the Parish's request to retain the G/I Parish-held Program Income (PI) it has generated, the DRU informed the Parish that it was agreeable to amending the Parish's CEA with OCD to allow the Parish to retain, rather than return, the approximate $544,000.00 that has been generated from its G/I housing projects, but that it would first need to ask the DRU Finance and Reporting sections whether it has any concerns with the Parish's retaining that PI. Both the CEA and the DRU's policy require grantees to report and remit to the DRU the PI it generates from its CDBG-DR projects. _x000a__x000a_If the Finance and Reporting sections agree to allow the Parish to retain its PI, a CEA amendment will be drafted to allow the Parish to retain the entire amount of PI that has been generated so that a portion of it can later be amended into the Parish's First-Time Homebuyer Program (55PARA1301) to help facilitate sales of housing units in the Parkwood Place subdivision. _x000a__x000a_Regarding the project completion date, the DRU informed the Parish that it could likely grant a two-year extension (to 5/30/22) to allow for the development of additional housing units, but that it would be unlikely to grant another extension beyond May 2022 due to the need to close out the DRU's G/I grant with HUD. _x000a__x000a_The DRU also informed the Parish that it would likely not be able to reduce the number of approved housing units in the application from 144, since the infrastructure that has been put into place in the subdivision was designed to service 144 households. Note the Parish will be unable to construct and sell 144 households to Parish residents before the potential 5/30/22 completion date. However, if the Parish can construct and sell 74 households (51 percent) to LMI families, then the potential to not have to return grant funds to the DRU may exist. _x000a__x000a_Mr. Waire explained that the Parish's goal is to have a mixture of homeowner and rental units within the subdivision and has requested to amend the 55PARA3702 application to allow the Parish to rent households to LMI families. The DRU informed the Parish that it would approve that request in a project amendment, but advised the Parish to consider the location the units will be constructed so that a possible exit strategy from the project is not hindered by that factor. _x000a__x000a_The project analyst informed the Parish that he would contact the DRU Finance and Reporting sections regarding the Parish's request to retain its G/I Parish-held PI and then follow-up with Mr. Waire on the next steps related to the 55PARA3702 project based on that response.   "/>
    <s v="Low-Moderate Income - National Objective;#Grants Management"/>
    <x v="0"/>
    <x v="0"/>
    <x v="24"/>
    <d v="2019-07-31T07:40:40"/>
    <m/>
    <m/>
    <s v="Item"/>
    <b v="0"/>
    <s v="0"/>
    <s v="Jimmy Dunphy"/>
    <s v="Jimmy Dunphy"/>
    <x v="20"/>
    <n v="1537"/>
    <s v="0"/>
    <d v="2019-07-31T14:46:38"/>
    <s v="Jimmy Dunphy"/>
    <m/>
    <s v="Grants Management"/>
    <s v="Item"/>
    <s v="strategicplanning/Research/Lists/Technical Assistance version 2"/>
  </r>
  <r>
    <s v="South Central Planning and Development Commission, North Delta Regional Planning &amp; Development District, NewCorp Inc, TruFund Financial Services, Regional Loan Corp "/>
    <x v="645"/>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7-31T10:44:51"/>
    <m/>
    <m/>
    <s v="Item"/>
    <b v="0"/>
    <s v="0"/>
    <s v="Michael Chua"/>
    <s v="Michael Chua"/>
    <x v="9"/>
    <n v="1538"/>
    <s v="0"/>
    <d v="2019-07-31T10:44:51"/>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47"/>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7-31T10:45:16"/>
    <m/>
    <m/>
    <s v="Item"/>
    <b v="0"/>
    <s v="0"/>
    <s v="Michael Chua"/>
    <s v="Michael Chua"/>
    <x v="9"/>
    <n v="1539"/>
    <s v="0"/>
    <d v="2019-07-31T10:45:16"/>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69"/>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7-31T10:45:39"/>
    <m/>
    <m/>
    <s v="Item"/>
    <b v="0"/>
    <s v="0"/>
    <s v="Michael Chua"/>
    <s v="Michael Chua"/>
    <x v="9"/>
    <n v="1540"/>
    <s v="0"/>
    <d v="2019-07-31T10:45:39"/>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67"/>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7-31T10:46:08"/>
    <m/>
    <m/>
    <s v="Item"/>
    <b v="0"/>
    <s v="0"/>
    <s v="Michael Chua"/>
    <s v="Michael Chua"/>
    <x v="9"/>
    <n v="1541"/>
    <s v="0"/>
    <d v="2019-07-31T10:46:08"/>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68"/>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7-31T10:46:35"/>
    <m/>
    <m/>
    <s v="Item"/>
    <b v="0"/>
    <s v="0"/>
    <s v="Michael Chua"/>
    <s v="Michael Chua"/>
    <x v="9"/>
    <n v="1542"/>
    <s v="0"/>
    <d v="2019-07-31T10:46:35"/>
    <s v="Michael Chua"/>
    <m/>
    <s v="Grants Management"/>
    <s v="Item"/>
    <s v="strategicplanning/Research/Lists/Technical Assistance version 2"/>
  </r>
  <r>
    <s v="Town of Baldwin"/>
    <x v="670"/>
    <x v="1"/>
    <s v="51MIPC3401"/>
    <s v="Gustav/Ike"/>
    <s v="A monthly conference call was held today with Town of Baldwin Mayor Phil Prejean, engineer Nick Molaison, and project analyst Jimmy Dunphy to discuss the Town's Flood Protection Levee System (51MIPC3401) project, including the project amendment that needs to be submitted to revise the scope and budget of the project, the status of construction, and the acquisition documents that will need to be provided in order to have those costs paid from CDBG-DR funds._x000a__x000a_In terms of the project amendment, the project analyst mentioned that the DRU agreed to cancel the pending amendment request in GIOS so that the Town could submit the next payment request (for construction and engineering costs), but that after the current draw request is paid, the project amendment will have to be submitted and approved prior to the DRU's processing the next payment request. _x000a__x000a_The project analyst explained that since the contractor has already completed a portion of the scope change that will be requested, it is necessary to amend the project to approve that scope change as soon as possible. Mayor Prejean mentioned that he would contact consultant Angela Kraemer to find out what has caused the delay in completion and submission of the project amendment. _x000a__x000a_Mr. Molaison indicated that construction is progressing well, ahead of schedule, and that the project could be substantially completed by early November 2019. As of today, construction is approximately 65 to 70 percent complete. Note Pan American Engineers approved Change Order (2) to the Town's construction contract with Frisco Industrial Contractors 7/15/19, which increased the contract amount to $665,158.37 and extended the end date of the contract by 30 days._x000a__x000a_Regarding the acquisition documents that are needed, the project analyst informed the Town that the DRU will not be able to pay any requests for reimbursement the Town submits for acquisition costs until the documents that have been previously requested are provided. The project analyst also mentioned that since construction is projected to be complete in a few months, it would be ideal if the activity could be closed out shortly after that, which would require the acquisition costs to have been paid by then. _x000a__x000a_Note local funds have been approved to pay for acquisition costs in the currently-approved budget. However, the pending project amendment will request to decrease local funds to $0.00 and attribute CDBG-DR funds to those costs.  "/>
    <s v="Grants Management"/>
    <x v="4"/>
    <x v="0"/>
    <x v="24"/>
    <d v="2019-08-01T07:13:34"/>
    <m/>
    <m/>
    <s v="Item"/>
    <b v="0"/>
    <s v="0"/>
    <s v="Jimmy Dunphy"/>
    <s v="Jimmy Dunphy"/>
    <x v="20"/>
    <n v="1543"/>
    <s v="0"/>
    <d v="2019-08-01T09:58:50"/>
    <s v="Jimmy Dunphy"/>
    <m/>
    <s v="Grants Management"/>
    <s v="Item"/>
    <s v="strategicplanning/Research/Lists/Technical Assistance version 2"/>
  </r>
  <r>
    <s v="Jefferson Parish"/>
    <x v="668"/>
    <x v="1"/>
    <s v="PARA, ILTR, IFIS, FSCC, ILT2, ILOC, State and Parish Held "/>
    <s v="Katrina/Rita Grant 1;#Katrina/Rita Grant 2;#Gustav/Ike"/>
    <s v="Conference call with parish, PAE, HGA, and GCR to discuss project status, ongoing issues, resolutions, expenditures and closeout.  "/>
    <s v="Damage related to disaster;#Duplication of Benefits;#Eligible CDBG Activities;#Environmental - Environmental Reviews;#Financial Management;#Low-Moderate Income - National Objective;#Slum and Blight - National Objective;#Urgent Need - National Objective"/>
    <x v="5"/>
    <x v="0"/>
    <x v="23"/>
    <d v="2019-08-01T10:04:27"/>
    <m/>
    <m/>
    <s v="Item"/>
    <b v="0"/>
    <s v="0"/>
    <s v="Kristen Hebert"/>
    <s v="Kristen Hebert"/>
    <x v="10"/>
    <n v="1544"/>
    <s v="0"/>
    <d v="2019-08-01T10:04:27"/>
    <s v="Kristen Hebert"/>
    <m/>
    <s v="DRGR TA"/>
    <s v="Item"/>
    <s v="strategicplanning/Research/Lists/Technical Assistance version 2"/>
  </r>
  <r>
    <s v="Allen Parish"/>
    <x v="671"/>
    <x v="1"/>
    <s v="PA20160094"/>
    <s v="Flood"/>
    <s v="Had call with grantee to discuss supporting documents for Draw Requests. The information provided was not broken out into various jobs performed. Costs can not be varified as submitted._x000a_"/>
    <s v="Grants Management"/>
    <x v="4"/>
    <x v="0"/>
    <x v="39"/>
    <d v="2019-08-06T14:25:31"/>
    <m/>
    <m/>
    <s v="Item"/>
    <b v="0"/>
    <s v="0"/>
    <s v="Sydney Pino"/>
    <s v="Sydney Pino"/>
    <x v="29"/>
    <n v="1545"/>
    <s v="0"/>
    <d v="2019-08-06T14:25:31"/>
    <s v="Sydney Pino"/>
    <m/>
    <s v="Grants Management"/>
    <s v="Item"/>
    <s v="strategicplanning/Research/Lists/Technical Assistance version 2"/>
  </r>
  <r>
    <s v="City of Baton Rouge"/>
    <x v="671"/>
    <x v="1"/>
    <s v="PW1169"/>
    <s v="Flood"/>
    <s v="explained PA match program to Jeanette Eckert. Jeanette is the new Grant manager. "/>
    <s v="Damage related to disaster;#Environmental - Environmental Reviews;#Low-Moderate Income - National Objective;#Urgent Need - National Objective"/>
    <x v="5"/>
    <x v="0"/>
    <x v="40"/>
    <d v="2019-08-07T08:55:58"/>
    <m/>
    <m/>
    <s v="Item"/>
    <b v="0"/>
    <s v="0"/>
    <s v="Martine Turner"/>
    <s v="Martine Turner"/>
    <x v="30"/>
    <n v="1546"/>
    <s v="0"/>
    <d v="2019-08-07T08:55:58"/>
    <s v="Martine Turner"/>
    <m/>
    <s v="Grants Management"/>
    <s v="Item"/>
    <s v="strategicplanning/Research/Lists/Technical Assistance version 2"/>
  </r>
  <r>
    <s v="Denham Springs Housing Authority"/>
    <x v="668"/>
    <x v="1"/>
    <s v="PW 462,729,753,1061,1123,1149,1180,1239,1242,1257"/>
    <s v="Flood"/>
    <s v="Event date: 7/31/19_x000a_Event end date: 7/31/19_x000a_On-site visit_x000a_Event organizer: Eugenia Williams Attendees: Eugenia Williams, Fred Banks and Justin Williams_x000a_Date notice sent to participant: 7/28/19_x000a______________________________________________________________________x000a_Justin and I met w/ Fred Banks to get an update on the progress of the PW's for DS Housing Authority. The start and substantial ends dates were requested. Mr. Banks stated that he has plans to get the temporary housing office trailer moved soon. He has been in communication with GOHSEP about getting this task executed. Bids for a Project Manager will start on Aug. 9th and will end 8-10 day afterwards. Mr. Banks also stated that the architect will be handling the elevation issue as well as, he would ask if the driveway could be included in the project. He is aware of all the DRU guidelines concerning Davis Bacon and Related Acts, Section 504, Section 3, Procurement and Duplication of Benefits. In addition, we discussed the project that he has with LHC. He was approved for a grant to replace appliances in a few of the units located at Ashley I,II and III​ Apartments . He plans to have the six units modified for handicap access as soon as possible. Lastly, we offered TA for any issues he may run into."/>
    <s v="Damage related to disaster;#Duplication of Benefits;#Eligible CDBG Activities;#Fair Housing Equal Opportunity;#Labor - Davis/Bacon;#Urgent Need - National Objective"/>
    <x v="5"/>
    <x v="1"/>
    <x v="35"/>
    <d v="2019-08-07T12:39:26"/>
    <m/>
    <m/>
    <s v="Item"/>
    <b v="0"/>
    <s v="0"/>
    <s v="Eugenia Williams"/>
    <s v="Eugenia Williams"/>
    <x v="26"/>
    <n v="1547"/>
    <s v="0"/>
    <d v="2019-08-07T12:39:26"/>
    <s v="Eugenia Williams"/>
    <m/>
    <s v="Grants Management"/>
    <s v="Item"/>
    <s v="strategicplanning/Research/Lists/Technical Assistance version 2"/>
  </r>
  <r>
    <s v="Tensas Basin Levee Dist"/>
    <x v="672"/>
    <x v="1"/>
    <s v="PA20160016"/>
    <s v="Flood"/>
    <s v="Section 3 (exhibits)"/>
    <s v="Labor - Davis/Bacon;#Grants Management"/>
    <x v="7"/>
    <x v="0"/>
    <x v="39"/>
    <d v="2019-08-08T09:14:46"/>
    <m/>
    <m/>
    <s v="Item"/>
    <b v="0"/>
    <s v="0"/>
    <s v="Sydney Pino"/>
    <s v="Sydney Pino"/>
    <x v="29"/>
    <n v="1548"/>
    <s v="0"/>
    <d v="2019-08-08T09:14:46"/>
    <s v="Sydney Pino"/>
    <m/>
    <s v="Grants Management"/>
    <s v="Item"/>
    <s v="strategicplanning/Research/Lists/Technical Assistance version 2"/>
  </r>
  <r>
    <s v="St. John the Baptist Parish"/>
    <x v="669"/>
    <x v="1"/>
    <s v="48NSAF4101"/>
    <s v="NDR"/>
    <s v="LA SAFE project orientation meeting to discuss CDBG-DR/project parameters and requirements associated with this funding.  Participants were planning and finance staff from St. John the Baptist Parish, OCD Resiliency Team, and PAE consultant for the Airline &amp; Main Complete Streets project in Laplace.  Agenda attached."/>
    <s v="Environmental - Environmental Reviews;#Fair Housing Equal Opportunity;#Financial Management;#Labor - Davis/Bacon;#Low-Moderate Income - National Objective;#Grants Management"/>
    <x v="8"/>
    <x v="1"/>
    <x v="51"/>
    <d v="2019-08-08T10:29:32"/>
    <m/>
    <m/>
    <s v="Item"/>
    <b v="0"/>
    <s v="0"/>
    <s v="Amy Noll"/>
    <s v="Amy Noll"/>
    <x v="39"/>
    <n v="1549"/>
    <s v="0"/>
    <d v="2019-08-08T10:31:12"/>
    <s v="Amy Noll"/>
    <m/>
    <s v="Grants Management"/>
    <s v="Item"/>
    <s v="strategicplanning/Research/Lists/Technical Assistance version 2"/>
  </r>
  <r>
    <s v="St Tammany Parish Government"/>
    <x v="673"/>
    <x v="1"/>
    <s v="52NSAF6601"/>
    <s v="NDR"/>
    <s v="LA SAFE Orientation Meeting for Safe Haven Blue-Green Campus and Trails project in Mandeville with St. Tammany Parish Government Project Lead (CAO), Grant Director, and Staff; OCD-DRU Resiliency Implementation Team; and PAE consultant. Purpose was to discuss the CDBG-DR/project parameters and requirements associated with this funding. Safe Haven site visit/tour provided by STPG staff."/>
    <s v="Eligible CDBG Activities;#Environmental - Environmental Reviews;#Fair Housing Equal Opportunity;#Financial Management;#Labor - Davis/Bacon;#Low-Moderate Income - National Objective;#Grants Management"/>
    <x v="1"/>
    <x v="1"/>
    <x v="51"/>
    <d v="2019-08-08T11:14:52"/>
    <m/>
    <m/>
    <s v="Item"/>
    <b v="0"/>
    <s v="0"/>
    <s v="Amy Noll"/>
    <s v="Amy Noll"/>
    <x v="39"/>
    <n v="1550"/>
    <s v="0"/>
    <d v="2019-08-08T11:14:52"/>
    <s v="Amy Noll"/>
    <m/>
    <s v="Grants Management"/>
    <s v="Item"/>
    <s v="strategicplanning/Research/Lists/Technical Assistance version 2"/>
  </r>
  <r>
    <s v="Central Fire District Number 4"/>
    <x v="674"/>
    <x v="1"/>
    <s v="PW 118 &amp; 113"/>
    <s v="Flood"/>
    <s v="Called Emily Clark with Central Fire Protection District Number 4 to discuss the close out status of both PW's 113 &amp; 118 with her. I also discussed a timeline with her in reference to when her projects would be completed in Close out. I also sent her a blank Authorized Signature Form due to District Number 4 having a new Fire Chief that started in September of 2018. "/>
    <s v="Damage related to disaster;#Duplication of Benefits;#Grants Management"/>
    <x v="5"/>
    <x v="0"/>
    <x v="47"/>
    <d v="2019-08-09T10:49:24"/>
    <m/>
    <m/>
    <s v="Item"/>
    <b v="0"/>
    <s v="0"/>
    <s v="Eric Miller"/>
    <s v="Eric Miller"/>
    <x v="36"/>
    <n v="1551"/>
    <s v="0"/>
    <d v="2019-08-09T10:49:24"/>
    <s v="Eric Miller"/>
    <m/>
    <s v="Grants Management"/>
    <s v="Item"/>
    <s v="strategicplanning/Research/Lists/Technical Assistance version 2"/>
  </r>
  <r>
    <s v="Baker Schools System"/>
    <x v="674"/>
    <x v="1"/>
    <s v="PA20160166"/>
    <s v="Flood"/>
    <s v=" ​Called out and spoke to Bridget Coleman, Grant consultant for Baker Schools System about their PW's. Told her that they currently have 15 open PW's 2 small and 13 Large PW for Baker Schools System. She asked about close out process which I explained the process to do so. She indicated that not all projects are completed as of 8.9.19. She will contact their SAL, Willette Porter and start the close out process on their completed PW's. I am sending her my contact information as her DRU Project Manager contact. "/>
    <s v="Damage related to disaster;#Grants Management"/>
    <x v="5"/>
    <x v="0"/>
    <x v="47"/>
    <d v="2019-08-09T11:09:02"/>
    <m/>
    <m/>
    <s v="Item"/>
    <b v="0"/>
    <s v="0"/>
    <s v="Eric Miller"/>
    <s v="Eric Miller"/>
    <x v="36"/>
    <n v="1552"/>
    <s v="0"/>
    <d v="2019-08-09T11:09:02"/>
    <s v="Eric Miller"/>
    <m/>
    <s v="Grants Management"/>
    <s v="Item"/>
    <s v="strategicplanning/Research/Lists/Technical Assistance version 2"/>
  </r>
  <r>
    <s v="Recovery School District"/>
    <x v="675"/>
    <x v="1"/>
    <s v="All IEDU projects "/>
    <s v="Katrina/Rita Grant 1"/>
    <s v="A monthly conference call was held today with Capital Grants Manager Nathan Schwam, grant administrator Julie Bordelon, Director of Infrastructure and Economic Development Kay LeSage, and Jimmy Dunphy to discuss the status of the grantee's four projects that are in NOT Ready to Close status, as well as the recently-approved New Cohen High School (IEDU-00118) project._x000a__x000a_The project analyst requested that the grantee keep the DRU notified of any developments with the -00118 project that may delay movement of the project toward construction. Note during the interim period between approval of the Centralized Career Technical Education Facility (-00117) project and the deadline dates for the first project milestones, the DRU was not aware that the start of construction was going to be delayed due to an asbestos issue that afflicted one of the schools in the Parish. _x000a__x000a_In terms of the grantee's completed but not closed projects, the project analyst requested that a spreadsheet similar to the one that was provided in the final project amendment that was recently submitted for -00115 also be submitted with the forthcoming final project amendments for the -00110, -00112, and -00114 projects. It was explained that the spreadsheet that lists the RRF numbers, as well as the corresponding payment amounts, allows for easy verification of the final FEMA funds amount.   _x000a__x000a_Regarding the Fischer Elementary (-00115) project, Ms. Bordelon mentioned that she should be able to have the closeout report completed and submitted within 30 days after the project amendment has been approved. Thus, the DRU closeout team should not have to send a Project Completion Report Deadline Letter to the grantee. Following approval of the project amendment, the project analyst mentioned that he would send an email issuing a deadline date of 30 days from the date of final amendment approval. "/>
    <s v="Grants Management"/>
    <x v="4"/>
    <x v="0"/>
    <x v="24"/>
    <d v="2019-08-12T09:15:59"/>
    <m/>
    <m/>
    <s v="Item"/>
    <b v="0"/>
    <s v="0"/>
    <s v="Jimmy Dunphy"/>
    <s v="Jimmy Dunphy"/>
    <x v="20"/>
    <n v="1553"/>
    <s v="0"/>
    <d v="2019-08-12T15:22:24"/>
    <s v="Jimmy Dunphy"/>
    <m/>
    <s v="Grants Management"/>
    <s v="Item"/>
    <s v="strategicplanning/Research/Lists/Technical Assistance version 2"/>
  </r>
  <r>
    <s v="Lighthouse Lousiana"/>
    <x v="670"/>
    <x v="1"/>
    <s v="393,545,546"/>
    <s v="Flood"/>
    <s v="Event start date: 08/01/19_x000a_Event end date: 08/01/19_x000a_On-site visit_x000a_Event organizer: Eugenia Williams _x000a_Attendees: Eugenia Williams, Justin Williams, Chris Hevezi_x000a_Date notice sent: 07/28/19_x000a______________________________________________________________________x0009__x000a_Justin and I conducted a site visit with Chris Hevezi, the new VP of Finance for Lighthouse Louisiana. During the visit, I discussed the Cost Share Program in detail. The GOHSEP SAL was unable to attend but I gave him step-by-step directions on how to close his projects. As well as, he needs access to the LAPA system. Chris stated that he would start working on gathering the receipts and invoices to go ahead a push his PW's to close-out.​"/>
    <s v="Damage related to disaster;#Eligible CDBG Activities;#Financial Management;#Labor - Davis/Bacon;#Urgent Need - National Objective"/>
    <x v="5"/>
    <x v="1"/>
    <x v="35"/>
    <d v="2019-08-12T11:30:56"/>
    <m/>
    <m/>
    <s v="Item"/>
    <b v="0"/>
    <s v="0"/>
    <s v="Eugenia Williams"/>
    <s v="Eugenia Williams"/>
    <x v="26"/>
    <n v="1554"/>
    <s v="0"/>
    <d v="2019-08-12T11:30:56"/>
    <s v="Eugenia Williams"/>
    <m/>
    <s v="Grants Management"/>
    <s v="Item"/>
    <s v="strategicplanning/Research/Lists/Technical Assistance version 2"/>
  </r>
  <r>
    <s v="Beauregard Parish"/>
    <x v="674"/>
    <x v="1"/>
    <s v="PWs 36 and 478"/>
    <s v="Flood"/>
    <s v="OCD-DRU Staff Helena Janssen had a TA call with Tammy Wilson, Administrative Assistant, to discuss PWs under review for Request for Payments and confirmation of total project costs (for the FEMA PA Non-Federal Share Match Program).  Regarding PW #36, we discussed the cost estimate of the Contractual Cost line item of $4,680.00 under the PW’s “Work to Be Completed” section.  We also discussed OCD-DRU’s review of Duplication of Benefits. Regarding PW # 478, we discussed the supporting documentation for Direct Administrative Costs (DAC) and Force Account Labor (FAL).  Ms. Wilson will provide a Task Log for the April 2016 DAC costs.  Additionally, Ms. Wilson will provide an explanation of the handwritten notes on the Bi-Weekly Timesheets and will provide additional Timesheets in support of FAL. Notice was sent to this applicant on 8/08/2019. This call was held on 8/09/2019 at 10:00am – 10:30am."/>
    <s v="Duplication of Benefits;#Eligible CDBG Activities;#Financial Management;#Grants Management"/>
    <x v="6"/>
    <x v="0"/>
    <x v="30"/>
    <d v="2019-08-12T11:41:56"/>
    <m/>
    <m/>
    <s v="Item"/>
    <b v="0"/>
    <s v="0"/>
    <s v="Helena Janssen"/>
    <s v="Helena Janssen"/>
    <x v="23"/>
    <n v="1555"/>
    <s v="0"/>
    <d v="2019-08-12T11:41:56"/>
    <s v="Helena Janssen"/>
    <m/>
    <s v="Grants Management"/>
    <s v="Item"/>
    <s v="strategicplanning/Research/Lists/Technical Assistance version 2"/>
  </r>
  <r>
    <s v="Sabine Parish Police Jury"/>
    <x v="674"/>
    <x v="1"/>
    <s v="PW 429"/>
    <s v="Flood"/>
    <s v="OCD-DRU Staff Helena Janssen had a TA call with Bill Weatherford, Secretary / Treasurer, to discuss the Parish’s PWs under review for Request for Payments and confirmation of total project costs (for the FEMA PA Non-Federal Share Match Program).  We discussed in general OCD-DRU’s review of supporting documentation for the small projects in LouisianaPA.com’s “Closed” status.  Additionally, we specifically discussed PW #429 and the cost line items for Labor, Material and Contract listed under the PW’s “Work Completed” and “Work to Be Completed” sections. The Parish will provided the supporting documentation they have for the cost line items. HJ to organize an on-site TA visit this month to meet with the Parish’s assistant who is organizing the documentation. Notice was sent to this applicant on 8/08/2019. This call was held on 8/09/2019 at 1:15pm – 1:35pm."/>
    <s v="Eligible CDBG Activities;#Financial Management;#Grants Management"/>
    <x v="1"/>
    <x v="0"/>
    <x v="30"/>
    <d v="2019-08-12T12:30:43"/>
    <m/>
    <m/>
    <s v="Item"/>
    <b v="0"/>
    <s v="0"/>
    <s v="Helena Janssen"/>
    <s v="Helena Janssen"/>
    <x v="23"/>
    <n v="1556"/>
    <s v="0"/>
    <d v="2019-08-12T12:30:43"/>
    <s v="Helena Janssen"/>
    <m/>
    <s v="Grants Management"/>
    <s v="Item"/>
    <s v="strategicplanning/Research/Lists/Technical Assistance version 2"/>
  </r>
  <r>
    <s v="East Baton Rouge Parish"/>
    <x v="676"/>
    <x v="1"/>
    <s v="All active PARA projects "/>
    <s v="Gustav/Ike"/>
    <s v="A monthly conference call was held today with East Baton Rouge Parish officials Rowdy Gaudet, Anita Lockett and Leah Fleig, grant administrators Julie Bordelon and Michelle Smith (Pan American Engineers), and DRU representatives Darin Mann, John Sparks, Eric Miller, and Jimmy Dunphy to discuss the statuses of the Parish's non-bridge replacement infrastructure projects. An earlier call was held with Parish engineer Tom Stephens and Leah Fleig to discuss the Parish's bridge replacement projects._x000a__x000a_The project analyst informed Mr. Stephens that the most significant action item the Parish needs to complete at this time related to the bridge replacement projects is the re-solicitation of views (for the Environmental Review Record (ERR) for Bob Pettit bridge), since acquisition of the parcels the Parish will need to acquire cannot begin until the ERR has been completed. Mr. Stephens informed the DRU that the Parish will have to publish a re-solicitation, since it cannot confirm that a previous re-solicitation was published. _x000a__x000a_Mr. Stephens also mentioned that the final plans and specifications for Bob Pettit bridge are nearly ready to submit to Pan American Engineers for review, but that the Parish is waiting on receipt of the signed drawings from the engineer. The project analyst informed Mr. Stephens that PAE could potentially issue a conditional authorization to proceed with bid advertisement pending DRU approval of the ERR. However, since the Parish will likely need to request a time extension to the ERR submission deadline, it will likely also need to request one for the plans and specification submission deadline--both of which are 10/1/19. _x000a__x000a_Regarding the Claycut bridge (-2107) project, the project analyst informed Ms. Fleig that the final payment request for construction costs should include both the Parish's Certificate of Substantial Completion, as well as the contractor's clear lien certificate. Additionally, if the Parish determines that there are not enough CDBG-DR funds remaining in the budget to cover the remaining construction costs, the Parish will have to amend the application to move CDBG-DR funds from one of the Parish's other projects.  "/>
    <s v="Grants Management"/>
    <x v="4"/>
    <x v="0"/>
    <x v="24"/>
    <d v="2019-08-15T07:18:43"/>
    <m/>
    <m/>
    <s v="Item"/>
    <b v="0"/>
    <s v="0"/>
    <s v="Jimmy Dunphy"/>
    <s v="Jimmy Dunphy"/>
    <x v="20"/>
    <n v="1557"/>
    <s v="0"/>
    <d v="2019-08-16T08:50:56"/>
    <s v="Jimmy Dunphy"/>
    <m/>
    <s v="Grants Management"/>
    <s v="Item"/>
    <s v="strategicplanning/Research/Lists/Technical Assistance version 2"/>
  </r>
  <r>
    <s v="LED"/>
    <x v="676"/>
    <x v="1"/>
    <s v="65BEDI9102"/>
    <s v="Gustav/Ike"/>
    <s v="Budget amendment assistance - Notes attached "/>
    <s v="Financial Management;#Grants Management"/>
    <x v="2"/>
    <x v="0"/>
    <x v="43"/>
    <d v="2019-08-15T10:40:27"/>
    <m/>
    <m/>
    <s v="Item"/>
    <b v="0"/>
    <s v="0"/>
    <s v="Keri Caillet"/>
    <s v="Keri Caillet"/>
    <x v="33"/>
    <n v="1558"/>
    <s v="0"/>
    <d v="2019-09-24T10:24:13"/>
    <s v="Keri Caillet"/>
    <m/>
    <s v="Grants Management"/>
    <s v="Item"/>
    <s v="strategicplanning/Research/Lists/Technical Assistance version 2"/>
  </r>
  <r>
    <s v="LSU Agricultural Center"/>
    <x v="676"/>
    <x v="1"/>
    <s v="17WEDU7001"/>
    <s v="Gustav/Ike"/>
    <s v="OCD-DRU Staff Helena Janssen, LaKesha Hart and Tomorr LeBeouf had an on-site visit with LSU-Ag Center representatives, Dr. Gina Eubanks, Gaye Sandoz, Michelle Miller and Wade Baumgartner.  LSU AgCenter provided a status update on the manufacturing of the new bottling line and provided pre-tour information.  HJ provided an update on the CEA Amendment and requested a status update on the Budget Amendment.  Ms. Miller is to send OCD-DRU the Budget Amendment once finalized.  We then had a tour of the following: (1) the Food Incubator to observe clients working with equipment and (2) the warehouse where the new bottling line is being installed.  Notice was sent to LSU-AgCenter on 7/30/2019.   The event was held on 8/15/2019 at 9:30am – 11:30am."/>
    <s v="Grants Management"/>
    <x v="4"/>
    <x v="1"/>
    <x v="30"/>
    <d v="2019-08-15T13:47:29"/>
    <m/>
    <m/>
    <s v="Item"/>
    <b v="0"/>
    <s v="0"/>
    <s v="Helena Janssen"/>
    <s v="Helena Janssen"/>
    <x v="23"/>
    <n v="1559"/>
    <s v="0"/>
    <d v="2019-08-15T13:47:29"/>
    <s v="Helena Janssen"/>
    <m/>
    <s v="Grants Management"/>
    <s v="Item"/>
    <s v="strategicplanning/Research/Lists/Technical Assistance version 2"/>
  </r>
  <r>
    <s v="Welsh"/>
    <x v="677"/>
    <x v="1"/>
    <s v="PWs 197, 468 and 507"/>
    <s v="Flood"/>
    <s v="OCD-DRU Staff Helena Janssen had a TA call with Eva Kibodeaux, Bookkeeper, to discuss the Town’s PW (#507) under review for Request for Payment and confirmation of total project costs (for the FEMA PA Non-Federal Share Match Program).  We discussed in general OCD-DRU’s review of supporting documentation for the small projects in LouisianaPA.com’s “Closed” status.  We discussed PW #507, specifically regarding the cost line items for Labor and Material listed under the PW’s “Work Completed” section.  The Town provided confirmation of the labor hours worked by the employees and the materials (transformers) utilized from the Town’s inventory stock.  We discussed next steps for the Match Program: (1) PW #507 to be reviewed and approved by OCD-DRU’s Finance Department and then reimbursed; (2) OCD-DRU’s process for Grantee CEA Closeout and Activity Completion Reports for each PW (#197, #468 and #507). Notice was sent to this applicant on 8/15/2019. This call was held on 8/16/2019 at 10:35am – 11:00am."/>
    <s v="Financial Management;#Grants Management"/>
    <x v="2"/>
    <x v="0"/>
    <x v="30"/>
    <d v="2019-08-16T12:12:08"/>
    <m/>
    <m/>
    <s v="Item"/>
    <b v="0"/>
    <s v="0"/>
    <s v="Helena Janssen"/>
    <s v="Helena Janssen"/>
    <x v="23"/>
    <n v="1560"/>
    <s v="0"/>
    <d v="2019-08-16T12:12:08"/>
    <s v="Helena Janssen"/>
    <m/>
    <s v="Grants Management"/>
    <s v="Item"/>
    <s v="strategicplanning/Research/Lists/Technical Assistance version 2"/>
  </r>
  <r>
    <s v="Louisiana State University - Sea Grant"/>
    <x v="678"/>
    <x v="1"/>
    <s v="65E17S00001"/>
    <s v="Katrina/Rita Grant 1;#Katrina/Rita Grant 2"/>
    <s v="A monthly conference call was held today with LSU officials Anne Dugas, Larry March, Matt Coldiron and project analyst Jimmy Dunphy to discuss the grantee's LA Seafood Industry Sustainability Initiative (E17S-00001) project, including the forthcoming draw request the grantee will submit, as well as the recently-submitted CEA and project amendments. _x000a__x000a_Mr. March informed the DRU that he intends to have all support documentation (e.g., timesheets and certifications) related to the salaries of LSU's employees to Tamara Phillips by Wednesday this week, which means that the next payment request (#9) may not be submitted until at least another couple weeks from now. Note the normal turnaround time for submission of a payment request is six weeks from the end of the previous quarter. _x000a__x000a_The project analyst informed Ms. Dugas that there were no issues with the CEA and project amendment requests that were recently submitted to the DRU, and that the project amendment has already been approved but is being held until the CEA amendment has been approved by the Office of State Procurement (OSP). Note the amounts in the five expense categories in the CEA must be changed before the amounts can be changed in the project application.  _x000a__x000a_The project analyst also informed Ms. Dugas that the DRU Contracts section is drafting the CEA amendment and that instructions on how to complete it correctly will be included in an email from Bonnie Brown. Additionally, it was communicated that the grantee will likely have to sign three original copies and mail them to the DRU--after which time one will be distributed to OSP, one will be retained by the DRU, and one fully-executed copy will be provided to LSU. "/>
    <s v="Grants Management"/>
    <x v="4"/>
    <x v="0"/>
    <x v="24"/>
    <d v="2019-08-19T07:47:13"/>
    <m/>
    <m/>
    <s v="Item"/>
    <b v="0"/>
    <s v="0"/>
    <s v="Jimmy Dunphy"/>
    <s v="Jimmy Dunphy"/>
    <x v="20"/>
    <n v="1561"/>
    <s v="0"/>
    <d v="2019-08-19T14:05:10"/>
    <s v="Jimmy Dunphy"/>
    <m/>
    <s v="Grants Management"/>
    <s v="Item"/>
    <s v="strategicplanning/Research/Lists/Technical Assistance version 2"/>
  </r>
  <r>
    <s v="LLT"/>
    <x v="676"/>
    <x v="1"/>
    <s v="55NISL1401"/>
    <s v="NDR"/>
    <s v="Provided guidance on model home deisgn and construction on the resettlement site in Schriever. "/>
    <s v="Grants Management"/>
    <x v="4"/>
    <x v="1"/>
    <x v="52"/>
    <d v="2019-08-21T14:27:38"/>
    <m/>
    <m/>
    <s v="Item"/>
    <b v="0"/>
    <s v="0"/>
    <s v="Jessica Simms"/>
    <s v="Jessica Simms"/>
    <x v="40"/>
    <n v="1562"/>
    <s v="0"/>
    <d v="2019-08-21T14:29:29"/>
    <s v="Jessica Simms"/>
    <m/>
    <s v="Grants Management"/>
    <s v="Item"/>
    <s v="strategicplanning/Research/Lists/Technical Assistance version 2"/>
  </r>
  <r>
    <s v="LLT"/>
    <x v="648"/>
    <x v="1"/>
    <s v="55NISL1401"/>
    <s v="NDR"/>
    <s v="Provided context and background of IDJC program; updates on expected timelines, Island resident expectations and understandings; budget constrictions "/>
    <s v="Grants Management"/>
    <x v="4"/>
    <x v="1"/>
    <x v="52"/>
    <d v="2019-08-21T14:36:50"/>
    <m/>
    <m/>
    <s v="Item"/>
    <b v="0"/>
    <s v="0"/>
    <s v="Jessica Simms"/>
    <s v="Jessica Simms"/>
    <x v="40"/>
    <n v="1563"/>
    <s v="0"/>
    <d v="2019-08-21T14:36:50"/>
    <s v="Jessica Simms"/>
    <m/>
    <s v="Grants Management"/>
    <s v="Item"/>
    <s v="strategicplanning/Research/Lists/Technical Assistance version 2"/>
  </r>
  <r>
    <s v="Terrebonne Parish"/>
    <x v="679"/>
    <x v="1"/>
    <s v="All active PARA projects "/>
    <s v="Gustav/Ike"/>
    <s v="A monthly conference call was held today with Parish Engineer Nia Picou and DRU representatives Michael Chua, Darin Mann, and Jimmy Dunphy to discuss the Parish's active infrastructure projects, as well as the Tier I proposal amendment that will be needed to move funds from the Parish's completed projects to the Levee - Ward 7 (55PARA3306) project._x000a__x000a_Ms. Picou mentioned that the Tier I proposal amendment will likely not be ready to submit to the Parish council for approval until October at the earliest, since there are some outstanding items for a few of the projects that need to be completed before then. Ms. Picou also mentioned that the next Tier I amendment should include budget revisions for the Parish's Juvenile Facility (55PARA3201), DPW Admin Bldg. (-3203), Suzie Canal (-3303), (-3306), and Falgout Canal Floodgate (-3314) projects. _x000a__x000a_The project analyst advised Ms. Picou that it may be a good idea to not include the -3303 project on the next Tier I amendment request, since the acquisition costs that were incurred may not be reimbursable from CDBG-DR funds-depending on whether the Parish can provide evidence that it followed URA requirements in acquiring real property.   _x000a__x000a_One item that will delay submission of the next Tier I amendment request is the final invoice the engineer for the -3201 project still has to submit to the Parish. The final project cost cannot be determined before then. Additionally, there is at least one more payment request that will be submitted for the recently-completed -3203 project. The project analyst requested that the Parish upload with the draw the Certificate of Substantial Completion, as well as the contractor's clear lien certificate, after they are obtained. "/>
    <s v="Grants Management"/>
    <x v="4"/>
    <x v="0"/>
    <x v="24"/>
    <d v="2019-08-22T07:33:18"/>
    <m/>
    <m/>
    <s v="Item"/>
    <b v="0"/>
    <s v="0"/>
    <s v="Jimmy Dunphy"/>
    <s v="Jimmy Dunphy"/>
    <x v="20"/>
    <n v="1564"/>
    <s v="0"/>
    <d v="2019-08-23T15:02:18"/>
    <s v="Jimmy Dunphy"/>
    <m/>
    <s v="Grants Management"/>
    <s v="Item"/>
    <s v="strategicplanning/Research/Lists/Technical Assistance version 2"/>
  </r>
  <r>
    <s v="Facility Planning and Control"/>
    <x v="680"/>
    <x v="1"/>
    <s v="ILOC-00020 and I2OC-00022"/>
    <s v="Katrina/Rita Grant 1;#Katrina/Rita Grant 2"/>
    <s v="A monthly conference call was held today with FP&amp;C senior manager Lisa Smeltzer, project manager Mark Bradley, Jessica Guillory (Pan American Engineers), and Jimmy Dunphy to discuss the final project amendments that will be needed for the grantee's Delgado Community College (ILOC-00020) and Nunez Community College (I2OC-00022) projects, as well as the local funds that are covering the final project costs incurred on the maintenance building additions for ILOC-00020._x000a__x000a_Mr. Bradley mentioned that he is confident he knows the exact amount of local funds that will pay the remaining ILOC-00020 project costs, but that there are still engineering, construction, and labor compliance costs that have to be paid from local funds before the project can be closed out. Mr. Bradley also mentioned that he is waiting on a weekly report from the engineer before paying the final engineering services invoice. Since the final local funds amount may not be known yet, the project analyst advised Mr. Bradley to wait to submit the amendment until the exact amount is known. _x000a__x000a_For the I2OC-00022 project, Ms. Smeltzer mentioned that she did recently attempt to contact GOHSEP regarding the agency's closeout review of the PW (19811), but that the only update she received was that the project worksheet is still being reviewed. As of today, the PW is in Stage 4 (Closeout Specialist Review) of GOHSEP's closeout process. _x000a__x000a_Regarding the project amendment that is needed to reconcile the final budget to match actual expenditures, including de-obligating $0.65 in unutilized CDBG-DR funds, Ms. Kelly informed the project analyst yesterday via email that the amendment should be ready to submit to the DRU within the next couple of weeks. Note Ms. Kelly previously sent the project analyst a draft of the closeout report. It was communicated to Ms. Kelly at that time though that the closeout report would not be reviewed until the final project amendment has been submitted for approval.   "/>
    <s v="Grants Management"/>
    <x v="4"/>
    <x v="0"/>
    <x v="24"/>
    <d v="2019-08-22T07:36:36"/>
    <m/>
    <m/>
    <s v="Item"/>
    <b v="0"/>
    <s v="0"/>
    <s v="Jimmy Dunphy"/>
    <s v="Jimmy Dunphy"/>
    <x v="20"/>
    <n v="1565"/>
    <s v="0"/>
    <d v="2019-08-22T13:28:46"/>
    <s v="Jimmy Dunphy"/>
    <m/>
    <s v="Grants Management"/>
    <s v="Item"/>
    <s v="strategicplanning/Research/Lists/Technical Assistance version 2"/>
  </r>
  <r>
    <s v="Cameron Parish"/>
    <x v="680"/>
    <x v="1"/>
    <s v="12FSCC3501, IFIS-00001, I12P-00001, ILOC-00058"/>
    <s v="Katrina/Rita Grant 1;#Gustav/Ike"/>
    <s v="A conference call was held today with Parish Secretary Darrell Williams, Treasurer Katie Armentor, grant administrator Richard Minvielle and DRU representatives Michael Chua and Jimmy Dunphy to discuss the Parish's Waterfront Development projects (12FSCC3501, IFIS-00001, I12P-00001, and ILOC-00058), including: the timeline for completion, the CEA end date, expenditure of the remaining ILOC funds, the final project amendments and closeout reports, Slum and Blight national objective, and the opening of the facility. _x000a__x000a_The project analyst informed the grantee that final project amendments for each of the four projects (IFIS, ILOC, FSCC, and PI) can be submitted as soon as the final project costs are known, and that the four companion amendments must be submitted together. It was also communicated that the project could not be closed out until all funds are expended and the national objective has been met, which will require the Parish to secure an operator to run the facility. _x000a__x000a_Note the Parish recently solicited proposals to obtain an operator for the facility, but did not receive a response to its solicitation. Mr. Williams mentioned that as a result of that failure to obtain a response, the Parish is utilizing the lieutenant governor's office to assist with obtaining an operator for the facility. Mr. Williams also mentioned that he is confident all remaining CDBG-DR funds will be requested prior to the 10/31/19 CEA deadline date, and that the project will be complete, with all project funds expended by the end of 2019. _x000a__x000a_In terms of the closeout reports, the project analyst also mentioned that the four closeout reports, as well as the CEA closeout report for the Parish's IFIS and ILOC CEA (#674533), should be submitted to the DRU at the same time, since the closeout team will not be able to approve the closeout report for any of the individual projects without the other three closeouts also having been submitted and approved. _x000a__x000a_The project analyst asked the Parish to notify the DRU of a possible ribbon-cutting or grand opening ceremony the Parish may hold for this project, since OCD Director Pat Forbes, Infrastructure and Economic Development Director Kay LeSage, and other DRU personnel will likely choose to attend. Ms. Armentor mentioned that a grand opening may not be held until May 2020, at which time the facility would likely be servicing Parish fishermen. The project analyst also mentioned that this is a priority project for Mr. Forbes and that he has expressed concern recently regarding the amount of time it has taken to complete the project.   "/>
    <s v="Slum and Blight - National Objective;#Grants Management"/>
    <x v="10"/>
    <x v="0"/>
    <x v="24"/>
    <d v="2019-08-22T07:43:36"/>
    <m/>
    <m/>
    <s v="Item"/>
    <b v="0"/>
    <s v="0"/>
    <s v="Jimmy Dunphy"/>
    <s v="Jimmy Dunphy"/>
    <x v="20"/>
    <n v="1566"/>
    <s v="0"/>
    <d v="2019-08-22T12:45:12"/>
    <s v="Jimmy Dunphy"/>
    <m/>
    <s v="Grants Management"/>
    <s v="Item"/>
    <s v="strategicplanning/Research/Lists/Technical Assistance version 2"/>
  </r>
  <r>
    <s v="Cameron Parish"/>
    <x v="680"/>
    <x v="1"/>
    <s v="12PARA3202 and 12PARA3301"/>
    <s v="Gustav/Ike"/>
    <s v="A conference call was held today with Parish Secretary Darrell Williams, Treasurer Katie Armentor, grant administrator Richard Minvielle, and DRU representatives Michael Chua and Jimmy Dunphy to discuss grant management items related to the Parish's Courthouse Renovations (12PARA3202) and Rockefeller Refuge Shoreline Protection (-3301) projects. _x000a__x000a_Regarding the -3301 project, Mr. Minvielle mentioned that the Coastal Protection and Restoration Authority (CPRA) will be contributing an additional $5 million to cover construction costs, which will not only increase the scope of the project but also allow the Parish to decrease the amount of CDBG-DR funds that are currently allocated to construction. The Parish intends to move those funds to the project delivery and engineering activities, which will increase in cost due to the additional construction. _x000a__x000a_The project analyst informed Mr. Minvielle that there would be no issues with that approach, but that the additional $5 million the CPRA is contributing will be subject to Davis-Bacon and Related Acts (DBRA) requirements._x000a__x000a_In terms of amending the application for -3301, Mr. Minvielle mentioned that in addition to adding $5 million in Other (i.e., CPRA) funds, the Parish may also choose to move the unutilized funds from the completed -3202 project. The project analyst informed Mr. Minvielle that if the Parish elects to do that, project amendments for both -3301 and -3202 will need to be submitted, and that approval of a Tier I proposal amendment will have to precede submission of the project amendments.   _x000a__x000a_The project analyst informed the grantee that another option would be to move the unutilized funds from -3202 to the Parish's unallocated dollars, and then after submitting a second Tier I proposal amendment, zero out the Parish's unallocated dollars by moving to -3301. This would potentially allow the -3202 project to be closed out more quickly, since the Parish may not have to wait for a revised cost estimate from the engineer for -3301. But, it would also require the submission of two Tier I proposal amendments. "/>
    <s v="Grants Management"/>
    <x v="4"/>
    <x v="0"/>
    <x v="24"/>
    <d v="2019-08-22T12:58:45"/>
    <m/>
    <m/>
    <s v="Item"/>
    <b v="0"/>
    <s v="0"/>
    <s v="Jimmy Dunphy"/>
    <s v="Jimmy Dunphy"/>
    <x v="20"/>
    <n v="1567"/>
    <s v="0"/>
    <d v="2019-08-22T13:23:10"/>
    <s v="Jimmy Dunphy"/>
    <m/>
    <s v="Grants Management"/>
    <s v="Item"/>
    <s v="strategicplanning/Research/Lists/Technical Assistance version 2"/>
  </r>
  <r>
    <s v="Sabine Parish Police Jury"/>
    <x v="680"/>
    <x v="1"/>
    <s v="PWs 429, 457, 464, 556, 604 and 654 "/>
    <s v="Flood"/>
    <s v="OCD-DRU Staff Helena Janssen provided on-site TA to Sabine Parish representatives, Bill Weatherford (Secretary/Treasurer) and Lindy Strahan (Assistant working on FEMA PA PWs).  I discussed OCD-DRU’s reimbursement process for the Non-Federal Share Match Program and the process of reviewing the supporting documents to verify total project costs listed in the approved PW for “Work Completed” and “Work to be Completed”.  I reviewed the various cost line items of PWs 457, 464, 556, 604, 654 and 429 and the supporting documents (located in LouisianaPA.com and in the Parish’s hard files) with Ms. Strahan.  We discussed the next steps: (1). HJ to prepare spreadsheets for PWs 464, 556, 604 and 654 to capture total cost line items; (2). HJ to send Ms. Strahan a copy of the approved PW 654; (3). Ms. Strahan to prepare a spreadsheet with information of vendors’ breakdown amounts; and (4). Ms. Strahan to provide copies of the Parish’s summaries (for FAL, FAE, Materials and Contract work) and relevant supporting documentation identified during the visit. Notice was sent to Sabine Parish on 8/15/2019. The event was held on 8/22/2019 at 9:30am – 2:30pm."/>
    <s v="Duplication of Benefits;#Eligible CDBG Activities;#Financial Management;#Grants Management"/>
    <x v="6"/>
    <x v="1"/>
    <x v="30"/>
    <d v="2019-08-23T09:32:18"/>
    <m/>
    <m/>
    <s v="Item"/>
    <b v="0"/>
    <s v="0"/>
    <s v="Helena Janssen"/>
    <s v="Helena Janssen"/>
    <x v="23"/>
    <n v="1568"/>
    <s v="0"/>
    <d v="2019-08-23T09:32:18"/>
    <s v="Helena Janssen"/>
    <m/>
    <s v="Grants Management"/>
    <s v="Item"/>
    <s v="strategicplanning/Research/Lists/Technical Assistance version 2"/>
  </r>
  <r>
    <s v="St. James"/>
    <x v="681"/>
    <x v="1"/>
    <s v="47PARA2101, 47PARA2301, 47PARA2303, 47PARA3201,47PARA3401,47PARA2302, 47PARA3202"/>
    <s v="Gustav/Ike;#Flood"/>
    <s v="Monthly call with the grantee.  We are continuing closing out all projects and completing the final amendments to move funds to unallocated.  The projects that are complete are 47PARA2101, 47PARA2301, 47PARA2303, 47PARA3201, 47PARA3401.  Project 47PARA3402 needs an Urgent Need Resolution, 47PARA2302 just needs verification stating the local funds were used for Construction Review Rep.  47PARA3202 needs an updated final cost statement including the GOHSEP HMGP funds and the local funds as well. Stated that I needed the info by the end of the week.  I know the the resolution could take a few days...stated that she would try to get it on the agenda for the meeting this afternoon.  _x000a__x000a_Parish still wanting to do a new project with the remaining funding that is in unallocated.  Will set up seperate call to discuss timelines for this project.  It will need to be added to the Parish Plan.  "/>
    <s v="Damage related to disaster"/>
    <x v="5"/>
    <x v="0"/>
    <x v="46"/>
    <d v="2019-08-26T09:08:37"/>
    <m/>
    <m/>
    <s v="Item"/>
    <b v="0"/>
    <s v="0"/>
    <s v="Fay Part"/>
    <s v="Fay Part"/>
    <x v="28"/>
    <n v="1569"/>
    <s v="0"/>
    <d v="2019-08-26T09:08:37"/>
    <s v="Fay Part"/>
    <m/>
    <s v="Grants Management"/>
    <s v="Item"/>
    <s v="strategicplanning/Research/Lists/Technical Assistance version 2"/>
  </r>
  <r>
    <s v="Plaquemines Parish K/R"/>
    <x v="676"/>
    <x v="1"/>
    <s v="IFIS-00011, IFIS-00022, ILT2-00244, ILT2-00296, ILTR-00223, ILT2-00247"/>
    <s v="Katrina/Rita Grant 1;#Katrina/Rita Grant 2"/>
    <s v="IFIS-00011, Release of funds was approved on July2, project amendment approved adding local funding bringing the increased budget to $1,225,000.  The ERR for the new location was completed.  The parish closed on the building in the new location.  The first draw on this project should be in about a week.  Target date for completion is March 2020._x000a__x000a_IFIS-00022-Construction on this project is substantially complete, recieved the final draw request on this project was processed 8/22/2019.  Grantee will start the closeout process.  CEA expries on 8/31/2019._x000a__x000a_ILT2-00244-Project is substantially complete.  Will be sending in the last draw which should only be the retainage for the engineer on the project._x000a__x000a_ILT2-00296-The construction on the library will be starting back soon, contrator on this project was held in default, hired a new project and the work should start back in 90 days, project should be complete within a year._x000a__x000a_ILTR-00223- Back in july the project was amendmend to add funding, CDBG funding increase from 1.56 M to 2.6 M, new contruction construction timeline has project completed in 2Q 20210.  Project involved HMGP funding which is being utilized first completing the roof work. NTP was received on July 11.  _x000a__x000a_ILT2-00247-Phase 1 of this project is complete,  phase 2-A is under construction and the completion date is pushed back due to the high river levels.  Phase 2-b all parcels are scheduled to be complete during 3Q in order to advertise for bids.  Aug. 15 was the Target date to complete expropriations. Targeted to advertise in July with new proposed CDBG budget.  "/>
    <s v="Damage related to disaster;#Environmental - Environmental Reviews;#Grants Management"/>
    <x v="5"/>
    <x v="0"/>
    <x v="46"/>
    <d v="2019-08-26T10:49:02"/>
    <m/>
    <m/>
    <s v="Item"/>
    <b v="0"/>
    <s v="0"/>
    <s v="Fay Part"/>
    <s v="Fay Part"/>
    <x v="28"/>
    <n v="1570"/>
    <s v="0"/>
    <d v="2019-08-26T10:50:09"/>
    <s v="Fay Part"/>
    <m/>
    <s v="Grants Management"/>
    <s v="Item"/>
    <s v="strategicplanning/Research/Lists/Technical Assistance version 2"/>
  </r>
  <r>
    <s v="Plaquemines Parish-G/I"/>
    <x v="676"/>
    <x v="1"/>
    <s v="35FSCC3501; 38PARA2101"/>
    <s v="Gustav/Ike"/>
    <s v="38FScc3501-Project is complete, the closeout report was received on 3/29.  Currently in edit request.  Sent edits to PPG on 5/23.  _x000a__x000a_38PARA2101- Project is complete, not ready to close due to project involces FEMA funds that are not yet closed out.  "/>
    <s v="Damage related to disaster"/>
    <x v="5"/>
    <x v="1"/>
    <x v="46"/>
    <d v="2019-08-26T11:53:59"/>
    <m/>
    <m/>
    <s v="Item"/>
    <b v="0"/>
    <s v="0"/>
    <s v="Fay Part"/>
    <s v="Fay Part"/>
    <x v="28"/>
    <n v="1571"/>
    <s v="0"/>
    <d v="2019-08-26T11:53:59"/>
    <s v="Fay Part"/>
    <m/>
    <s v="Grants Management"/>
    <s v="Item"/>
    <s v="strategicplanning/Research/Lists/Technical Assistance version 2"/>
  </r>
  <r>
    <s v="CNO_STATE JOINT STAFF MEETING "/>
    <x v="681"/>
    <x v="1"/>
    <s v="CNO ALL"/>
    <s v="Katrina/Rita Grant 1;#Katrina/Rita Grant 2"/>
    <s v="CNO &amp; OCD provided/ shaared/compared D_CDBG project updates. Agenda &amp; updates attached."/>
    <s v="Damage related to disaster;#Duplication of Benefits;#Eligible CDBG Activities;#Grants Management"/>
    <x v="5"/>
    <x v="1"/>
    <x v="27"/>
    <d v="2019-08-27T13:09:32"/>
    <m/>
    <m/>
    <s v="Item"/>
    <b v="0"/>
    <s v="0"/>
    <s v="Rosalind Peychaud"/>
    <s v="Rosalind Peychaud"/>
    <x v="3"/>
    <n v="1572"/>
    <s v="0"/>
    <d v="2019-08-27T13:09:32"/>
    <s v="Rosalind Peychaud"/>
    <m/>
    <s v="Grants Management"/>
    <s v="Item"/>
    <s v="strategicplanning/Research/Lists/Technical Assistance version 2"/>
  </r>
  <r>
    <s v="Jefferson Parish"/>
    <x v="682"/>
    <x v="1"/>
    <s v="PARA, ILTR, IFIS, FSCC, ILT2, ILOC, State and Parish Held "/>
    <s v="Katrina/Rita Grant 1;#Katrina/Rita Grant 2;#Gustav/Ike"/>
    <s v="Conference call with parish, PAE, HGA, and GCR to discuss project status, ongoing issues, resolutions, expenditures and closeout. "/>
    <s v="Damage related to disaster;#Eligible CDBG Activities;#Financial Management;#Low-Moderate Income - National Objective;#Slum and Blight - National Objective;#Urgent Need - National Objective"/>
    <x v="5"/>
    <x v="0"/>
    <x v="23"/>
    <d v="2019-08-28T15:30:47"/>
    <m/>
    <m/>
    <s v="Item"/>
    <b v="0"/>
    <s v="0"/>
    <s v="Kristen Hebert"/>
    <s v="Kristen Hebert"/>
    <x v="10"/>
    <n v="1573"/>
    <s v="0"/>
    <d v="2019-08-28T15:30:47"/>
    <s v="Kristen Hebert"/>
    <m/>
    <s v="DRGR TA"/>
    <s v="Item"/>
    <s v="strategicplanning/Research/Lists/Technical Assistance version 2"/>
  </r>
  <r>
    <s v="St. Bernard Parish"/>
    <x v="679"/>
    <x v="1"/>
    <s v="IFIS-00020 "/>
    <s v="Katrina/Rita Grant 1"/>
    <s v="Conference call with Parish to discuss the Ice House Property.  Attendees:  Kristen, Pat, LaKesha, Donnie, Andrew, Thomas, George, Jason, Guy, Sharon, and Greg._x000a_An appraisal that was done two years ago was for $25K.  Parish held a public auciton to dispose of property on Nov 8, 2018.  Only one bidder was present that bid $1,000.  On Nov 19, 2018 OCD-DRU informed the parish that they need to make sure that every effort is made to try to sell the property at FMV.  If the land is sold for less than current FMV at the time of the time of the sale the net proceeds would be insufficient and the Parish would be obligated to the State for any difference.  _x000a_Parish address concern over what is determined to be the FMV of the property.  OCD-DRU stated that we would discuss with legal and get back with the parish._x000a_After speaking with legal and reviewing Parish ordinance, I followed up with an email to the Parish to inform them that we have discussed the Ice House project/property with our legal counsel.  According to the Parish's ordinance, in its current state, it does not appear to allow the sale of the property for less than the appraised value. We are still researching viable solutions to resolve this matter in the most effective way and need more time to make sure we have fully considered all the CDBG-DR implications associated with potential paths forward. We should have more detailed feedback and potential solutions to you early next week."/>
    <s v="Damage related to disaster;#Urgent Need - National Objective"/>
    <x v="5"/>
    <x v="0"/>
    <x v="23"/>
    <d v="2019-08-30T09:55:46"/>
    <m/>
    <m/>
    <s v="Item"/>
    <b v="0"/>
    <s v="0"/>
    <s v="Kristen Hebert"/>
    <s v="Kristen Hebert"/>
    <x v="10"/>
    <n v="1574"/>
    <s v="0"/>
    <d v="2019-09-06T10:29:21"/>
    <s v="Kristen Hebert"/>
    <m/>
    <s v="DRGR TA"/>
    <s v="Item"/>
    <s v="strategicplanning/Research/Lists/Technical Assistance version 2"/>
  </r>
  <r>
    <s v="Town of Church Point"/>
    <x v="683"/>
    <x v="1"/>
    <s v="PWs 440, 593, 799 and 1035"/>
    <s v="Flood"/>
    <s v="OCD-DRU Staff Helena Janssen had a TA call with the new Point of Contact, the Town’s Municipal Clerk, Rowdy Latiolais, to discuss the current status of their PWs listed in LouisianaPA.com (LAPA) and on the Non-Federal Share Match Program’s Participation Form. I provided Mr. Latiolais with the Program’s FAQs and discussed an overview of the Match Program, including the HUD CDBG-DR Requirements (DBRA, Section 3, 504 Assurance and Fair Housing). We discussed next steps for the Match Program: (1) Town to provide OCD-DRU with substantial completion dates for PWs 593, 799 and 1035; (2) Town to contact the GOHSEP SAL to obtain access to LAPA as an authorized agent; and (3) Town to determine if their PWs are ready for GOHSEP’s close out process. Notice was sent to this applicant on 8/23/2019. This call was held on 8/30/2019 at 2:05pm – 2:35pm."/>
    <s v="Damage related to disaster;#Eligible CDBG Activities;#Labor - Davis/Bacon;#Grants Management"/>
    <x v="5"/>
    <x v="0"/>
    <x v="30"/>
    <d v="2019-08-30T15:26:00"/>
    <m/>
    <m/>
    <s v="Item"/>
    <b v="0"/>
    <s v="0"/>
    <s v="Helena Janssen"/>
    <s v="Helena Janssen"/>
    <x v="23"/>
    <n v="1575"/>
    <s v="0"/>
    <d v="2019-08-30T15:26:00"/>
    <s v="Helena Janssen"/>
    <m/>
    <s v="Grants Management"/>
    <s v="Item"/>
    <s v="strategicplanning/Research/Lists/Technical Assistance version 2"/>
  </r>
  <r>
    <s v="South Central Planning and Development Commission, North Delta Regional Planning &amp; Development District, NewCorp Inc, TruFund Financial Services, Regional Loan Corp "/>
    <x v="684"/>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8-30T16:01:41"/>
    <m/>
    <m/>
    <s v="Item"/>
    <b v="0"/>
    <s v="0"/>
    <s v="Michael Chua"/>
    <s v="Michael Chua"/>
    <x v="9"/>
    <n v="1576"/>
    <s v="0"/>
    <d v="2019-08-30T16:01:41"/>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85"/>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8-30T16:02:13"/>
    <m/>
    <m/>
    <s v="Item"/>
    <b v="0"/>
    <s v="0"/>
    <s v="Michael Chua"/>
    <s v="Michael Chua"/>
    <x v="9"/>
    <n v="1577"/>
    <s v="0"/>
    <d v="2019-08-30T16:02:13"/>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81"/>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8-30T16:02:48"/>
    <m/>
    <m/>
    <s v="Item"/>
    <b v="0"/>
    <s v="0"/>
    <s v="Michael Chua"/>
    <s v="Michael Chua"/>
    <x v="9"/>
    <n v="1578"/>
    <s v="0"/>
    <d v="2019-08-30T16:02:48"/>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82"/>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08-30T16:03:26"/>
    <m/>
    <m/>
    <s v="Item"/>
    <b v="0"/>
    <s v="0"/>
    <s v="Michael Chua"/>
    <s v="Michael Chua"/>
    <x v="9"/>
    <n v="1579"/>
    <s v="0"/>
    <d v="2019-08-30T16:03:26"/>
    <s v="Michael Chua"/>
    <m/>
    <s v="Grants Management"/>
    <s v="Item"/>
    <s v="strategicplanning/Research/Lists/Technical Assistance version 2"/>
  </r>
  <r>
    <s v="Louisiana State University Ag Center"/>
    <x v="676"/>
    <x v="1"/>
    <s v="17WEDU7001"/>
    <s v="Gustav/Ike"/>
    <s v="Technical Assistance was given on Davis Bacon and Related Acts. "/>
    <s v="Labor - Davis/Bacon"/>
    <x v="7"/>
    <x v="1"/>
    <x v="28"/>
    <d v="2019-09-03T14:11:28"/>
    <m/>
    <m/>
    <s v="Item"/>
    <b v="0"/>
    <s v="0"/>
    <s v="Tomorr LeBeouf"/>
    <s v="Tomorr LeBeouf"/>
    <x v="19"/>
    <n v="1580"/>
    <s v="0"/>
    <d v="2019-09-03T14:11:28"/>
    <s v="Tomorr LeBeouf"/>
    <m/>
    <s v="Grants Management"/>
    <s v="Item"/>
    <s v="strategicplanning/Research/Lists/Technical Assistance version 2"/>
  </r>
  <r>
    <s v="Louisiana Department of Agriculture"/>
    <x v="678"/>
    <x v="1"/>
    <s v="65FDFR7001"/>
    <s v="Flood"/>
    <s v="Technical Assistance was given on the use of LMI forms for jobs created and retained and a discuss was had on verification of DOB."/>
    <s v="Damage related to disaster;#Duplication of Benefits;#Low-Moderate Income - National Objective"/>
    <x v="5"/>
    <x v="0"/>
    <x v="28"/>
    <d v="2019-09-03T14:22:58"/>
    <m/>
    <m/>
    <s v="Item"/>
    <b v="0"/>
    <s v="0"/>
    <s v="Tomorr LeBeouf"/>
    <s v="Tomorr LeBeouf"/>
    <x v="19"/>
    <n v="1581"/>
    <s v="0"/>
    <d v="2019-09-03T14:22:58"/>
    <s v="Tomorr LeBeouf"/>
    <m/>
    <s v="Grants Management"/>
    <s v="Item"/>
    <s v="strategicplanning/Research/Lists/Technical Assistance version 2"/>
  </r>
  <r>
    <s v="Louisiana Dept of Agriculture"/>
    <x v="686"/>
    <x v="1"/>
    <s v="65FDFR7001"/>
    <s v="Flood"/>
    <s v="Technical assistance was given on DOB and the National Objective of LMI jobs created and retained."/>
    <s v="Damage related to disaster;#Duplication of Benefits;#Low-Moderate Income - National Objective"/>
    <x v="5"/>
    <x v="0"/>
    <x v="28"/>
    <d v="2019-09-03T14:32:39"/>
    <m/>
    <m/>
    <s v="Item"/>
    <b v="0"/>
    <s v="0"/>
    <s v="Tomorr LeBeouf"/>
    <s v="Tomorr LeBeouf"/>
    <x v="19"/>
    <n v="1582"/>
    <s v="0"/>
    <d v="2019-09-03T14:32:39"/>
    <s v="Tomorr LeBeouf"/>
    <m/>
    <s v="Grants Management"/>
    <s v="Item"/>
    <s v="strategicplanning/Research/Lists/Technical Assistance version 2"/>
  </r>
  <r>
    <s v="East Baton Rouge Sheriff's Department"/>
    <x v="687"/>
    <x v="1"/>
    <s v="17FDRS6301"/>
    <s v="Flood"/>
    <s v="Technical Assistance was given on the National Objective of Urgent Need and completing and submitting an Urgent Need Resolution."/>
    <s v="Damage related to disaster;#Urgent Need - National Objective"/>
    <x v="5"/>
    <x v="0"/>
    <x v="28"/>
    <d v="2019-09-03T14:46:08"/>
    <m/>
    <m/>
    <s v="Item"/>
    <b v="0"/>
    <s v="0"/>
    <s v="Tomorr LeBeouf"/>
    <s v="Tomorr LeBeouf"/>
    <x v="19"/>
    <n v="1583"/>
    <s v="0"/>
    <d v="2019-09-03T14:46:08"/>
    <s v="Tomorr LeBeouf"/>
    <m/>
    <s v="Grants Management"/>
    <s v="Item"/>
    <s v="strategicplanning/Research/Lists/Technical Assistance version 2"/>
  </r>
  <r>
    <s v="New Orleans Redevelopment Authority"/>
    <x v="688"/>
    <x v="1"/>
    <s v="O36P-E36P-00001"/>
    <s v="Katrina/Rita Grant 1"/>
    <s v="Sent TA in formal letter after costs were disallowed."/>
    <s v="Eligible CDBG Activities"/>
    <x v="1"/>
    <x v="0"/>
    <x v="39"/>
    <d v="2019-09-03T15:07:16"/>
    <m/>
    <m/>
    <s v="Item"/>
    <b v="0"/>
    <s v="0"/>
    <s v="Sydney Pino"/>
    <s v="Sydney Pino"/>
    <x v="29"/>
    <n v="1584"/>
    <s v="0"/>
    <d v="2019-09-10T08:05:01"/>
    <s v="Sydney Pino"/>
    <m/>
    <s v="Grants Management"/>
    <s v="Item"/>
    <s v="strategicplanning/Research/Lists/Technical Assistance version 2"/>
  </r>
  <r>
    <s v="Terrebonne Parish Consolidated Government"/>
    <x v="683"/>
    <x v="1"/>
    <s v="55NSAF6601"/>
    <s v="NDR"/>
    <s v="Lake Boudreaux Living Mitigation LA SAFE Project Orientation Meeting with TPCG team to discuss program parameters associated with this funding source. See attached agenda for all topics covered. "/>
    <s v="Eligible CDBG Activities;#Environmental - Environmental Reviews;#Fair Housing Equal Opportunity;#Financial Management;#Labor - Davis/Bacon;#Low-Moderate Income - National Objective;#Grants Management"/>
    <x v="1"/>
    <x v="1"/>
    <x v="51"/>
    <d v="2019-09-03T16:53:14"/>
    <m/>
    <m/>
    <s v="Item"/>
    <b v="0"/>
    <s v="0"/>
    <s v="Amy Noll"/>
    <s v="Amy Noll"/>
    <x v="39"/>
    <n v="1585"/>
    <s v="0"/>
    <d v="2019-09-03T16:55:53"/>
    <s v="Amy Noll"/>
    <m/>
    <s v="Grants Management"/>
    <s v="Item"/>
    <s v="strategicplanning/Research/Lists/Technical Assistance version 2"/>
  </r>
  <r>
    <s v="Town of Baldwin"/>
    <x v="689"/>
    <x v="1"/>
    <s v="51MIPC3401"/>
    <s v="Gustav/Ike"/>
    <s v="A monthly conference call was held today with Town of Baldwin Mayor Phil Prejean, engineer Reid Miller, and DRU representatives Michael Chua and Jimmy Dunphy to discuss the Town's Flood Protection Levee System (51MIPC3401) project, including the status of construction, as well as the acquisition records that need to be provided in order to have the the Levee District's acquisition costs paid from CDBG-DR funds._x000a__x000a_Mr. Miller stated that construction is still progressing ahead of schedule and that a conservative estimate is that construction could be substantially completed within the next 45 days. Note Change Order (2) increased the total contract time to 280 days, or approximately nine months. However, the project is progressing a few months ahead of that contracted early 2020 end date._x000a__x000a_The project analyst informed the grantee that the most significant grant management item that needs attention at this time is the accumulation of the remaining acquisition records that have not yet been provided. Mr. Miller mentioned that his understanding is that the Town only intends to request reimbursement for the payments made to the five property owners, rather than all acquisition costs the Levee District incurred in acquiring the properties (e.g., procurement of appraisers and review appraisers). _x000a__x000a_Note Project Amendment (3) revised the budget to allow CDBG-DR funds to supplant the Levee District's funds that were used to acquire/appropriate the parcels that were needed for the project. However, not all acquisition records needed for the five parcels have been provided. The project analyst requested that the outstanding records be compiled within the next couple of months so that payment requests can be submitted timely and so that closeout of the project is not delayed after construction has been completed.   "/>
    <s v="Grants Management"/>
    <x v="4"/>
    <x v="0"/>
    <x v="24"/>
    <d v="2019-09-05T08:19:21"/>
    <m/>
    <m/>
    <s v="Item"/>
    <b v="0"/>
    <s v="0"/>
    <s v="Jimmy Dunphy"/>
    <s v="Jimmy Dunphy"/>
    <x v="20"/>
    <n v="1586"/>
    <s v="0"/>
    <d v="2019-09-05T12:34:20"/>
    <s v="Jimmy Dunphy"/>
    <m/>
    <s v="Grants Management"/>
    <s v="Item"/>
    <s v="strategicplanning/Research/Lists/Technical Assistance version 2"/>
  </r>
  <r>
    <s v="City of New Orleans"/>
    <x v="690"/>
    <x v="1"/>
    <s v="CNO Community Development Committee"/>
    <s v="Katrina/Rita Grant 1"/>
    <s v="Affordable housing budget options for upcoming year; soft second funding for elders and low income individuals and reprograming of NHIF. Agenda Attached."/>
    <s v="Eligible CDBG Activities;#Grants Management"/>
    <x v="1"/>
    <x v="1"/>
    <x v="27"/>
    <d v="2019-09-05T12:37:21"/>
    <m/>
    <m/>
    <s v="Item"/>
    <b v="0"/>
    <s v="0"/>
    <s v="Rosalind Peychaud"/>
    <s v="Rosalind Peychaud"/>
    <x v="3"/>
    <n v="1587"/>
    <s v="0"/>
    <d v="2019-09-05T12:49:14"/>
    <s v="Rosalind Peychaud"/>
    <m/>
    <s v="Grants Management"/>
    <s v="Item"/>
    <s v="strategicplanning/Research/Lists/Technical Assistance version 2"/>
  </r>
  <r>
    <s v="GNOHA"/>
    <x v="671"/>
    <x v="1"/>
    <s v="CNO ALL"/>
    <s v="Katrina/Rita Grant 1"/>
    <s v="Agenda Attatched."/>
    <s v="Grants Management"/>
    <x v="4"/>
    <x v="1"/>
    <x v="27"/>
    <d v="2019-09-05T12:45:18"/>
    <m/>
    <m/>
    <s v="Item"/>
    <b v="0"/>
    <s v="0"/>
    <s v="Rosalind Peychaud"/>
    <s v="Rosalind Peychaud"/>
    <x v="3"/>
    <n v="1588"/>
    <s v="0"/>
    <d v="2019-09-05T12:45:18"/>
    <s v="Rosalind Peychaud"/>
    <m/>
    <s v="Grants Management"/>
    <s v="Item"/>
    <s v="strategicplanning/Research/Lists/Technical Assistance version 2"/>
  </r>
  <r>
    <s v="NORA"/>
    <x v="675"/>
    <x v="1"/>
    <s v="NORA ILTR ALL"/>
    <s v="Katrina/Rita Grant 1;#Katrina/Rita Grant 2"/>
    <s v="Monthly Board meeting. Agenda attached."/>
    <s v="Damage related to disaster;#Eligible CDBG Activities;#Financial Management;#Low-Moderate Income - National Objective;#Slum and Blight - National Objective;#Grants Management"/>
    <x v="5"/>
    <x v="1"/>
    <x v="27"/>
    <d v="2019-09-05T12:53:35"/>
    <m/>
    <m/>
    <s v="Item"/>
    <b v="0"/>
    <s v="0"/>
    <s v="Rosalind Peychaud"/>
    <s v="Rosalind Peychaud"/>
    <x v="3"/>
    <n v="1589"/>
    <s v="0"/>
    <d v="2019-09-05T12:53:35"/>
    <s v="Rosalind Peychaud"/>
    <m/>
    <s v="Grants Management"/>
    <s v="Item"/>
    <s v="strategicplanning/Research/Lists/Technical Assistance version 2"/>
  </r>
  <r>
    <s v="NORA"/>
    <x v="684"/>
    <x v="1"/>
    <s v="NORA_ALL"/>
    <s v="Katrina/Rita Grant 1"/>
    <s v="Agenda Attached."/>
    <s v="Damage related to disaster"/>
    <x v="5"/>
    <x v="1"/>
    <x v="27"/>
    <d v="2019-09-05T12:56:09"/>
    <m/>
    <m/>
    <s v="Item"/>
    <b v="0"/>
    <s v="0"/>
    <s v="Rosalind Peychaud"/>
    <s v="Rosalind Peychaud"/>
    <x v="3"/>
    <n v="1590"/>
    <s v="0"/>
    <d v="2019-09-05T12:56:09"/>
    <s v="Rosalind Peychaud"/>
    <m/>
    <s v="Grants Management"/>
    <s v="Item"/>
    <s v="strategicplanning/Research/Lists/Technical Assistance version 2"/>
  </r>
  <r>
    <s v="NORA"/>
    <x v="684"/>
    <x v="1"/>
    <s v="NORA_ALL"/>
    <s v="Katrina/Rita Grant 1"/>
    <s v="Agenda Attached ."/>
    <s v="Damage related to disaster"/>
    <x v="5"/>
    <x v="1"/>
    <x v="27"/>
    <d v="2019-09-05T12:58:45"/>
    <m/>
    <m/>
    <s v="Item"/>
    <b v="0"/>
    <s v="0"/>
    <s v="Rosalind Peychaud"/>
    <s v="Rosalind Peychaud"/>
    <x v="3"/>
    <n v="1591"/>
    <s v="0"/>
    <d v="2019-09-05T12:58:45"/>
    <s v="Rosalind Peychaud"/>
    <m/>
    <s v="Grants Management"/>
    <s v="Item"/>
    <s v="strategicplanning/Research/Lists/Technical Assistance version 2"/>
  </r>
  <r>
    <s v="CNO ALL"/>
    <x v="691"/>
    <x v="1"/>
    <s v="Industrial Development Board"/>
    <s v="Katrina/Rita Grant 1"/>
    <s v="Agenda Attatched."/>
    <s v="Damage related to disaster;#Grants Management"/>
    <x v="5"/>
    <x v="1"/>
    <x v="27"/>
    <d v="2019-09-05T13:01:29"/>
    <m/>
    <m/>
    <s v="Item"/>
    <b v="0"/>
    <s v="0"/>
    <s v="Rosalind Peychaud"/>
    <s v="Rosalind Peychaud"/>
    <x v="3"/>
    <n v="1592"/>
    <s v="0"/>
    <d v="2019-09-05T13:01:29"/>
    <s v="Rosalind Peychaud"/>
    <m/>
    <s v="Grants Management"/>
    <s v="Item"/>
    <s v="strategicplanning/Research/Lists/Technical Assistance version 2"/>
  </r>
  <r>
    <s v="GNOHA"/>
    <x v="671"/>
    <x v="1"/>
    <s v="GNOHA "/>
    <s v="Katrina/Rita Grant 1"/>
    <s v="Agenda Attached."/>
    <s v="Grants Management"/>
    <x v="4"/>
    <x v="1"/>
    <x v="27"/>
    <d v="2019-09-05T13:04:12"/>
    <m/>
    <m/>
    <s v="Item"/>
    <b v="0"/>
    <s v="0"/>
    <s v="Rosalind Peychaud"/>
    <s v="Rosalind Peychaud"/>
    <x v="3"/>
    <n v="1593"/>
    <s v="0"/>
    <d v="2019-09-05T13:04:12"/>
    <s v="Rosalind Peychaud"/>
    <m/>
    <s v="Grants Management"/>
    <s v="Item"/>
    <s v="strategicplanning/Research/Lists/Technical Assistance version 2"/>
  </r>
  <r>
    <s v="CNO_ ALL "/>
    <x v="681"/>
    <x v="1"/>
    <s v="CNO ALL"/>
    <s v="Katrina/Rita Grant 1;#Katrina/Rita Grant 2"/>
    <s v="Monthly State_CNO Joint  Staff Meeting. Agenda Attached."/>
    <s v="Damage related to disaster;#Eligible CDBG Activities;#Financial Management;#Low-Moderate Income - National Objective;#Grants Management"/>
    <x v="5"/>
    <x v="1"/>
    <x v="27"/>
    <d v="2019-09-05T13:09:39"/>
    <m/>
    <m/>
    <s v="Item"/>
    <b v="0"/>
    <s v="0"/>
    <s v="Rosalind Peychaud"/>
    <s v="Rosalind Peychaud"/>
    <x v="3"/>
    <n v="1594"/>
    <s v="0"/>
    <d v="2019-09-05T13:09:39"/>
    <s v="Rosalind Peychaud"/>
    <m/>
    <s v="Grants Management"/>
    <s v="Item"/>
    <s v="strategicplanning/Research/Lists/Technical Assistance version 2"/>
  </r>
  <r>
    <s v="Assumption Parish Government"/>
    <x v="692"/>
    <x v="1"/>
    <s v="04PARA3402"/>
    <s v="Gustav/Ike"/>
    <s v="Grantee stated that the Drainage project is moving along.  They just have their pre-bid meeting last Thursday (9/05/2019).  They will be having their bid opening on 9/18/2019.  Will send the NTP and Contractor Award letter once this is complete. The grantee stated that they had a really good turn out for their pre-bid so they are anticipating a good number of bids for the project._x000a_"/>
    <s v="Damage related to disaster"/>
    <x v="5"/>
    <x v="0"/>
    <x v="46"/>
    <d v="2019-09-09T14:19:34"/>
    <m/>
    <m/>
    <s v="Item"/>
    <b v="0"/>
    <s v="0"/>
    <s v="Fay Part"/>
    <s v="Fay Part"/>
    <x v="28"/>
    <n v="1595"/>
    <s v="0"/>
    <d v="2019-10-31T13:38:18"/>
    <s v="Fay Part"/>
    <m/>
    <s v="Grants Management"/>
    <s v="Item"/>
    <s v="strategicplanning/Research/Lists/Technical Assistance version 2"/>
  </r>
  <r>
    <s v="Assumption Parish Government"/>
    <x v="681"/>
    <x v="1"/>
    <s v="04PARA2309"/>
    <s v="Gustav/Ike"/>
    <s v="Work has began on this project however it is on a temporary hold until Entergy connects electricity to the area. "/>
    <s v="Damage related to disaster"/>
    <x v="5"/>
    <x v="0"/>
    <x v="46"/>
    <d v="2019-09-09T14:21:28"/>
    <m/>
    <m/>
    <s v="Item"/>
    <b v="0"/>
    <s v="0"/>
    <s v="Fay Part"/>
    <s v="Fay Part"/>
    <x v="28"/>
    <n v="1596"/>
    <s v="0"/>
    <d v="2019-09-09T14:21:28"/>
    <s v="Fay Part"/>
    <m/>
    <s v="Grants Management"/>
    <s v="Item"/>
    <s v="strategicplanning/Research/Lists/Technical Assistance version 2"/>
  </r>
  <r>
    <s v="Lafayette Parish Consolidated Government"/>
    <x v="681"/>
    <x v="1"/>
    <s v="28PARA3401"/>
    <s v="Gustav/Ike"/>
    <s v="Drainage Improvements to Coulee Ile Des Cannes as of right now the construction is about 91% complete.  They estimate the construction finishing in about 2 months.  However, they are currently working with a land owner who has a complaint about the soil deposited on his property.  Depending on the resolution of this matter it may extend the completion date by a couple of months.  They will give me an update after the discussions with the land owner."/>
    <s v="Damage related to disaster"/>
    <x v="5"/>
    <x v="0"/>
    <x v="46"/>
    <d v="2019-09-09T14:26:41"/>
    <m/>
    <m/>
    <s v="Item"/>
    <b v="0"/>
    <s v="0"/>
    <s v="Fay Part"/>
    <s v="Fay Part"/>
    <x v="28"/>
    <n v="1597"/>
    <s v="0"/>
    <d v="2019-09-09T14:26:41"/>
    <s v="Fay Part"/>
    <m/>
    <s v="Grants Management"/>
    <s v="Item"/>
    <s v="strategicplanning/Research/Lists/Technical Assistance version 2"/>
  </r>
  <r>
    <s v="Tangiaphoa Parish School System"/>
    <x v="689"/>
    <x v="1"/>
    <s v="PW 71,72,137,244,291,304,331,341,390,465,565,923,963,848,986,330,373,425,777,174,587"/>
    <s v="Flood"/>
    <s v="Event start date: 09/05/19_x000a_Event end date: 09/05/19_x000a_On-site visit_x000a_Event organizer: Eugenia Williams_x000a_Attendees: Eugenia Williams, OCD, Pete Tesvich and Scott Stoulup Tangi. Parish School System_x000a_Date notice sent: 08/30/2019_x000a______________________________________________________________________x000a_EW provided an overview of the Non-Federal Share Match Program._x000a__x000a_•_x0009_EW explained the GOHSEP closeout process for small and large projects._x000a_•_x0009_EW explained the Match program reimbursement process._x000a_•_x0009_EW explained the grant agreement date of 4/4/17 and the HUD CDBG-DR requirements:_x000a_o_x0009_Davis Bacon &amp; Related Acts; Labor requirements_x000a_o_x0009_Section 3 of the HUD Act of 1968_x000a_o_x0009_Section 504 of the Rehabilitation Act of 1973_x000a_o_x0009_Fair Housing_x000a_o_x0009_Procurement _x000a_•_x0009_EW provided the spreadsheet requesting the start and substantial end date for PW’s 331 &amp; 174._x000a_•_x0009_The following is a summary of discussions of the Grantee’s PW(s):_x000a_o_x0009_PW 71,72,137,244,291,304,331,341,390,465,565,923 are closed. _x000a_o_x0009_PW 963,848,986,330,373,425,777,174,587 are still open. They are still submitting receipts/invoice for these projects._x000a_o_x0009_PW 976 Amite Westside Permanent Repair- They are going to withdraw this project. DBRA was not followed._x000a_o_x0009_They were affected by a cyber-attack (email) but did not lose and files pertaining to the Share Match Program. All information is available in their hard files._x000a_o_x0009_The architect determined that Amite Westside is not sinking due to the flood events that occurred in March and August._x000a_"/>
    <s v="Damage related to disaster;#Eligible CDBG Activities;#Labor - Davis/Bacon;#Low-Moderate Income - National Objective;#Urgent Need - National Objective;#Grants Management"/>
    <x v="5"/>
    <x v="1"/>
    <x v="35"/>
    <d v="2019-09-10T10:31:15"/>
    <m/>
    <m/>
    <s v="Item"/>
    <b v="0"/>
    <s v="0"/>
    <s v="Eugenia Williams"/>
    <s v="Eugenia Williams"/>
    <x v="26"/>
    <n v="1598"/>
    <s v="0"/>
    <d v="2019-09-10T10:31:15"/>
    <s v="Eugenia Williams"/>
    <m/>
    <s v="Grants Management"/>
    <s v="Item"/>
    <s v="strategicplanning/Research/Lists/Technical Assistance version 2"/>
  </r>
  <r>
    <s v="LSU Agricultural Center"/>
    <x v="693"/>
    <x v="1"/>
    <s v="17WEDU7001"/>
    <s v="Gustav/Ike"/>
    <s v="OCD-DRU Staff Helena Janssen held the monthly conference call with LSU-Ag Center representatives of the Office of Sponsored Programs to discuss program status regarding the Incubator Project, timelines for the work on the bottling line and progress made to date, status of the revised Budget and Budget Amendment, ongoing issues, resolutions and to answer any questions, etc.  This call was held at 9:30am."/>
    <s v="Grants Management"/>
    <x v="4"/>
    <x v="0"/>
    <x v="30"/>
    <d v="2019-09-12T10:11:08"/>
    <m/>
    <m/>
    <s v="Item"/>
    <b v="0"/>
    <s v="0"/>
    <s v="Helena Janssen"/>
    <s v="Helena Janssen"/>
    <x v="23"/>
    <n v="1599"/>
    <s v="0"/>
    <d v="2019-09-12T10:11:08"/>
    <s v="Helena Janssen"/>
    <m/>
    <s v="Grants Management"/>
    <s v="Item"/>
    <s v="strategicplanning/Research/Lists/Technical Assistance version 2"/>
  </r>
  <r>
    <s v="LSU Agricultural Center"/>
    <x v="693"/>
    <x v="1"/>
    <s v="17WEDU7001"/>
    <s v="Gustav/Ike"/>
    <s v="OCD-DRU Staff Helena Janssen had a TA call with Tamara Phillips, the Grants and Contracts Accounting Analyst, to discuss the Request for Payment No. 27 and the supporting documentation.  We discussed the following: (1). The amounts regarding the vendor’s equipment invoices and the Grantee’s revised budget - Grantee to provide an Invoice Line document, which will be included in the draw request packet; (2). The payment terms between the Grantee and the vendor – Grantee to provide a copy of the agreed payment terms; (3). The amounts listed on the Purchase Order (PO) and the equipment invoices – Grantee to provide an explanation regarding the amounts listed in the PO for line Items Nos. 7 and 14-17; (4). The draw request’s Summary Sheet – Grantee to revise this sheet to include reference to the four invoice numbers listed on the equipment invoices.  Notice for this call was sent via email during the morning hours of 8/11/2019. This call was held at 1:50pm-2:20pm."/>
    <s v="Financial Management"/>
    <x v="2"/>
    <x v="0"/>
    <x v="30"/>
    <d v="2019-09-12T11:45:41"/>
    <m/>
    <m/>
    <s v="Item"/>
    <b v="0"/>
    <s v="0"/>
    <s v="Helena Janssen"/>
    <s v="Helena Janssen"/>
    <x v="23"/>
    <n v="1600"/>
    <s v="0"/>
    <d v="2019-09-12T11:45:41"/>
    <s v="Helena Janssen"/>
    <m/>
    <s v="Grants Management"/>
    <s v="Item"/>
    <s v="strategicplanning/Research/Lists/Technical Assistance version 2"/>
  </r>
  <r>
    <s v="Sabine Parish Police Jury"/>
    <x v="694"/>
    <x v="1"/>
    <s v="PWs 429, 457, 464, 512, 513, 517, 519, 520, 531, 545, 546, 555, 556, 576, 578, 587, 600, 604, 633, 639, 654-656, 677, 703, 715 and 763"/>
    <s v="Flood"/>
    <s v="OCD-DRU Staff Helena Janssen had a TA call with Lindy Strahan, Assistant to the Secretary / Treasurer, to discuss the Parish’s small PWs under review for potential reimbursement under the Non-Federal Share Match Program.  We discussed the status of the Parish providing support documentation for verification of total costs for each PW.  Additionally, we specifically discussed PW #464 and the project’s cost line items versus “actuals” for Force Account Labor, Equipment, Material and Contract. Due to the large volume of support documentation, HJ is to organize an on-site visit to scan the necessary documents.  This call was held on 9/12/2019 at 8:15am – 8:40am"/>
    <s v="Financial Management;#Grants Management"/>
    <x v="2"/>
    <x v="0"/>
    <x v="30"/>
    <d v="2019-09-12T12:09:08"/>
    <m/>
    <m/>
    <s v="Item"/>
    <b v="0"/>
    <s v="0"/>
    <s v="Helena Janssen"/>
    <s v="Helena Janssen"/>
    <x v="23"/>
    <n v="1601"/>
    <s v="0"/>
    <d v="2019-09-12T12:09:08"/>
    <s v="Helena Janssen"/>
    <m/>
    <s v="Grants Management"/>
    <s v="Item"/>
    <s v="strategicplanning/Research/Lists/Technical Assistance version 2"/>
  </r>
  <r>
    <s v="Livingston Parish Public Schools"/>
    <x v="695"/>
    <x v="1"/>
    <s v="PA20160058"/>
    <s v="Flood"/>
    <s v="TA Site visit for Livingston Parish Public Schools on DBRA, Section 3, project closeout, and Elevation"/>
    <s v="Labor - Davis/Bacon;#Grants Management"/>
    <x v="7"/>
    <x v="1"/>
    <x v="39"/>
    <d v="2019-09-12T14:38:02"/>
    <m/>
    <m/>
    <s v="Item"/>
    <b v="0"/>
    <s v="0"/>
    <s v="Sydney Pino"/>
    <s v="Sydney Pino"/>
    <x v="29"/>
    <n v="1602"/>
    <s v="0"/>
    <d v="2019-09-12T14:42:01"/>
    <s v="Sydney Pino"/>
    <m/>
    <s v="Grants Management"/>
    <s v="Item"/>
    <s v="strategicplanning/Research/Lists/Technical Assistance version 2"/>
  </r>
  <r>
    <s v="Livingston Parish Public Schools"/>
    <x v="695"/>
    <x v="1"/>
    <s v="(DR-4277) PW 36, 109, 110, 222, 925, 1023, 1174, 1177, 1201, 1209, 1210, 1220, 1236, 1252, 1256, 1260, 1267, &amp; 1266"/>
    <s v="Flood"/>
    <s v="Project Analysts Eva Strausbaugh, Sydney Pino, &amp; Lisa Samuels provided onsite TA to the Livingston Parish Public School Board on 9/10/19 related to DBRA, Section 3, Contractor Clearance, Project Closeout, and Elevation."/>
    <s v="Damage related to disaster;#Labor - Davis/Bacon;#Grants Management"/>
    <x v="5"/>
    <x v="1"/>
    <x v="33"/>
    <d v="2019-09-12T15:10:41"/>
    <m/>
    <m/>
    <s v="Item"/>
    <b v="0"/>
    <s v="0"/>
    <s v="Eva Strausbaugh"/>
    <s v="Eva Strausbaugh"/>
    <x v="25"/>
    <n v="1603"/>
    <s v="0"/>
    <d v="2019-09-12T15:10:41"/>
    <s v="Eva Strausbaugh"/>
    <m/>
    <s v="Grants Management"/>
    <s v="Item"/>
    <s v="strategicplanning/Research/Lists/Technical Assistance version 2"/>
  </r>
  <r>
    <s v="Louisiana State University - Sea Grant "/>
    <x v="696"/>
    <x v="1"/>
    <s v="65E17S00001"/>
    <s v="Katrina/Rita Grant 1;#Katrina/Rita Grant 2"/>
    <s v="A monthly conference call was held today with LSU officials Larry March and Leslie Davis and DRU representatives Michael Chua and Jimmy Dunphy to discuss the grantee's LA Seafood Industry Sustainability Initiative (E17S-00001) project, including the forthcoming draw request the grantee will submit, as well as the CEA amendment that was recently returned to the grantee for signature. _x000a__x000a_Mr. March mentioned that as of this morning he had provided all of the support documentation needed for the payment request (#9) to Tamara Phillips, but that he was unsure when the draw would be submitted to the DRU. He mentioned that it usually only takes Ms. Phillips around two or three days to compile the payment request after she has received all the support documentation. Note payment requests are usually received around six weeks after the end of the previous quarter. _x000a__x000a_Regarding the pending CEA amendment, the project analyst informed Ms. Davis that it would be ideal if LSU submitted it for approval by next month at the latest, since it will take at least a few weeks for the DRU to route the amendment through the approval process before it is ultimately approved by the Office of State Procurement. _x000a__x000a_Note the CEA amendment was sent to the grantee's Office of Sponsored Programs for signature 8/23/19. Ms. Davis said she was unable to provide an update on the status of the amendment, but that she would email the project analyst after she obtained an update following her inquiry. Ms. Anne Dugas later indicated via email that some of the provisions in the amendment require the grantee to consult with LSU's Environmental, Health, and Safety office and that the grantee is currently in the process of doing so.    "/>
    <s v="Grants Management"/>
    <x v="4"/>
    <x v="0"/>
    <x v="24"/>
    <d v="2019-09-16T08:12:40"/>
    <m/>
    <m/>
    <s v="Item"/>
    <b v="0"/>
    <s v="0"/>
    <s v="Jimmy Dunphy"/>
    <s v="Jimmy Dunphy"/>
    <x v="20"/>
    <n v="1604"/>
    <s v="0"/>
    <d v="2019-09-17T08:54:42"/>
    <s v="Jimmy Dunphy"/>
    <m/>
    <s v="Grants Management"/>
    <s v="Item"/>
    <s v="strategicplanning/Research/Lists/Technical Assistance version 2"/>
  </r>
  <r>
    <s v="Town of Golden Meadow"/>
    <x v="696"/>
    <x v="1"/>
    <s v="29MIPC2301"/>
    <s v="Gustav/Ike"/>
    <s v="Conference Call held on 9/16/19.  OCD-DRU Analysts Fay Part &amp; Eva Strausbaugh, Consultant Martha Cazaubon (SCPDC),&amp;  Project Engineer John Plaisance (Plaisance Engineers) were on the call. Town Clerk Jamie Liner was supposed to be on the call but consultant stated during the call that she had to go somewhere._x000a_Discussed project timeline.  Town expects sewerage hookups to be complete within three weeks. CEA expires on 12/31/19.  Explained that they could not bill for services completed after CEA expires.  Discussed the timeline Martha sent and if they need extension.  Discussed draft of revised Engineer's Cost Estimate and budget amendment needed.  Also discussed LMI sewerage hookups.   "/>
    <s v="Eligible CDBG Activities;#Financial Management;#Low-Moderate Income - National Objective;#Grants Management"/>
    <x v="1"/>
    <x v="0"/>
    <x v="33"/>
    <d v="2019-09-16T13:23:06"/>
    <m/>
    <m/>
    <s v="Item"/>
    <b v="0"/>
    <s v="0"/>
    <s v="Eva Strausbaugh"/>
    <s v="Eva Strausbaugh"/>
    <x v="25"/>
    <n v="1605"/>
    <s v="0"/>
    <d v="2019-09-16T13:23:06"/>
    <s v="Eva Strausbaugh"/>
    <m/>
    <s v="Grants Management"/>
    <s v="Item"/>
    <s v="strategicplanning/Research/Lists/Technical Assistance version 2"/>
  </r>
  <r>
    <s v="Louisiana Department of Agriculture"/>
    <x v="696"/>
    <x v="1"/>
    <s v="65WHFD7001"/>
    <s v="Gustav/Ike"/>
    <s v="Conference call to provide TA regarding documentation submitted for the request for payment and CEA extension request and discuss status update of program.  "/>
    <s v="Damage related to disaster;#Eligible CDBG Activities;#Financial Management;#Low-Moderate Income - National Objective"/>
    <x v="5"/>
    <x v="0"/>
    <x v="23"/>
    <d v="2019-09-16T14:23:58"/>
    <m/>
    <m/>
    <s v="Item"/>
    <b v="0"/>
    <s v="0"/>
    <s v="Kristen Hebert"/>
    <s v="Kristen Hebert"/>
    <x v="10"/>
    <n v="1606"/>
    <s v="0"/>
    <d v="2019-09-16T14:23:58"/>
    <s v="Kristen Hebert"/>
    <m/>
    <s v="DRGR TA"/>
    <s v="Item"/>
    <s v="strategicplanning/Research/Lists/Technical Assistance version 2"/>
  </r>
  <r>
    <s v="Louisiana Department of Agriculture"/>
    <x v="678"/>
    <x v="1"/>
    <s v="65WHFD7001"/>
    <s v="Gustav/Ike"/>
    <s v="Conference call to provide TA regarding request for payment."/>
    <s v="Damage related to disaster;#Eligible CDBG Activities;#Financial Management;#Low-Moderate Income - National Objective"/>
    <x v="5"/>
    <x v="0"/>
    <x v="23"/>
    <d v="2019-09-16T14:26:28"/>
    <m/>
    <m/>
    <s v="Item"/>
    <b v="0"/>
    <s v="0"/>
    <s v="Kristen Hebert"/>
    <s v="Kristen Hebert"/>
    <x v="10"/>
    <n v="1607"/>
    <s v="0"/>
    <d v="2019-09-16T14:26:28"/>
    <s v="Kristen Hebert"/>
    <m/>
    <s v="DRGR TA"/>
    <s v="Item"/>
    <s v="strategicplanning/Research/Lists/Technical Assistance version 2"/>
  </r>
  <r>
    <s v="LSU Agricultural Center"/>
    <x v="697"/>
    <x v="1"/>
    <s v="17WEDU7001"/>
    <s v="Gustav/Ike"/>
    <s v="OCD-DRU Staff Helena Janssen had a call with Tamara Phillips, the Grants and Contracts Accounting Analyst, to discuss the Request for Payment No. 27 and the additional information and supporting documentation provided by the Grantee.  The Grantee is to include the following for draw request No. 27:  a revised Summary Sheet, an Invoice Line document, including an explanation regarding differences identified on the Purchase Order and the line Items No.s 7 and 14-17.  Grantee to then resubmit draw request into the GIOS system. This call was held at 1:15pm-1:37pm."/>
    <s v="Financial Management"/>
    <x v="2"/>
    <x v="0"/>
    <x v="30"/>
    <d v="2019-09-18T14:40:28"/>
    <m/>
    <m/>
    <s v="Item"/>
    <b v="0"/>
    <s v="0"/>
    <s v="Helena Janssen"/>
    <s v="Helena Janssen"/>
    <x v="23"/>
    <n v="1608"/>
    <s v="0"/>
    <d v="2019-09-18T14:40:28"/>
    <s v="Helena Janssen"/>
    <m/>
    <s v="Grants Management"/>
    <s v="Item"/>
    <s v="strategicplanning/Research/Lists/Technical Assistance version 2"/>
  </r>
  <r>
    <s v="Facility Planning and Control"/>
    <x v="698"/>
    <x v="1"/>
    <s v="ILOC-00020 and ILOC-00022"/>
    <s v="Katrina/Rita Grant 1;#Katrina/Rita Grant 2"/>
    <s v="A monthly conference call was held today with FP&amp;C project manager Mark Bradley, Jessica Guillory (Pan American Engineers), and Jimmy Dunphy to discuss the final project amendments that will be needed for the grantee's Delgado Community College (ILOC-00020) project. _x000a__x000a_Mr. Bradley mentioned that there are still outstanding grant administrative, engineering, and construction services invoices that have to be paid before the project can be closed, and that he is currently waiting on the amount of the final grant administrative services invoices Pan American Engineers will submit before finalizing the project amendment to reconcile the budget to expenditures._x000a__x000a_Additionally, Mr. Bradley mentioned that he is waiting on receiving field reports and a weekly report from the project engineer before paying the final invoice the firm has submitted to the grantee. The contractor that completed the Maintenance Building additions has submitted its retainage application to the engineer, which Mr. Bradley indicated he should receive by tomorrow. _x000a__x000a_Regarding the Nunez Community College (I2OC-00022) project, project manager Jean Kelly emailed the project analyst yesterday to indicate that Edna Palmer (FP&amp;C) is working on making final corrections to the grantee's closeout report, which has already been submitted to GOHSEP. The final project amendment is ready to be submitted to the DRU. However, the final FEMA funds amount appears to be different from what the grantee is currently expecting GOHSEP will approve based on the version of the closeout report the grantee has submitted._x000a__x000a_The project analyst replied to Ms. Kelly's email to provide the name of a GOHSEP official -- Lynne Browning -- who could potentially assist with having the review of the grantee's closeout report expedited. Note the PW has been in Stage 4 of GOHSEP's review process for a number of months. "/>
    <s v="Grants Management"/>
    <x v="4"/>
    <x v="0"/>
    <x v="24"/>
    <d v="2019-09-19T09:26:27"/>
    <m/>
    <m/>
    <s v="Item"/>
    <b v="0"/>
    <s v="0"/>
    <s v="Jimmy Dunphy"/>
    <s v="Jimmy Dunphy"/>
    <x v="20"/>
    <n v="1609"/>
    <s v="0"/>
    <d v="2019-09-19T12:03:51"/>
    <s v="Jimmy Dunphy"/>
    <m/>
    <s v="Grants Management"/>
    <s v="Item"/>
    <s v="strategicplanning/Research/Lists/Technical Assistance version 2"/>
  </r>
  <r>
    <s v="St. James Parish"/>
    <x v="697"/>
    <x v="1"/>
    <s v="47PARA3202, 47PARA3402"/>
    <s v="Gustav/Ike"/>
    <s v="We had the monthly conference call with the parish to discuss the final amendments.  On project 47PARA3402 we needed a Urgent Need Resolution, she sent that in to us from the past council meeting.  The project 47PARA3202 she was concerned with some draw request that were short paid on several RFP due to problems with the contract for 2 of the contractors on the project.  She wanted this researched, but could not get any assistance from the Consultant that was on the project.  Explained that I the only information that I had was what the parish submitted and they she or the consultant would ahve to do the research and request the information.  She decided not to pursue this since it is dated back to 2014 and she could not get it resolved by the October 2019 deadline.  This was the final 2 projects that needed final amendments in order to complete the closeouts.  _x000a_The parish will be using the funds in unallocated from the  projects to go towards a new project for a Sewer Lift Station.  This project is not part of the Parish Plan and the Parish will need to complete a Tier III amendment.  Explained that we will have hard deadlines that they will have to meet in order to get the project approved.  Gave the grantee until December 31, 2019 to have the Teir III complete and the application ready to submit.  "/>
    <s v="Damage related to disaster"/>
    <x v="5"/>
    <x v="0"/>
    <x v="46"/>
    <d v="2019-09-19T10:51:08"/>
    <m/>
    <m/>
    <s v="Item"/>
    <b v="0"/>
    <s v="0"/>
    <s v="Fay Part"/>
    <s v="Fay Part"/>
    <x v="28"/>
    <n v="1611"/>
    <s v="0"/>
    <d v="2019-09-19T10:51:08"/>
    <s v="Fay Part"/>
    <m/>
    <s v="Grants Management"/>
    <s v="Item"/>
    <s v="strategicplanning/Research/Lists/Technical Assistance version 2"/>
  </r>
  <r>
    <s v="St. Bernard Parish"/>
    <x v="697"/>
    <x v="1"/>
    <s v="ILTR, IFIS, Program Income"/>
    <s v="Katrina/Rita Grant 1;#Katrina/Rita Grant 2"/>
    <s v="Conference call with parish and Frye Magee to discuss project status, ongoing issues, resolutions, expenditures and closeout. "/>
    <s v="Damage related to disaster;#Eligible CDBG Activities;#Financial Management;#Labor - Davis/Bacon;#Low-Moderate Income - National Objective;#Slum and Blight - National Objective;#Urgent Need - National Objective"/>
    <x v="5"/>
    <x v="0"/>
    <x v="23"/>
    <d v="2019-09-20T10:20:07"/>
    <m/>
    <m/>
    <s v="Item"/>
    <b v="0"/>
    <s v="0"/>
    <s v="Kristen Hebert"/>
    <s v="Kristen Hebert"/>
    <x v="10"/>
    <n v="1612"/>
    <s v="0"/>
    <d v="2019-09-20T10:20:07"/>
    <s v="Kristen Hebert"/>
    <m/>
    <s v="DRGR TA"/>
    <s v="Item"/>
    <s v="strategicplanning/Research/Lists/Technical Assistance version 2"/>
  </r>
  <r>
    <s v="St. Bernard Parish"/>
    <x v="672"/>
    <x v="1"/>
    <s v="ILTR, IFIS, Program Income"/>
    <s v="Katrina/Rita Grant 1;#Katrina/Rita Grant 2"/>
    <s v="Conference call with parish and Frye Magee to discuss project status, ongoing issues, resolutions, expenditures and closeout. "/>
    <s v="Damage related to disaster;#Eligible CDBG Activities;#Environmental - Environmental Reviews;#Financial Management;#Labor - Davis/Bacon;#Low-Moderate Income - National Objective;#Slum and Blight - National Objective;#Urgent Need - National Objective"/>
    <x v="5"/>
    <x v="0"/>
    <x v="23"/>
    <d v="2019-09-20T10:21:08"/>
    <m/>
    <m/>
    <s v="Item"/>
    <b v="0"/>
    <s v="0"/>
    <s v="Kristen Hebert"/>
    <s v="Kristen Hebert"/>
    <x v="10"/>
    <n v="1613"/>
    <s v="0"/>
    <d v="2019-09-20T10:21:08"/>
    <s v="Kristen Hebert"/>
    <m/>
    <s v="DRGR TA"/>
    <s v="Item"/>
    <s v="strategicplanning/Research/Lists/Technical Assistance version 2"/>
  </r>
  <r>
    <s v="City of new orleans"/>
    <x v="699"/>
    <x v="1"/>
    <s v="Iltr-00267"/>
    <s v="Katrina/Rita Grant 1"/>
    <s v="CNO project manager had questions regarding Admin costs and project delivery."/>
    <s v="Financial Management"/>
    <x v="2"/>
    <x v="0"/>
    <x v="39"/>
    <d v="2019-09-24T12:06:26"/>
    <m/>
    <m/>
    <s v="Item"/>
    <b v="0"/>
    <s v="0"/>
    <s v="Sydney Pino"/>
    <s v="Sydney Pino"/>
    <x v="29"/>
    <n v="1614"/>
    <s v="0"/>
    <d v="2019-09-24T12:06:26"/>
    <s v="Sydney Pino"/>
    <m/>
    <s v="Grants Management"/>
    <s v="Item"/>
    <s v="strategicplanning/Research/Lists/Technical Assistance version 2"/>
  </r>
  <r>
    <s v="Terrebonne Parish"/>
    <x v="700"/>
    <x v="1"/>
    <s v="All active PARA projects "/>
    <s v="Gustav/Ike"/>
    <s v="A monthly conference call was held today with Parish Engineer Nia Picou and DRU representatives Michael Chua and Jimmy Dunphy to discuss the Parish's active infrastructure projects, the final project amendments that will need to be approved for the Parish's 55PARA3201 and -3314 projects, and the closeout report for the -3312 project.  _x000a__x000a_Regarding the project amendments that are needed for the Parish's -3201, -3306, and -3314 projects, Ms. Picou mentioned that she is waiting to see how the bids come in for Phase IV of the -3306 project so that the Parish can obtain a more accurate cost estimate before submitting companion project amendments for the three projects. Note the bid opening for Phase IV is scheduled for October 1. Additionally, subrecipient the Terrebonne Levee and Conservation District is waiting on receipt of the contractor's pay application for retainage for the -3314 project, which will also delay submission of the project amendments. _x000a__x000a_Ms. Picou mentioned that there may be enough excess funds left in the DPW Admin Bldg. (-3203) project to allow the Parish to solicit quotes for a contractor to provide power to the administration and classroom buildings, which the Parish is currently considering, since it will likely have enough CDBG-DR funds to cover construction costs for Phase IV of the -3306 project. Note the Parish projects that construction for Phase IV will begin by January 2020.  _x000a__x000a_Regarding the closeout report for the Falgout Canal (-3312) project, Ms. Picou mentioned that she is working on obtaining a statement from the Terrebonne Levee and Conservation Distrcit that states the exact amount of funds the entity contributed to the project, and that she will provide the project analyst that statement, along with one from Terrebonne Parish stating the exact amount of funds the Parish contributed to the project, so that they can be passed on to Kristen Hebert, who is the project analyst for the CPRA's companion Falgout Canal (55CPFI3302) project. "/>
    <s v="Grants Management"/>
    <x v="4"/>
    <x v="0"/>
    <x v="24"/>
    <d v="2019-09-26T07:21:47"/>
    <m/>
    <m/>
    <s v="Item"/>
    <b v="0"/>
    <s v="0"/>
    <s v="Jimmy Dunphy"/>
    <s v="Jimmy Dunphy"/>
    <x v="20"/>
    <n v="1615"/>
    <s v="0"/>
    <d v="2019-09-26T10:40:21"/>
    <s v="Jimmy Dunphy"/>
    <m/>
    <s v="Grants Management"/>
    <s v="Item"/>
    <s v="strategicplanning/Research/Lists/Technical Assistance version 2"/>
  </r>
  <r>
    <s v="St. Bernard Parish"/>
    <x v="676"/>
    <x v="1"/>
    <s v="Program Income;  H44P-00001a; H44P-00001b; H44I-00003"/>
    <s v="Katrina/Rita Grant 2"/>
    <s v="The purpose of this meeting is to discuss St. Bernard Parish’s State and Parish Held program income projects _x000a_(LLT Property Maintenance and Disposition/Admin – H44P-00001a/H44P-00001b/H44I-00003 and Blight Abatement Project (non-LLT lots) – H44P-00002), St. Bernard Parish’s Road Home properties that may still be in the Parish’s inventory, and properties that were disposed according to the Parish’s Disposition Plan.  OCD staff met with SBPG Community Development Staff to discuss disposition of remaining Road Home lots and use of state-held and grantee-held program income. State OCD advised on grant closeout and achievement of national objectives."/>
    <s v="Eligible CDBG Activities;#Financial Management;#Low-Moderate Income - National Objective;#Grants Management"/>
    <x v="1"/>
    <x v="1"/>
    <x v="53"/>
    <d v="2019-09-26T11:00:52"/>
    <m/>
    <m/>
    <s v="Item"/>
    <b v="0"/>
    <s v="0"/>
    <s v="Chad Carson"/>
    <s v="Chad Carson"/>
    <x v="41"/>
    <n v="1616"/>
    <s v="0"/>
    <d v="2019-10-03T11:07:18"/>
    <s v="Chad Carson"/>
    <m/>
    <s v="Grants Management"/>
    <s v="Item"/>
    <s v="strategicplanning/Research/Lists/Technical Assistance version 2"/>
  </r>
  <r>
    <s v="Southeastern University"/>
    <x v="701"/>
    <x v="1"/>
    <s v="53BEDI9201"/>
    <s v="Gustav/Ike"/>
    <s v="inquiry about the Summer and Fall invoices "/>
    <s v="Grants Management"/>
    <x v="4"/>
    <x v="0"/>
    <x v="45"/>
    <d v="2019-09-27T10:31:33"/>
    <m/>
    <m/>
    <s v="Item"/>
    <b v="0"/>
    <s v="0"/>
    <s v="Shayla Thompson"/>
    <s v="Shayla Thompson"/>
    <x v="35"/>
    <n v="1617"/>
    <s v="0"/>
    <d v="2019-10-03T10:46:26"/>
    <s v="Shayla Thompson"/>
    <m/>
    <s v="Grants Management"/>
    <s v="Item"/>
    <s v="strategicplanning/Research/Lists/Technical Assistance version 2"/>
  </r>
  <r>
    <s v="First Responders-Sheriff's office"/>
    <x v="702"/>
    <x v="1"/>
    <s v="17FDRS6303"/>
    <s v="Flood"/>
    <s v="inquiry on invoices for the program "/>
    <s v="Financial Management;#Grants Management"/>
    <x v="2"/>
    <x v="0"/>
    <x v="45"/>
    <d v="2019-09-27T10:38:13"/>
    <m/>
    <m/>
    <s v="Item"/>
    <b v="0"/>
    <s v="0"/>
    <s v="Shayla Thompson"/>
    <s v="Shayla Thompson"/>
    <x v="35"/>
    <n v="1618"/>
    <s v="0"/>
    <d v="2020-01-17T09:31:57"/>
    <s v="Amanda Clark"/>
    <m/>
    <s v="Grants Management"/>
    <s v="Item"/>
    <s v="strategicplanning/Research/Lists/Technical Assistance version 2"/>
  </r>
  <r>
    <s v="Lafourche"/>
    <x v="701"/>
    <x v="1"/>
    <s v="29PARA3205, 29PARA3404, 29PARA3406"/>
    <s v="Gustav/Ike"/>
    <s v="LAFOURCHE PARISH GOVERNMENT: GUSTAV &amp; IKE CDBG PROGRAM_x000a_MONTHLY REPORT: SEPTEMBER 26, 2019_x000a_Dugas Canal Drainage Improvements 29PARA3404 – BET requested a final inspection on September 12. Inspections were held during that week and Byron Talbot, Contractors executed a substantial completion certificate, which is now being processed. We are waiting for a quote for the ladder rungs previously discussed. Total budget for project is $4,985,000.00. Change Order #3 increased the contract with BET to $3,479,798.18._x000a__x000a_Lafourche Community and Recreation Center 29PARA3205– Onshore Construction, LLC. completed metal wall and upper roof panels at the gym. CMU walls at gym are in place and being insulated. Electrical and plumbing rough-in is ongoing. Upcoming work includes lower roof panels, duct and sprinkler installation, and site grading. The front concrete entry area is in the process of being poured. The generator and transfer switch are on order. Kitchen equipment is being stored in the Mathews Government Complex. Change Order #3 is being reviewed by OCD-DRU. It involves electrical changes amounting to $6,392.74 for additional conduit and an extension of the concrete slab for the transformer. The construction contract is currently $3,794,500.00 and the total project budget is $5,229,056.38._x000a__x000a_Parr/Larose Pump Station 29PARA3406– The final application amendment was recently approved by OCD-DRU. The unused project balance of $7,457.00 was transferred to the unallocated funds line item until a need is determined. The standard warranty period expired on September 12, 2019 and the modified pump components are under warranty until September of 2020. The final project cost is $1,866,637.88."/>
    <s v="Damage related to disaster;#Eligible CDBG Activities;#Environmental - Environmental Reviews;#Grants Management"/>
    <x v="5"/>
    <x v="0"/>
    <x v="40"/>
    <d v="2019-09-27T10:54:22"/>
    <m/>
    <m/>
    <s v="Item"/>
    <b v="0"/>
    <s v="0"/>
    <s v="Martine Turner"/>
    <s v="Martine Turner"/>
    <x v="30"/>
    <n v="1619"/>
    <s v="0"/>
    <d v="2019-10-08T09:28:46"/>
    <s v="Martine Turner"/>
    <m/>
    <s v="Grants Management"/>
    <s v="Item"/>
    <s v="strategicplanning/Research/Lists/Technical Assistance version 2"/>
  </r>
  <r>
    <s v="Lafourche"/>
    <x v="682"/>
    <x v="1"/>
    <s v="29PARA3404, 29PARA3406, 29PARA3205, 29PARA3303"/>
    <s v="Gustav/Ike"/>
    <s v="LAFOURCHE PARISH GOVERNMENT: GUSTAV &amp; IKE CDBG PROGRAM_x000a_MONTHLY REPORT: AUGUST 28, 2019_x000a__x000a__x000a_Dugas Canal Drainage Improvements 29PARA3404 – Byron Talbot, Contractors is nearing completion. Remaining work includes the last sections of concrete ditch along Parkside Drive. Minor enhancements are still being considered, such as ladder rungs for the concrete ditch. The 255-day contract time expired on June 5, 2019. Total budget for project is $4,985,000.00. Change Order #3 increased the contract with BET to $3,479,798.18._x000a__x000a_Lafourche Community and Recreation Center 29PARA3205 – Onshore Construction, LLC. is now working on the sheet metal work for the building shell. Weather impacts are still evident at the site. Change Order #1 to modify electrical and utility items (+ $30,616.66) was approved at the July 23rd council meeting. Change Order #2 which added 48 days to the contract time was approved at the August 13th meeting. The Recreation Department has purchased the owner furnished kitchen equipment and plans to purchase the generator nearer to project completion. The construction contract is currently $3,794,500.00 and the total project budget is $5,229,056.38._x000a__x000a_Parr/Larose Pump Station 29PARA3406 – A final application amendment was approved by the parish council on Tuesday and will be submitted to OCD/DRU by next week. The unused project balance of $7,457.00 will be transferred into the unallocated funds line item until a need is determined. The standard warranty period will end on September 12, 2019 and the modified pump components are under warranty until September of 2020. The final project cost is $1,866,637.88._x000a_Westside Drainage Improvements - The project is complete. The project close-out documents were submitted to DRU on February 4, 2019._x000a__x000a_Highway 308 Roadway and Drainage Improvements 29PARA3303 – The project is complete. Grant closeout documents were submitted to the State on November 26, 2018. Edits to the close out report were requested by OCD-DUR on February 26th and submitted on March 3, 2019."/>
    <s v="Damage related to disaster;#Eligible CDBG Activities;#Environmental - Environmental Reviews;#Financial Management;#Grants Management"/>
    <x v="5"/>
    <x v="0"/>
    <x v="40"/>
    <d v="2019-09-27T10:57:39"/>
    <m/>
    <m/>
    <s v="Item"/>
    <b v="0"/>
    <s v="0"/>
    <s v="Martine Turner"/>
    <s v="Martine Turner"/>
    <x v="30"/>
    <n v="1620"/>
    <s v="0"/>
    <d v="2019-10-08T09:31:08"/>
    <s v="Martine Turner"/>
    <m/>
    <s v="Grants Management"/>
    <s v="Item"/>
    <s v="strategicplanning/Research/Lists/Technical Assistance version 2"/>
  </r>
  <r>
    <s v="Lafourche"/>
    <x v="669"/>
    <x v="1"/>
    <s v="29PARA3406, 29PARA3404, 29PARA3205, 29PARA3403, 29PARA3303"/>
    <s v="Gustav/Ike"/>
    <s v="LAFOURCHE PARISH GOVERNMENT: GUSTAV &amp; IKE CDBG PROGRAM_x000a_MONTHLY REPORT: JULY 16, 2019_x000a_Dugas Canal Drainage Improvements 29PARA3404 – Change Order #3 was approved at the May 14th Parish Council meeting. The application amendment to include additional work items will not be processed further. Local parish funding has been dedicated for that purpose. Other minor enhancements are still being considered, such as ladder rungs for the concrete ditch near Parkside Drive. The 255-day contract time expired on June 5, 2019. Total budget for project is $4,985,000.00. Change Order #3 increased the contract with BET to $3,479,798.18._x000a__x000a_Lafourche Community and Recreation Center 29PARA3205– Onshore Construction, LLC. recently completed the steel building framing and is continuing with interior build-out. Change Order #1 to modify electrical and utility items (+ $30,616.66) will be considered for approval at the July 23rd council meeting. Change Order #2 is also in process and will add 48 days to the contract time, due to weather delays and poor site conditions. The Recreation Department is working to procure the owner furnished kitchen equipment. The parish is moving forward with the purchase of a generator for the facility. The construction contract is currently $3,794,500.00 and the total project budget is $5,229,056.38._x000a__x000a_Parr/Larose Pump Station 29PARA3406 – A final application amendment is in process and will be submitted to the parish council and OCD/DRU. The unused project balance of $7,457.00 will be transferred into the unallocated funds line item until a need is determined. The standard warranty period will end on September 12, 2019 and the modified pump components are under warranty until September of 2020. The final project cost is $1,866,637.88._x000a__x000a_Westside Drainage Improvements 29PARA3403- The project is complete. The project close-out documents were submitted to DRU on February 4, 2019._x000a__x000a_Highway 308 Roadway and Drainage Improvements29PARA3303 – The project is complete. Grant closeout documents were submitted to the State on November 26, 2018. Edits to the close out report were requested by OCD-DUR on February 26th and submitted on March 3, 2019."/>
    <s v="Damage related to disaster;#Eligible CDBG Activities;#Financial Management;#Grants Management"/>
    <x v="5"/>
    <x v="0"/>
    <x v="40"/>
    <d v="2019-09-27T11:01:26"/>
    <m/>
    <m/>
    <s v="Item"/>
    <b v="0"/>
    <s v="0"/>
    <s v="Martine Turner"/>
    <s v="Martine Turner"/>
    <x v="30"/>
    <n v="1621"/>
    <s v="0"/>
    <d v="2019-10-08T09:38:35"/>
    <s v="Martine Turner"/>
    <m/>
    <s v="Grants Management"/>
    <s v="Item"/>
    <s v="strategicplanning/Research/Lists/Technical Assistance version 2"/>
  </r>
  <r>
    <s v="Lafourche"/>
    <x v="643"/>
    <x v="1"/>
    <s v="29PARA3205, 29PARA3406, 29PARA3404, 29PARA3303"/>
    <s v="Gustav/Ike"/>
    <s v="LAFOURCHE PARISH GOVERNMENT: GUSTAV &amp; IKE CDBG PROGRAM_x000a_MONTHLY REPORT: JUNE 27, 2019_x000a_Parr/Larose Pump Station 29PARA3406 – Under warranty, Sealevel Construction completed modifications to the automation system for the two pumps. We will now prepare close out documentation and submit to OCD/DRU. The warranty period began on September 12, 2018. The current overall project cost is $1,866,437.88. This is $7,657.00 less than the current project budget._x000a__x000a_Dugas Canal Drainage Improvements 29PARA3404 – Change Order #3 was approved at the May 14th Parish Council meeting. We met with the parish administration on Tuesday to discuss the path forward. Administration requested we submit an application amendment to enhance the current scope of work. The engineer is working with BET to develop a scope and pricing. Change Order #4 would include additional sub-surface drainage in an existing ditch along Fairway Drive. Other minor enhancements may also be included, such as ladder rungs for the concrete ditch near Parkside Drive. The 255-day contract time expired on June 5, 2019. Total budget for project is $4,985,000.00. Change Order #3 increased the contract with BET to $3,479,798.18._x000a__x000a_Lafourche Community and Recreation Center 29PARA3205– The Notice to Proceed was issued to Onshore Construction, LLC. on November 1st. The Contractor completed the concrete foundation and building erection this month. Change Order #1 to modify electrical and utility items has been submitted for council approval (+ $30,616.66). Change Order #2 is also in process and will add 48 days to the contract time, due to weather delays. Amendment #3 to the Architectural Agreement was approved by the council earlier this week. The Recreation Department is working to procure the owner furnished kitchen equipment. The parish is moving forward with the purchase of a generator for the facility. The construction contract is $3,794,500.00 and the total project budget is $5,229,056.38._x000a_Westside Drainage Improvements - The project is complete. The project close-out documents were submitted to DRU on February 4, 2019._x000a__x000a_Highway 308 Roadway and Drainage Improvements 29PARA3303 – The project is complete. Grant closeout documents were submitted to the State on November 26, 2018. Edits to the close out report were requested by OCD-DUR on February 26th and submitted on March 3, 2019."/>
    <s v="Damage related to disaster;#Environmental - Environmental Reviews;#Financial Management;#Grants Management"/>
    <x v="5"/>
    <x v="0"/>
    <x v="40"/>
    <d v="2019-09-27T11:04:08"/>
    <m/>
    <m/>
    <s v="Item"/>
    <b v="0"/>
    <s v="0"/>
    <s v="Martine Turner"/>
    <s v="Martine Turner"/>
    <x v="30"/>
    <n v="1622"/>
    <s v="0"/>
    <d v="2019-10-08T09:45:03"/>
    <s v="Martine Turner"/>
    <m/>
    <s v="Grants Management"/>
    <s v="Item"/>
    <s v="strategicplanning/Research/Lists/Technical Assistance version 2"/>
  </r>
  <r>
    <s v="Village of Downsville"/>
    <x v="703"/>
    <x v="1"/>
    <s v="PW 500 &amp; 501"/>
    <s v="Flood"/>
    <s v="Contacted grantee about signature request, grantee requested to have additional time until after council meeting. "/>
    <s v="Grants Management"/>
    <x v="4"/>
    <x v="0"/>
    <x v="45"/>
    <d v="2019-09-27T14:32:00"/>
    <m/>
    <m/>
    <s v="Item"/>
    <b v="0"/>
    <s v="0"/>
    <s v="Shayla Thompson"/>
    <s v="Shayla Thompson"/>
    <x v="35"/>
    <n v="1623"/>
    <s v="0"/>
    <d v="2019-10-03T11:12:48"/>
    <s v="Shayla Thompson"/>
    <m/>
    <s v="Grants Management"/>
    <s v="Item"/>
    <s v="strategicplanning/Research/Lists/Technical Assistance version 2"/>
  </r>
  <r>
    <s v="Union Grove Water system"/>
    <x v="704"/>
    <x v="1"/>
    <s v="PA Match "/>
    <s v="Flood"/>
    <s v="Email coorspondence regarding the payments and documentation from the PA match program. "/>
    <s v="Grants Management"/>
    <x v="4"/>
    <x v="0"/>
    <x v="45"/>
    <d v="2019-09-27T14:39:45"/>
    <m/>
    <m/>
    <s v="Item"/>
    <b v="0"/>
    <s v="0"/>
    <s v="Shayla Thompson"/>
    <s v="Shayla Thompson"/>
    <x v="35"/>
    <n v="1624"/>
    <s v="0"/>
    <d v="2019-09-27T14:39:45"/>
    <s v="Shayla Thompson"/>
    <m/>
    <s v="Grants Management"/>
    <s v="Item"/>
    <s v="strategicplanning/Research/Lists/Technical Assistance version 2"/>
  </r>
  <r>
    <s v="East Side Fire Protection "/>
    <x v="697"/>
    <x v="1"/>
    <s v="First Responders "/>
    <s v="Flood"/>
    <s v="Meeting to discuss the First Responders program, what is needed  to proceed with reimbursement of invoices. "/>
    <s v="Grants Management"/>
    <x v="4"/>
    <x v="1"/>
    <x v="45"/>
    <d v="2019-09-27T14:46:16"/>
    <m/>
    <m/>
    <s v="Item"/>
    <b v="0"/>
    <s v="0"/>
    <s v="Shayla Thompson"/>
    <s v="Shayla Thompson"/>
    <x v="35"/>
    <n v="1625"/>
    <s v="0"/>
    <d v="2019-09-27T14:46:16"/>
    <s v="Shayla Thompson"/>
    <m/>
    <s v="Grants Management"/>
    <s v="Item"/>
    <s v="strategicplanning/Research/Lists/Technical Assistance version 2"/>
  </r>
  <r>
    <s v="Jefferson Davis Parish Police Jury"/>
    <x v="701"/>
    <x v="1"/>
    <s v="i2oc-00044"/>
    <s v="Katrina/Rita Grant 2"/>
    <s v="Discussed allowable costs. Also went over actual costs to closeout project."/>
    <s v="Eligible CDBG Activities;#Financial Management"/>
    <x v="1"/>
    <x v="0"/>
    <x v="39"/>
    <d v="2019-09-30T11:43:52"/>
    <m/>
    <m/>
    <s v="Item"/>
    <b v="0"/>
    <s v="0"/>
    <s v="Sydney Pino"/>
    <s v="Sydney Pino"/>
    <x v="29"/>
    <n v="1626"/>
    <s v="0"/>
    <d v="2019-09-30T11:43:52"/>
    <s v="Sydney Pino"/>
    <m/>
    <s v="Grants Management"/>
    <s v="Item"/>
    <s v="strategicplanning/Research/Lists/Technical Assistance version 2"/>
  </r>
  <r>
    <s v="Vernon Parish "/>
    <x v="702"/>
    <x v="1"/>
    <s v="58BEDI7201 - Fort Polk"/>
    <s v="Gustav/Ike"/>
    <s v="Conference call with parish to discuss project status, ongoing issues, resolutions and expenditures. "/>
    <s v="Damage related to disaster;#Eligible CDBG Activities;#Financial Management;#Urgent Need - National Objective"/>
    <x v="5"/>
    <x v="0"/>
    <x v="23"/>
    <d v="2019-09-30T11:46:28"/>
    <m/>
    <m/>
    <s v="Item"/>
    <b v="0"/>
    <s v="0"/>
    <s v="Kristen Hebert"/>
    <s v="Kristen Hebert"/>
    <x v="10"/>
    <n v="1627"/>
    <s v="0"/>
    <d v="2019-09-30T13:37:22"/>
    <s v="Kristen Hebert"/>
    <m/>
    <s v="DRGR TA"/>
    <s v="Item"/>
    <s v="strategicplanning/Research/Lists/Technical Assistance version 2"/>
  </r>
  <r>
    <s v="City of New orleans"/>
    <x v="701"/>
    <x v="1"/>
    <s v="Multiples"/>
    <s v="Katrina/Rita Grant 1"/>
    <s v="Bi-weekly meeting. Discussed necessary supporting documents for draw requests."/>
    <s v="Damage related to disaster;#Grants Management"/>
    <x v="5"/>
    <x v="0"/>
    <x v="39"/>
    <d v="2019-09-30T11:46:30"/>
    <m/>
    <m/>
    <s v="Item"/>
    <b v="0"/>
    <s v="0"/>
    <s v="Sydney Pino"/>
    <s v="Sydney Pino"/>
    <x v="29"/>
    <n v="1628"/>
    <s v="0"/>
    <d v="2019-09-30T11:46:30"/>
    <s v="Sydney Pino"/>
    <m/>
    <s v="Grants Management"/>
    <s v="Item"/>
    <s v="strategicplanning/Research/Lists/Technical Assistance version 2"/>
  </r>
  <r>
    <s v="Jefferson Parish"/>
    <x v="702"/>
    <x v="1"/>
    <s v="PARA, ILTR, IFIS, FSCC, ILT2, ILOC, State and Parish Held "/>
    <s v="Katrina/Rita Grant 1;#Katrina/Rita Grant 2;#Gustav/Ike"/>
    <s v="Conference call with parish, PAE, HGA, and GCR to discuss project status, ongoing issues, resolutions, expenditures and closeout.  "/>
    <s v="Damage related to disaster;#Duplication of Benefits;#Eligible CDBG Activities;#Environmental - Environmental Reviews;#Financial Management;#Low-Moderate Income - National Objective;#Slum and Blight - National Objective;#Urgent Need - National Objective"/>
    <x v="5"/>
    <x v="0"/>
    <x v="23"/>
    <d v="2019-09-30T11:48:38"/>
    <m/>
    <m/>
    <s v="Item"/>
    <b v="0"/>
    <s v="0"/>
    <s v="Kristen Hebert"/>
    <s v="Kristen Hebert"/>
    <x v="10"/>
    <n v="1629"/>
    <s v="0"/>
    <d v="2019-09-30T11:48:38"/>
    <s v="Kristen Hebert"/>
    <m/>
    <s v="DRGR TA"/>
    <s v="Item"/>
    <s v="strategicplanning/Research/Lists/Technical Assistance version 2"/>
  </r>
  <r>
    <s v="Louisiana Dept. of Ag."/>
    <x v="705"/>
    <x v="1"/>
    <s v="65FDFR7001"/>
    <s v="Flood"/>
    <s v="TA included a discussion of DOB regarding SBA, RMA and FSA."/>
    <s v="Duplication of Benefits"/>
    <x v="6"/>
    <x v="0"/>
    <x v="28"/>
    <d v="2019-09-30T12:26:34"/>
    <m/>
    <m/>
    <s v="Item"/>
    <b v="0"/>
    <s v="0"/>
    <s v="Tomorr LeBeouf"/>
    <s v="Tomorr LeBeouf"/>
    <x v="19"/>
    <n v="1630"/>
    <s v="0"/>
    <d v="2019-09-30T12:26:34"/>
    <s v="Tomorr LeBeouf"/>
    <m/>
    <s v="Grants Management"/>
    <s v="Item"/>
    <s v="strategicplanning/Research/Lists/Technical Assistance version 2"/>
  </r>
  <r>
    <s v="East Side Fire Protection District No. 5"/>
    <x v="697"/>
    <x v="1"/>
    <s v="Not assigned Yet"/>
    <s v="Flood"/>
    <s v="The purpose of the meeting was to discuss program expectations and guidellines. Areas of discussions were: DOB, National Objectives of LMI and Urgent Need, Fair Housing compliance activities, Environmental Review and file maintenance."/>
    <s v="Duplication of Benefits;#Eligible CDBG Activities;#Environmental - Environmental Reviews;#Fair Housing Equal Opportunity;#Low-Moderate Income - National Objective;#Urgent Need - National Objective"/>
    <x v="6"/>
    <x v="1"/>
    <x v="28"/>
    <d v="2019-09-30T13:33:58"/>
    <m/>
    <m/>
    <s v="Item"/>
    <b v="0"/>
    <s v="0"/>
    <s v="Tomorr LeBeouf"/>
    <s v="Tomorr LeBeouf"/>
    <x v="19"/>
    <n v="1631"/>
    <s v="0"/>
    <d v="2019-09-30T13:33:58"/>
    <s v="Tomorr LeBeouf"/>
    <m/>
    <s v="Grants Management"/>
    <s v="Item"/>
    <s v="strategicplanning/Research/Lists/Technical Assistance version 2"/>
  </r>
  <r>
    <s v="Louisiana Dept of Ag."/>
    <x v="702"/>
    <x v="1"/>
    <s v="65FDFR7001"/>
    <s v="Flood"/>
    <s v="The purpose of the meeting was to provide LMI Household and LMI Business documentation training."/>
    <s v="Low-Moderate Income - National Objective;#Urgent Need - National Objective"/>
    <x v="0"/>
    <x v="1"/>
    <x v="28"/>
    <d v="2019-09-30T13:37:21"/>
    <m/>
    <m/>
    <s v="Item"/>
    <b v="0"/>
    <s v="0"/>
    <s v="Tomorr LeBeouf"/>
    <s v="Tomorr LeBeouf"/>
    <x v="19"/>
    <n v="1632"/>
    <s v="0"/>
    <d v="2019-09-30T13:37:21"/>
    <s v="Tomorr LeBeouf"/>
    <m/>
    <s v="Grants Management"/>
    <s v="Item"/>
    <s v="strategicplanning/Research/Lists/Technical Assistance version 2"/>
  </r>
  <r>
    <s v="Louisiana Dept of Ag."/>
    <x v="706"/>
    <x v="1"/>
    <s v="65FDFR7001"/>
    <s v="Flood"/>
    <s v="The purpose of the call was to discuss follow-up concerns with DOB."/>
    <s v="Duplication of Benefits"/>
    <x v="6"/>
    <x v="0"/>
    <x v="28"/>
    <d v="2019-09-30T13:39:57"/>
    <m/>
    <m/>
    <s v="Item"/>
    <b v="0"/>
    <s v="0"/>
    <s v="Tomorr LeBeouf"/>
    <s v="Tomorr LeBeouf"/>
    <x v="19"/>
    <n v="1633"/>
    <s v="0"/>
    <d v="2019-09-30T13:39:57"/>
    <s v="Tomorr LeBeouf"/>
    <m/>
    <s v="Grants Management"/>
    <s v="Item"/>
    <s v="strategicplanning/Research/Lists/Technical Assistance version 2"/>
  </r>
  <r>
    <s v="Watershed potential Applicants"/>
    <x v="696"/>
    <x v="1"/>
    <s v="66FDCB6101"/>
    <s v="Flood"/>
    <s v="The watershed initiative held an applicant briefing for potential applicants for the RCBG program._x000a_The watershed Initiative answered questions pertaining to the structure/funding of the program._x000a_"/>
    <s v="Damage related to disaster"/>
    <x v="5"/>
    <x v="1"/>
    <x v="54"/>
    <d v="2019-09-30T15:18:07"/>
    <m/>
    <m/>
    <s v="Item"/>
    <b v="0"/>
    <s v="0"/>
    <s v="Kimberly Lundy"/>
    <s v="Kimberly Lundy"/>
    <x v="42"/>
    <n v="1634"/>
    <s v="0"/>
    <d v="2019-09-30T15:18:07"/>
    <s v="Kimberly Lundy"/>
    <m/>
    <s v="Grants Management"/>
    <s v="Item"/>
    <s v="strategicplanning/Research/Lists/Technical Assistance version 2"/>
  </r>
  <r>
    <s v="South Central Planning and Development Commission, North Delta Regional Planning &amp; Development District, NewCorp Inc, TruFund Financial Services, Regional Loan Corp "/>
    <x v="690"/>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0-01T09:42:59"/>
    <m/>
    <m/>
    <s v="Item"/>
    <b v="0"/>
    <s v="0"/>
    <s v="Michael Chua"/>
    <s v="Michael Chua"/>
    <x v="9"/>
    <n v="1635"/>
    <s v="0"/>
    <d v="2019-10-01T09:42:59"/>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93"/>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0-01T09:43:40"/>
    <m/>
    <m/>
    <s v="Item"/>
    <b v="0"/>
    <s v="0"/>
    <s v="Michael Chua"/>
    <s v="Michael Chua"/>
    <x v="9"/>
    <n v="1636"/>
    <s v="0"/>
    <d v="2019-10-01T09:43:40"/>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697"/>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0-01T09:44:20"/>
    <m/>
    <m/>
    <s v="Item"/>
    <b v="0"/>
    <s v="0"/>
    <s v="Michael Chua"/>
    <s v="Michael Chua"/>
    <x v="9"/>
    <n v="1637"/>
    <s v="0"/>
    <d v="2019-10-01T09:44:20"/>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02"/>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0-01T09:44:51"/>
    <m/>
    <m/>
    <s v="Item"/>
    <b v="0"/>
    <s v="0"/>
    <s v="Michael Chua"/>
    <s v="Michael Chua"/>
    <x v="9"/>
    <n v="1638"/>
    <s v="0"/>
    <d v="2019-10-01T09:44:51"/>
    <s v="Michael Chua"/>
    <m/>
    <s v="Grants Management"/>
    <s v="Item"/>
    <s v="strategicplanning/Research/Lists/Technical Assistance version 2"/>
  </r>
  <r>
    <s v="City of New Orleans"/>
    <x v="707"/>
    <x v="1"/>
    <s v="n/a"/>
    <s v="Katrina/Rita Grant 1;#Katrina/Rita Grant 2;#Katrina/Rita Grant 3"/>
    <s v="Received email from CNO requesting guidance for admin costs and indirect costs. Send email with reference material."/>
    <s v="Financial Management"/>
    <x v="2"/>
    <x v="0"/>
    <x v="39"/>
    <d v="2019-10-01T10:26:01"/>
    <m/>
    <m/>
    <s v="Item"/>
    <b v="0"/>
    <s v="0"/>
    <s v="Sydney Pino"/>
    <s v="Sydney Pino"/>
    <x v="29"/>
    <n v="1639"/>
    <s v="0"/>
    <d v="2019-10-01T10:26:01"/>
    <s v="Sydney Pino"/>
    <m/>
    <s v="Grants Management"/>
    <s v="Item"/>
    <s v="strategicplanning/Research/Lists/Technical Assistance version 2"/>
  </r>
  <r>
    <s v="Louisiana Department of Agriculture"/>
    <x v="706"/>
    <x v="1"/>
    <s v="65WHFD7001"/>
    <s v="Gustav/Ike"/>
    <s v="Conference Call to provide TA regarding the CEA extension request.  Recommended reaching out to North Baton Rouge Econ Development District to see if they know of any applicants that could apply for the program.  Waiting on signed request for payments from Food Trust and Market Umbrella."/>
    <s v="Damage related to disaster;#Eligible CDBG Activities;#Financial Management;#Low-Moderate Income - National Objective"/>
    <x v="5"/>
    <x v="0"/>
    <x v="23"/>
    <d v="2019-10-01T16:40:38"/>
    <m/>
    <m/>
    <s v="Item"/>
    <b v="0"/>
    <s v="0"/>
    <s v="Kristen Hebert"/>
    <s v="Kristen Hebert"/>
    <x v="10"/>
    <n v="1640"/>
    <s v="0"/>
    <d v="2019-10-01T16:40:38"/>
    <s v="Kristen Hebert"/>
    <m/>
    <s v="DRGR TA"/>
    <s v="Item"/>
    <s v="strategicplanning/Research/Lists/Technical Assistance version 2"/>
  </r>
  <r>
    <s v="Town of Baldwin"/>
    <x v="708"/>
    <x v="1"/>
    <s v="51MIPC3401"/>
    <s v="Gustav/Ike"/>
    <s v="A monthly conference call was held today with Town of Baldwin Mayor Phil Prejean, engineer Reid Miller, and DRU representatives Michael Chua and Jimmy Dunphy to discuss the Town's Flood Protection Levee System (51MIPC3401) project, including the status of construction, as well as the acquisition records that need to be provided in order to have the Levee District's acquisition costs paid from CDBG-DR funds. _x000a__x000a_Mr. Miller stated that construction is still progressing ahead of schedule and that it is possible the project could be ready for substantial completion approval by the Town Council at the council's November meeting. Note per the most recent change order (#2), the contractor has 280 days to complete the scope of the project. Construction is progressing well ahead of schedule, however, and could be completed within the next 30 days, according to Mr. Miller.  _x000a__x000a_In terms of the acquisition records that still need to be obtained, Mayor Prejean mentioned that he would contact consultant Angela Kraemer to attempt to move that process forward. The project analyst mentioned that the Town's compiling of the acquisition records is important because it could potentially delay closeout of the project after construction has been completed, and that ideally, closeout of the project will be able to move forward shortly after construction has been completed. _x000a__x000a_The project analyst also mentioned that he could re-send the email that lists the acquisition records that still need to be obtained if that would be helpful. Note an email was sent to St. Mary Parish Levee District Executive Director Tim Matte 2/5/19 that listed each of the records that had not yet been provided for the five parcels the Levee District acquired.  "/>
    <s v="Grants Management"/>
    <x v="4"/>
    <x v="0"/>
    <x v="24"/>
    <d v="2019-10-03T08:12:54"/>
    <m/>
    <m/>
    <s v="Item"/>
    <b v="0"/>
    <s v="0"/>
    <s v="Jimmy Dunphy"/>
    <s v="Jimmy Dunphy"/>
    <x v="20"/>
    <n v="1641"/>
    <s v="0"/>
    <d v="2019-11-07T07:30:28"/>
    <s v="Jimmy Dunphy"/>
    <m/>
    <s v="Grants Management"/>
    <s v="Item"/>
    <s v="strategicplanning/Research/Lists/Technical Assistance version 2"/>
  </r>
  <r>
    <s v="St. Charles Parish"/>
    <x v="709"/>
    <x v="1"/>
    <s v="PW 131,155,70,57,206"/>
    <s v="Flood"/>
    <s v="Event start date: 10/2/19_x000a_Event end date: 10/2/19_x000a_On-site visit_x000a_Attendees: Eugenia Williams OCD, Anitra Adams GOHSEP, Jessica Baudoin, Nicole Barraco, Barret Roberts-St. Charles Parish_x000a_Date notice sent: 09/30/19_x000a______________________________________________________________________x000a_EW provided an overview of the Non-Federal Share Match Program._x000a_EW explained the Match program reimbursement process._x000a_EW explained the grant agreement date of 4/4/17 and the HUD CDBG-DR requirements._x000a_EW provided the spreadsheet requesting the start and end dates of the project_x000a_The following is a summary of discussions of the Grantee's PW(s):_x000a_PW 131 Debris Removal-Ready for closeout by GOHSEP_x000a_PW 155- Emergency Protective Measures-Project has been closed_x000a_PW 70 Roads- Need to request closeout by GOHSEP_x000a_PW 57 Public Utilities- Need to request closeout by GOHSEPPW 206- Donated Resources-Notified Grantee that the Non-_x000a_Federal Share Match Program does not provide a match on Donated Resources. It would create a duplication of benefits._x000a_Grantee states that all projects were finished prior to 4/4/17_x000a_The Grantee HOLD status has been lifted_x000a_Will submit start and end date by 10/16/19_x000a_New Intermin Grants Officer is Barret Roberts"/>
    <s v="Damage related to disaster;#Duplication of Benefits;#Eligible CDBG Activities;#Labor - Davis/Bacon;#Low-Moderate Income - National Objective;#Urgent Need - National Objective;#Grants Management"/>
    <x v="5"/>
    <x v="1"/>
    <x v="35"/>
    <d v="2019-10-03T10:40:08"/>
    <m/>
    <m/>
    <s v="Item"/>
    <b v="0"/>
    <s v="0"/>
    <s v="Eugenia Williams"/>
    <s v="Eugenia Williams"/>
    <x v="26"/>
    <n v="1642"/>
    <s v="0"/>
    <d v="2019-10-03T10:40:08"/>
    <s v="Eugenia Williams"/>
    <m/>
    <s v="Grants Management"/>
    <s v="Item"/>
    <s v="strategicplanning/Research/Lists/Technical Assistance version 2"/>
  </r>
  <r>
    <s v="Southern University"/>
    <x v="710"/>
    <x v="1"/>
    <s v="17DRLG9201"/>
    <s v="Gustav/Ike"/>
    <s v="Allowable costs. SU-AG requested additional items to be covered under there grant, but items were bot allowable."/>
    <s v="Eligible CDBG Activities;#Financial Management"/>
    <x v="1"/>
    <x v="0"/>
    <x v="39"/>
    <d v="2019-10-07T08:29:52"/>
    <m/>
    <m/>
    <s v="Item"/>
    <b v="0"/>
    <s v="0"/>
    <s v="Sydney Pino"/>
    <s v="Sydney Pino"/>
    <x v="29"/>
    <n v="1643"/>
    <s v="0"/>
    <d v="2019-10-07T08:29:52"/>
    <s v="Sydney Pino"/>
    <m/>
    <s v="Grants Management"/>
    <s v="Item"/>
    <s v="strategicplanning/Research/Lists/Technical Assistance version 2"/>
  </r>
  <r>
    <s v="Louisiana Housing Corporation"/>
    <x v="709"/>
    <x v="1"/>
    <s v="ADMIN"/>
    <s v="Katrina/Rita Grant 1;#Katrina/Rita Grant 2;#Katrina/Rita Grant 3;#Gustav/Ike;#Isaac;#Flood"/>
    <s v="OCD-DRU forwarded updated closeout procedures and forms to LHC's closeout analyst to provide remote T.A. to them on closeout procedures."/>
    <s v="Grants Management"/>
    <x v="4"/>
    <x v="0"/>
    <x v="48"/>
    <d v="2019-10-07T15:42:39"/>
    <m/>
    <m/>
    <s v="Item"/>
    <b v="0"/>
    <s v="0"/>
    <s v="John Sparks"/>
    <s v="John Sparks"/>
    <x v="4"/>
    <n v="1644"/>
    <s v="0"/>
    <d v="2019-10-07T15:42:39"/>
    <s v="John Sparks"/>
    <m/>
    <s v="Grants Management"/>
    <s v="Item"/>
    <s v="strategicplanning/Research/Lists/Technical Assistance version 2"/>
  </r>
  <r>
    <s v="Golden Meadow"/>
    <x v="711"/>
    <x v="1"/>
    <s v="29MIPC2301"/>
    <s v="Gustav/Ike"/>
    <s v="Spoke with Martha regarding the project.  The CEA was extended for 9 months since the project is still not complete and the CEA will expire 12/31/2019.  The CEA was extended 9 months which should give plenty time to complete the final hookups.  This project was delayed due to incorrect plans and specs and the contractor ran into other utlility lines.  _x000a_This project has several other funding sources, LGAP, and local funding.  The parish can not use the LGAP for hookups or the Local funding since some of the hook ups are on private property.  Martha with SCP is going to complete an amendment to change some line items around so that CDBG funds can be used for the hookups.  There was an issue with GIOS so they will have to submit the amendment in paper form.  Once it is received I will enter it into GIOS. "/>
    <s v="Damage related to disaster"/>
    <x v="5"/>
    <x v="0"/>
    <x v="46"/>
    <d v="2019-10-08T09:07:26"/>
    <m/>
    <m/>
    <s v="Item"/>
    <b v="0"/>
    <s v="0"/>
    <s v="Fay Part"/>
    <s v="Fay Part"/>
    <x v="28"/>
    <n v="1645"/>
    <s v="0"/>
    <d v="2019-10-08T09:07:26"/>
    <s v="Fay Part"/>
    <m/>
    <s v="Grants Management"/>
    <s v="Item"/>
    <s v="strategicplanning/Research/Lists/Technical Assistance version 2"/>
  </r>
  <r>
    <s v="Assumption Parish Government"/>
    <x v="711"/>
    <x v="1"/>
    <s v="04PARA2303"/>
    <s v="Gustav/Ike"/>
    <s v="Spoke with Adam with SCP regarding this project.  Stated that this project is mainly complete they are waiting on Entergy so that they can hook the generator up. The project should be near completion once that is complete."/>
    <s v="Damage related to disaster"/>
    <x v="5"/>
    <x v="0"/>
    <x v="46"/>
    <d v="2019-10-08T09:43:19"/>
    <m/>
    <m/>
    <s v="Item"/>
    <b v="0"/>
    <s v="0"/>
    <s v="Fay Part"/>
    <s v="Fay Part"/>
    <x v="28"/>
    <n v="1646"/>
    <s v="0"/>
    <d v="2019-10-08T09:43:19"/>
    <s v="Fay Part"/>
    <m/>
    <s v="Grants Management"/>
    <s v="Item"/>
    <s v="strategicplanning/Research/Lists/Technical Assistance version 2"/>
  </r>
  <r>
    <s v="Louisiana Department of Agriculture"/>
    <x v="650"/>
    <x v="1"/>
    <s v="65WHFD7001"/>
    <s v="Gustav/Ike"/>
    <s v="Conference call to provide TA regarding documentation submitted for the request for payment and outreach for program"/>
    <s v="Damage related to disaster;#Eligible CDBG Activities;#Financial Management;#Low-Moderate Income - National Objective"/>
    <x v="5"/>
    <x v="0"/>
    <x v="23"/>
    <d v="2019-10-08T11:31:36"/>
    <m/>
    <m/>
    <s v="Item"/>
    <b v="0"/>
    <s v="0"/>
    <s v="Kristen Hebert"/>
    <s v="Kristen Hebert"/>
    <x v="10"/>
    <n v="1647"/>
    <s v="0"/>
    <d v="2019-10-08T11:31:36"/>
    <s v="Kristen Hebert"/>
    <m/>
    <s v="DRGR TA"/>
    <s v="Item"/>
    <s v="strategicplanning/Research/Lists/Technical Assistance version 2"/>
  </r>
  <r>
    <s v="St. Bernard Parish"/>
    <x v="676"/>
    <x v="1"/>
    <s v="Program Income Projects"/>
    <s v="Katrina/Rita Grant 1;#Katrina/Rita Grant 2;#Katrina/Rita Grant 3"/>
    <s v="Onsite meeting to discuss SBPG State and Parish Held program income project, Parish's Road Home properties that may still be in the Parish's inventory, and properties that were disposed according the Parish's Disposition Plan.  In addition, to discuss the request that was made to extend the timeline for disposing of the remaining properties._x000a__x000a_Attendees:  Jason Stopa, Cliff Zeairs, Chad Carson, Patrice Staton, Nicole, and Kristen Hebert"/>
    <s v="Damage related to disaster;#Eligible CDBG Activities;#Financial Management;#Low-Moderate Income - National Objective;#Slum and Blight - National Objective;#Urgent Need - National Objective"/>
    <x v="5"/>
    <x v="1"/>
    <x v="23"/>
    <d v="2019-10-08T11:37:38"/>
    <m/>
    <m/>
    <s v="Item"/>
    <b v="0"/>
    <s v="0"/>
    <s v="Kristen Hebert"/>
    <s v="Kristen Hebert"/>
    <x v="10"/>
    <n v="1648"/>
    <s v="0"/>
    <d v="2019-10-08T11:38:44"/>
    <s v="Kristen Hebert"/>
    <m/>
    <s v="DRGR TA"/>
    <s v="Item"/>
    <s v="strategicplanning/Research/Lists/Technical Assistance version 2"/>
  </r>
  <r>
    <s v="LSU Agricultural Center"/>
    <x v="712"/>
    <x v="1"/>
    <s v="17WEDU7001"/>
    <s v="Gustav/Ike"/>
    <s v="OCD-DRU Staff Helena Janssen held the monthly conference call with LSU-Ag Center representatives of the Office of Sponsored Programs to discuss program status regarding the Incubator Project, timelines for the work on the bottling line and progress made to date, status of the revised Budget and Budget Amendment, ongoing issues, resolutions and to answer any questions, etc.  This call was held at 9:30am."/>
    <s v="Grants Management"/>
    <x v="4"/>
    <x v="0"/>
    <x v="30"/>
    <d v="2019-10-09T09:59:53"/>
    <m/>
    <m/>
    <s v="Item"/>
    <b v="0"/>
    <s v="0"/>
    <s v="Helena Janssen"/>
    <s v="Helena Janssen"/>
    <x v="23"/>
    <n v="1649"/>
    <s v="0"/>
    <d v="2019-10-09T09:59:53"/>
    <s v="Helena Janssen"/>
    <m/>
    <s v="Grants Management"/>
    <s v="Item"/>
    <s v="strategicplanning/Research/Lists/Technical Assistance version 2"/>
  </r>
  <r>
    <s v="St. Mary Parish"/>
    <x v="712"/>
    <x v="1"/>
    <s v="51PARA3302; 51PARA3303; 51PARA3401"/>
    <s v="Gustav/Ike"/>
    <s v="Skeeka Hogan and I had a conference call with Angela Kramer the consultant for St. Mary Parish regarding the remaining projects.  51PARA3302-Yokley Levee Improvements is still on going. Stated that she has another draw that she will be submitting soon, also stated that this project is near completion.  51PARA3303 and 51PARA3401 are both complete only have administrative draws left for these projects and can start moving towards closeout.  "/>
    <s v="Damage related to disaster;#Grants Management"/>
    <x v="5"/>
    <x v="0"/>
    <x v="46"/>
    <d v="2019-10-09T11:22:19"/>
    <m/>
    <m/>
    <s v="Item"/>
    <b v="0"/>
    <s v="0"/>
    <s v="Fay Part"/>
    <s v="Fay Part"/>
    <x v="28"/>
    <n v="1650"/>
    <s v="0"/>
    <d v="2019-10-09T11:22:49"/>
    <s v="Fay Part"/>
    <m/>
    <s v="Grants Management"/>
    <s v="Item"/>
    <s v="strategicplanning/Research/Lists/Technical Assistance version 2"/>
  </r>
  <r>
    <s v="LAFA"/>
    <x v="701"/>
    <x v="1"/>
    <s v="65FDFR7001"/>
    <s v="Flood"/>
    <s v="The purpose of the meeting was to provide LMI Household and LMI Business documentation training."/>
    <s v="Damage related to disaster;#Urgent Need - National Objective;#Grants Management"/>
    <x v="5"/>
    <x v="1"/>
    <x v="40"/>
    <d v="2019-10-09T14:13:20"/>
    <m/>
    <m/>
    <s v="Item"/>
    <b v="0"/>
    <s v="0"/>
    <s v="Martine Turner"/>
    <s v="Martine Turner"/>
    <x v="30"/>
    <n v="1651"/>
    <s v="0"/>
    <d v="2019-10-09T14:13:20"/>
    <s v="Martine Turner"/>
    <m/>
    <s v="Grants Management"/>
    <s v="Item"/>
    <s v="strategicplanning/Research/Lists/Technical Assistance version 2"/>
  </r>
  <r>
    <s v="Recovery School District"/>
    <x v="713"/>
    <x v="1"/>
    <s v="All IEDU projects "/>
    <s v="Katrina/Rita Grant 1"/>
    <s v="A monthly conference call was held today with Capital Grants Manager Nathan Schwam, grant administrator Julie Bordelon, Recovery Programs Manager Michael Chua and Jimmy Dunphy to discuss the grantee's two projects that are in NOT Ready to Close status, as well as the status of the recently-approved New Cohen High School (IEDU-00118) project._x000a__x000a_Regarding the completed Bauduit Elementary (IEDU-00112) project, the project analyst informed the grantee that he spoke with the OCD Finance section regarding the $0.01 discrepancy between what RSD received for the project and the final project cost and that the solution is to short pay the first payment request for New Cohen High School (-00118) by a penny to offset the additional penny RSD received for -00112. A voucher correction will then be completed in ISIS to align the disbursed amount for Bauduit with the total project cost. Note the final project amendment for -00112 was recently submitted but cannot yet be approved, since the budget in the DRGR cannot be lowered to an amount less than the disbursed amount. _x000a__x000a_The -00118 project is the grantee's last active project and is currently in the pre-construction phase. The project is on schedule, however, with the 1/31/20 deadline for submission of the final plans and specs for the demolition phase and publication of the first advertisement for bids for the demolition phase having already been met. The Environmental Review Record will also likely be submitted a couple months before the 1/31/20 deadline. According to Ms. Bordelon, the ERR could be submitted to the OCD by next month and construction for phase I (demolition) should begin before the end of 2019. _x000a__x000a_The project analyst reminded the grantee that the current end date of the CEA is 12/31/20, but that per the previous understanding, the contract will likely only be extended by two years -- to the end of 2022 -- if the -00118 project remains on schedule and construction for phase II begins in the summer of 2020. Note the current projection is for phase II construction to begin by July 2020 and end by June 2022.  "/>
    <s v="Grants Management"/>
    <x v="4"/>
    <x v="0"/>
    <x v="24"/>
    <d v="2019-10-14T07:39:10"/>
    <m/>
    <m/>
    <s v="Item"/>
    <b v="0"/>
    <s v="0"/>
    <s v="Jimmy Dunphy"/>
    <s v="Jimmy Dunphy"/>
    <x v="20"/>
    <n v="1652"/>
    <s v="0"/>
    <d v="2019-10-14T14:52:05"/>
    <s v="Jimmy Dunphy"/>
    <m/>
    <s v="Grants Management"/>
    <s v="Item"/>
    <s v="strategicplanning/Research/Lists/Technical Assistance version 2"/>
  </r>
  <r>
    <s v="St. Landry Parish"/>
    <x v="680"/>
    <x v="1"/>
    <s v="49PAAD1001; 49PARA1101; 49PARA1102; 49PARA2101; 49PARA2302; 49PARA2501; 49PARA2601; 49PARA2602; 49PARA2604; 49PARA2605; 49PARA2606; 49PARA3203; 49PARA3204; 49PARA3205; 49PARA3206; 49PARA3401; 49PARA3402; 49PARA3403; 49PARA3404; 49PARA3405; 49PARA3406"/>
    <s v="Gustav/Ike"/>
    <s v="Assist administrative assistant with the parish’s 13-4 Final Performance Report which includes all 24 completed projects, final budget numbers and examples of fair housing. The TA was needed in order to close out the parish’s CEA with the Office of Community Development.   "/>
    <s v="Damage related to disaster;#Fair Housing Equal Opportunity"/>
    <x v="5"/>
    <x v="0"/>
    <x v="16"/>
    <d v="2019-10-14T10:16:04"/>
    <m/>
    <m/>
    <s v="Item"/>
    <b v="0"/>
    <s v="0"/>
    <s v="Darin Mann"/>
    <s v="Darin Mann"/>
    <x v="8"/>
    <n v="1653"/>
    <s v="0"/>
    <d v="2019-10-14T10:16:04"/>
    <s v="Darin Mann"/>
    <m/>
    <s v="Grants Management"/>
    <s v="Item"/>
    <s v="strategicplanning/Research/Lists/Technical Assistance version 2"/>
  </r>
  <r>
    <s v="St. Landry Parish"/>
    <x v="690"/>
    <x v="1"/>
    <s v="49PAAD1001; 49PARA1101; 49PARA1102; 49PARA2101; 49PARA2302; 49PARA2501; 49PARA2601; 49PARA2602; 49PARA2604; 49PARA2605; 49PARA2606; 49PARA3203; 49PARA3204; 49PARA3205; 49PARA3206; 49PARA3401; 49PARA3402; 49PARA3403; 49PARA3404; 49PARA3405; 49PARA3406"/>
    <s v="Gustav/Ike"/>
    <s v="Review, discuss and finalize the parish's 13-4 Final Performance Report with administrative assistant. The report included all 24 completed projects, final budget numbers and examples of fair housing. Also reviewed completed and signed early termination letter. The TA will help closeout the parish’s CEA with the Office of Community Development.   "/>
    <s v="Damage related to disaster;#Fair Housing Equal Opportunity"/>
    <x v="5"/>
    <x v="0"/>
    <x v="16"/>
    <d v="2019-10-14T10:19:45"/>
    <m/>
    <m/>
    <s v="Item"/>
    <b v="0"/>
    <s v="0"/>
    <s v="Darin Mann"/>
    <s v="Darin Mann"/>
    <x v="8"/>
    <n v="1654"/>
    <s v="0"/>
    <d v="2019-10-14T10:19:45"/>
    <s v="Darin Mann"/>
    <m/>
    <s v="Grants Management"/>
    <s v="Item"/>
    <s v="strategicplanning/Research/Lists/Technical Assistance version 2"/>
  </r>
  <r>
    <s v="SOWELA Technical Community College"/>
    <x v="714"/>
    <x v="1"/>
    <s v="ILOC–00007"/>
    <s v="Katrina/Rita Grant 1"/>
    <s v="Assist grantee with the college’s 13-4 Final Performance Report which includes the completed projects and confirm final budget numbers. The TA was needed in order to close out the college’s CEA with the Office of Community Development.   "/>
    <s v="Damage related to disaster"/>
    <x v="5"/>
    <x v="0"/>
    <x v="16"/>
    <d v="2019-10-14T10:34:51"/>
    <m/>
    <m/>
    <s v="Item"/>
    <b v="0"/>
    <s v="0"/>
    <s v="Darin Mann"/>
    <s v="Darin Mann"/>
    <x v="8"/>
    <n v="1655"/>
    <s v="0"/>
    <d v="2019-10-14T10:34:51"/>
    <s v="Darin Mann"/>
    <m/>
    <s v="Grants Management"/>
    <s v="Item"/>
    <s v="strategicplanning/Research/Lists/Technical Assistance version 2"/>
  </r>
  <r>
    <s v="SOWELA Technical Community College "/>
    <x v="715"/>
    <x v="1"/>
    <s v="ILOC–00007"/>
    <s v="Katrina/Rita Grant 1"/>
    <s v="Review, discuss and finalize the grantee’s 13-4 Final Performance Report with grant administrator. The TA will help closeout the college’s CEA with the Office of Community Development. "/>
    <s v="Damage related to disaster"/>
    <x v="5"/>
    <x v="0"/>
    <x v="16"/>
    <d v="2019-10-14T10:37:07"/>
    <m/>
    <m/>
    <s v="Item"/>
    <b v="0"/>
    <s v="0"/>
    <s v="Darin Mann"/>
    <s v="Darin Mann"/>
    <x v="8"/>
    <n v="1656"/>
    <s v="0"/>
    <d v="2019-10-14T10:37:07"/>
    <s v="Darin Mann"/>
    <m/>
    <s v="Grants Management"/>
    <s v="Item"/>
    <s v="strategicplanning/Research/Lists/Technical Assistance version 2"/>
  </r>
  <r>
    <s v="Town of Jean Lafitte"/>
    <x v="715"/>
    <x v="1"/>
    <s v="IFIS-00021; 26FSCC3502"/>
    <s v="Katrina/Rita Grant 1;#Gustav/Ike"/>
    <s v="Assist the grant administrator with the town’s 13-4 Final Performance Report which includes the completed La. Shrimp and Seafood (IFIS-00021) and Fishermen's Market (26FSCC3502) projects. We discussed and reviewed the final budget numbers and required fair housing examples in order to closeout of the town’s CEA with the Office of Community Development."/>
    <s v="Damage related to disaster;#Fair Housing Equal Opportunity"/>
    <x v="5"/>
    <x v="0"/>
    <x v="16"/>
    <d v="2019-10-14T10:51:40"/>
    <m/>
    <m/>
    <s v="Item"/>
    <b v="0"/>
    <s v="0"/>
    <s v="Darin Mann"/>
    <s v="Darin Mann"/>
    <x v="8"/>
    <n v="1657"/>
    <s v="0"/>
    <d v="2019-10-14T10:51:40"/>
    <s v="Darin Mann"/>
    <m/>
    <s v="Grants Management"/>
    <s v="Item"/>
    <s v="strategicplanning/Research/Lists/Technical Assistance version 2"/>
  </r>
  <r>
    <s v="Town of Jean Lafitte"/>
    <x v="693"/>
    <x v="1"/>
    <s v="IFIS-00021; 26FSCC3502"/>
    <s v="Katrina/Rita Grant 1;#Gustav/Ike"/>
    <s v="Review, discuss and finalize the town’s 13-4 Final Performance Reports with town’s director. The reports included the K-R and G-I completed La. Shrimp and Seafood (IFIS-00021) and Fishermen's Market (26FSCC3502) projects. We confirmed the final budget numbers and required fair housing examples in order to closeout of the town’s CEA. Also discussed the early termination letter needed for the G-I project."/>
    <s v="Damage related to disaster;#Fair Housing Equal Opportunity"/>
    <x v="5"/>
    <x v="0"/>
    <x v="16"/>
    <d v="2019-10-14T11:00:16"/>
    <m/>
    <m/>
    <s v="Item"/>
    <b v="0"/>
    <s v="0"/>
    <s v="Darin Mann"/>
    <s v="Darin Mann"/>
    <x v="8"/>
    <n v="1658"/>
    <s v="0"/>
    <d v="2019-10-14T11:00:16"/>
    <s v="Darin Mann"/>
    <m/>
    <s v="Grants Management"/>
    <s v="Item"/>
    <s v="strategicplanning/Research/Lists/Technical Assistance version 2"/>
  </r>
  <r>
    <s v="Cameron Parish School Board"/>
    <x v="678"/>
    <x v="1"/>
    <s v="IEDU-00060; IEDU-00083; IEDU-00089; IEDU-00092; IEDU-00095; IEDU-00096; IEDU-00097; IEDU-00098"/>
    <s v="Katrina/Rita Grant 1"/>
    <s v="Review, discuss and finalize the school board’s 13-4 Final Performance Report submitted by district manager, Michelle Trahan. The report included the nine completed projects. We discussed and reviewed the final budget numbers in order to proceed with closing out the grantee’s CEA."/>
    <s v="Damage related to disaster"/>
    <x v="5"/>
    <x v="0"/>
    <x v="16"/>
    <d v="2019-10-14T11:13:10"/>
    <m/>
    <m/>
    <s v="Item"/>
    <b v="0"/>
    <s v="0"/>
    <s v="Darin Mann"/>
    <s v="Darin Mann"/>
    <x v="8"/>
    <n v="1659"/>
    <s v="0"/>
    <d v="2019-10-14T11:13:10"/>
    <s v="Darin Mann"/>
    <m/>
    <s v="Grants Management"/>
    <s v="Item"/>
    <s v="strategicplanning/Research/Lists/Technical Assistance version 2"/>
  </r>
  <r>
    <s v="St. John the Baptist Sheriff's Office"/>
    <x v="716"/>
    <x v="1"/>
    <s v="PW 334"/>
    <s v="Flood"/>
    <s v="Start Date: 10/10/19_x000a_End Date: 10/10/19_x000a_On-Site visit_x000a_Organizier: Eugenia Willians_x000a_Attendees: Jeff Clement and Steven Faucheaux_x000a_Date Notice sent: 10/7/19_x000a__x000a_The following items were discussed during this site visit:_x000a_​​The Grantee has (1) project- PW 334 Emergency Protective Measures_x000a_OCD/DRU also explained the GOHSEP closeout process for small project_x000a_Explained the Match program reimbursement process_x000a_The Grantee requested closeout for PW 334_x000a_The Agreement was completed. The originals were hand deliveried and scanned_x000a_Start and end dates has been submitted"/>
    <s v="Damage related to disaster;#Urgent Need - National Objective"/>
    <x v="5"/>
    <x v="1"/>
    <x v="35"/>
    <d v="2019-10-14T13:28:46"/>
    <m/>
    <m/>
    <s v="Item"/>
    <b v="0"/>
    <s v="0"/>
    <s v="Eugenia Williams"/>
    <s v="Eugenia Williams"/>
    <x v="26"/>
    <n v="1660"/>
    <s v="0"/>
    <d v="2019-10-14T13:28:46"/>
    <s v="Eugenia Williams"/>
    <m/>
    <s v="Grants Management"/>
    <s v="Item"/>
    <s v="strategicplanning/Research/Lists/Technical Assistance version 2"/>
  </r>
  <r>
    <s v="City of Baton Rouge"/>
    <x v="671"/>
    <x v="1"/>
    <s v="PW 153"/>
    <s v="Flood"/>
    <s v="explained Request for payment form, and Invoice summary sheet. "/>
    <s v="Damage related to disaster"/>
    <x v="5"/>
    <x v="0"/>
    <x v="40"/>
    <d v="2019-10-14T16:02:22"/>
    <m/>
    <m/>
    <s v="Item"/>
    <b v="0"/>
    <s v="0"/>
    <s v="Martine Turner"/>
    <s v="Martine Turner"/>
    <x v="30"/>
    <n v="1661"/>
    <s v="0"/>
    <d v="2019-10-14T16:02:22"/>
    <s v="Martine Turner"/>
    <m/>
    <s v="Grants Management"/>
    <s v="Item"/>
    <s v="strategicplanning/Research/Lists/Technical Assistance version 2"/>
  </r>
  <r>
    <s v="Denham Springs Marshal office"/>
    <x v="717"/>
    <x v="1"/>
    <s v="PW 111, 130, 688"/>
    <s v="Flood"/>
    <s v="explained:_x000a_closeout certification_x000a_auth signature form_x000a_canceled checks_x000a_REC_x000a_DAC"/>
    <s v="Damage related to disaster;#Labor - Davis/Bacon"/>
    <x v="5"/>
    <x v="0"/>
    <x v="40"/>
    <d v="2019-10-14T16:08:04"/>
    <m/>
    <m/>
    <s v="Item"/>
    <b v="0"/>
    <s v="0"/>
    <s v="Martine Turner"/>
    <s v="Martine Turner"/>
    <x v="30"/>
    <n v="1662"/>
    <s v="0"/>
    <d v="2019-10-14T16:08:04"/>
    <s v="Martine Turner"/>
    <m/>
    <s v="Grants Management"/>
    <s v="Item"/>
    <s v="strategicplanning/Research/Lists/Technical Assistance version 2"/>
  </r>
  <r>
    <s v="St. Tammany Parish Government"/>
    <x v="698"/>
    <x v="1"/>
    <s v="52NSAF6601 - NDR"/>
    <s v="NDR"/>
    <s v="Monthly Call with STPG Grants Director, Jeanne Marino and Grants Project Manager, Christie Eastman re: project status, pending items and all topics outlined on attached agenda.  "/>
    <s v="Eligible CDBG Activities;#Environmental - Environmental Reviews;#Fair Housing Equal Opportunity;#Financial Management;#Labor - Davis/Bacon;#Low-Moderate Income - National Objective;#Grants Management"/>
    <x v="1"/>
    <x v="0"/>
    <x v="51"/>
    <d v="2019-10-14T16:36:47"/>
    <m/>
    <m/>
    <s v="Item"/>
    <b v="0"/>
    <s v="0"/>
    <s v="Amy Noll"/>
    <s v="Amy Noll"/>
    <x v="39"/>
    <n v="1663"/>
    <s v="0"/>
    <d v="2019-10-14T16:36:47"/>
    <s v="Amy Noll"/>
    <m/>
    <s v="Grants Management"/>
    <s v="Item"/>
    <s v="strategicplanning/Research/Lists/Technical Assistance version 2"/>
  </r>
  <r>
    <s v="Ouachita Parish Police Jury"/>
    <x v="700"/>
    <x v="1"/>
    <s v="37PARA3402; 37PARA3405"/>
    <s v="Gustav/Ike"/>
    <s v="In order to proceed with project closeout on the T-1A Canal (37PARA3402) project, provided TA to the police jury grant administer on tier one amendment No. 5. The amendment will reduce the T-1A Canal (37PARA3402) budget by $20,903.56 from $606,872.47 to $585,968.91 and move those funds to the (37PARA3405) West Monroe Wellerman project. This will increase the Wellerman budget from $593,163.00 to $614,066.56."/>
    <s v="Damage related to disaster"/>
    <x v="5"/>
    <x v="0"/>
    <x v="16"/>
    <d v="2019-10-15T09:31:02"/>
    <m/>
    <m/>
    <s v="Item"/>
    <b v="0"/>
    <s v="0"/>
    <s v="Darin Mann"/>
    <s v="Darin Mann"/>
    <x v="8"/>
    <n v="1664"/>
    <s v="0"/>
    <d v="2019-10-15T09:31:02"/>
    <s v="Darin Mann"/>
    <m/>
    <s v="Grants Management"/>
    <s v="Item"/>
    <s v="strategicplanning/Research/Lists/Technical Assistance version 2"/>
  </r>
  <r>
    <s v="Iberville Parish "/>
    <x v="706"/>
    <x v="1"/>
    <s v="24PARA3406; 24PARA3410"/>
    <s v="Gustav/Ike"/>
    <s v="Provide TA to parish regarding their tier one amendment request (#22) for the Maringouin Drainage Improvements (24PARA3410) and Alligator Bayou Drainage (24PARA3406) projects. Alligator Bayou Drainage will have $9,680.25 re-allocated from its project and moved to Maringouin Outfall Drainage project for future use on the completion of this project.  This will help reconcile the budget of Alligator Bayou Drainage Improvements to actual expenditures and move to closeout. The new budget will show Alligator Bayou Drainage at $2,950,996.23 and Maringouin Outfall Drainage at $589,680.25."/>
    <s v="Damage related to disaster"/>
    <x v="5"/>
    <x v="0"/>
    <x v="16"/>
    <d v="2019-10-15T11:11:14"/>
    <m/>
    <m/>
    <s v="Item"/>
    <b v="0"/>
    <s v="0"/>
    <s v="Darin Mann"/>
    <s v="Darin Mann"/>
    <x v="8"/>
    <n v="1665"/>
    <s v="0"/>
    <d v="2019-10-15T11:11:14"/>
    <s v="Darin Mann"/>
    <m/>
    <s v="Grants Management"/>
    <s v="Item"/>
    <s v="strategicplanning/Research/Lists/Technical Assistance version 2"/>
  </r>
  <r>
    <s v="Terrebonne Parish Government"/>
    <x v="717"/>
    <x v="1"/>
    <s v="55PARA3201; 55PARA3306; 55PARA3314"/>
    <s v="Gustav/Ike"/>
    <s v="Provide TA to parish engineer regarding their tier one amendment request #37 for the Levee-Ward 7 (55PARA3306); Juvenile Facility (55PARA3201) and Falgout Canal Floodgate Structure (55PARA3314) projects.  In order to move to project closeout and reflect actual cost, the amendment will move $8,596.37 from the Juvenile Justice Facility and 0.14 from the Falgout Canal Floodgate Structure Projects to Ward 7 Levee Project. "/>
    <s v="Damage related to disaster"/>
    <x v="5"/>
    <x v="0"/>
    <x v="16"/>
    <d v="2019-10-15T11:49:05"/>
    <m/>
    <m/>
    <s v="Item"/>
    <b v="0"/>
    <s v="0"/>
    <s v="Darin Mann"/>
    <s v="Darin Mann"/>
    <x v="8"/>
    <n v="1666"/>
    <s v="0"/>
    <d v="2019-10-15T11:49:05"/>
    <s v="Darin Mann"/>
    <m/>
    <s v="Grants Management"/>
    <s v="Item"/>
    <s v="strategicplanning/Research/Lists/Technical Assistance version 2"/>
  </r>
  <r>
    <s v="Iberia Parish"/>
    <x v="688"/>
    <x v="1"/>
    <s v="23PARA3401; 23PARA2101"/>
    <s v="Gustav/Ike"/>
    <s v="Assist parish finance director on their tier one amendment # 9 for the Bayou Du Portage (23PARA3401) and Acadiana Regional Airport (23PARA2101) projects. Since phase 2 of Bayou du Portage cannot move forward, the amendment will move $1,209,219.44 to the Acadiana Regional Airport. The new budgets for Bayou Du Portage RA3401) $790,780.56 Acadiana Regional Airport (23PARA2101) $3,321,078.11._x000a_"/>
    <s v="Damage related to disaster;#Grants Management"/>
    <x v="5"/>
    <x v="0"/>
    <x v="16"/>
    <d v="2019-10-15T12:11:06"/>
    <m/>
    <m/>
    <s v="Item"/>
    <b v="0"/>
    <s v="0"/>
    <s v="Darin Mann"/>
    <s v="Darin Mann"/>
    <x v="8"/>
    <n v="1667"/>
    <s v="0"/>
    <d v="2019-10-15T12:11:06"/>
    <s v="Darin Mann"/>
    <m/>
    <s v="Grants Management"/>
    <s v="Item"/>
    <s v="strategicplanning/Research/Lists/Technical Assistance version 2"/>
  </r>
  <r>
    <s v="LSU Agricultural Center"/>
    <x v="718"/>
    <x v="1"/>
    <s v="17WEDU7001"/>
    <s v="Gustav/Ike"/>
    <s v="OCD-DRU Staff Helena Janssen had a call with Tammy Guillotte with the Office of Sponsored Programs, to review the Grantee’s draft revised budget and supporting documents. We discussed the Budget Amendment Request documentation and reviewed the cost line items listed in the Budget Revision Working Spreadsheet. OCD-DRU to provide feedback on the draft budget documents; thereafter, Grantee to finalize and send OCD-DRU the final revised version. Notice was sent via email during the morning hours prior to the call. This call was held at 10:15am – 10:40am."/>
    <s v="Financial Management"/>
    <x v="2"/>
    <x v="0"/>
    <x v="30"/>
    <d v="2019-10-15T12:24:30"/>
    <m/>
    <m/>
    <s v="Item"/>
    <b v="0"/>
    <s v="0"/>
    <s v="Helena Janssen"/>
    <s v="Helena Janssen"/>
    <x v="23"/>
    <n v="1668"/>
    <s v="0"/>
    <d v="2019-10-15T12:24:30"/>
    <s v="Helena Janssen"/>
    <m/>
    <s v="Grants Management"/>
    <s v="Item"/>
    <s v="strategicplanning/Research/Lists/Technical Assistance version 2"/>
  </r>
  <r>
    <s v="Plaquemines Parish Government"/>
    <x v="717"/>
    <x v="1"/>
    <s v="38FSCC3501"/>
    <s v="Gustav/Ike"/>
    <s v="Provided TA and reviewed edits to the parish’s 13-1 activity completion report for the Buras Boat Harbor (38FSCC3501) project. The parish completed the updates to 13-1g: #7 Final Costs; #9.D. Current Approved Budget; #13 &amp; 14 Signature of Responsible Official and Date.  The changes will allow up to move forward with project closeout._x000a_"/>
    <s v="Damage related to disaster;#Grants Management"/>
    <x v="5"/>
    <x v="0"/>
    <x v="16"/>
    <d v="2019-10-15T12:28:07"/>
    <m/>
    <m/>
    <s v="Item"/>
    <b v="0"/>
    <s v="0"/>
    <s v="Darin Mann"/>
    <s v="Darin Mann"/>
    <x v="8"/>
    <n v="1669"/>
    <s v="0"/>
    <d v="2019-10-15T12:28:07"/>
    <s v="Darin Mann"/>
    <m/>
    <s v="Grants Management"/>
    <s v="Item"/>
    <s v="strategicplanning/Research/Lists/Technical Assistance version 2"/>
  </r>
  <r>
    <s v="Plaquemines Parish Government"/>
    <x v="698"/>
    <x v="1"/>
    <s v="IFIS–00011; IFIS–00022; ILT2–00244; ILT2–00296; ILTR–00223; ILT2–00247"/>
    <s v="Katrina/Rita Grant 1;#Katrina/Rita Grant 2"/>
    <s v="Facilitated parish’s disaster recovery update and provided TA on remaining active $14.9 million in Katrina-Rita active project that included AmeriPure Oyster Processing (IFIS–00011); South Plaquemines United Fisheries Cooperative (IFIS–00022); Parks and Recreation (ILT2–00244); Port Sulphur Library (ILT2–00296); Consolidated Parish Government Complex (ILTR–00223); and Sewerage Improvements (ILT2–00247) projects. "/>
    <s v="Damage related to disaster;#Grants Management"/>
    <x v="5"/>
    <x v="0"/>
    <x v="16"/>
    <d v="2019-10-15T13:03:42"/>
    <m/>
    <m/>
    <s v="Item"/>
    <b v="0"/>
    <s v="0"/>
    <s v="Darin Mann"/>
    <s v="Darin Mann"/>
    <x v="8"/>
    <n v="1670"/>
    <s v="0"/>
    <d v="2019-10-15T13:03:42"/>
    <s v="Darin Mann"/>
    <m/>
    <s v="Grants Management"/>
    <s v="Item"/>
    <s v="strategicplanning/Research/Lists/Technical Assistance version 2"/>
  </r>
  <r>
    <s v="Beauregard Parish"/>
    <x v="718"/>
    <x v="1"/>
    <s v="PWs 258, 676, 612 and 764"/>
    <s v="Flood"/>
    <s v="OCD-DRU Staff Helena Janssen had a TA call with Tammy Wilson, Administrative Assistant, to discuss their small PWs under review for Request for Payment and confirmation of total project costs (for the FEMA PA Non-Federal Share Match Program).  Regarding PW# 258, OCD-DRU is performing QA/QC review at this time. Regarding PW# 676, we discussed the support documentation for the cost line items regarding Direct Administrative Costs (DAC) and Force Account Labor (FAL) (specifically for dates 3/9/16, 6/17/16 and 6/28/16). Additionally, we discussed the status of the two large PWs 612 and 764, which are in “Open” status in GOHSEP’s system, LouisianaPA.com.  Ms. Wilson confirmed the work is completed and will request GOHSEP to close out the two large PWs. Notice for this call was sent via email to this applicant on 10/11/2019. This call was held on 10/15/2019 at 1:15pm – 1:30pm."/>
    <s v="Eligible CDBG Activities;#Financial Management;#Grants Management"/>
    <x v="1"/>
    <x v="0"/>
    <x v="30"/>
    <d v="2019-10-15T14:20:19"/>
    <m/>
    <m/>
    <s v="Item"/>
    <b v="0"/>
    <s v="0"/>
    <s v="Helena Janssen"/>
    <s v="Helena Janssen"/>
    <x v="23"/>
    <n v="1671"/>
    <s v="0"/>
    <d v="2019-10-15T14:20:19"/>
    <s v="Helena Janssen"/>
    <m/>
    <s v="Grants Management"/>
    <s v="Item"/>
    <s v="strategicplanning/Research/Lists/Technical Assistance version 2"/>
  </r>
  <r>
    <s v="St. Bernard Parish Government"/>
    <x v="719"/>
    <x v="1"/>
    <s v="All active K/R, G/I, and PI projects "/>
    <s v="Katrina/Rita Grant 1;#Katrina/Rita Grant 2;#Gustav/Ike"/>
    <s v="A monthly conference call was held today with Parish project managers George Imbraguglio, Richard Poche, Jason Stopa, Grants Department Manager Melissa O'Neil, grant administrator Thomas Magee (Frye/Magee), and OCD representatives Michael Chua and Jimmy Dunphy to discuss the status of the grantee's projects that are in active and NOT Ready to Close status. _x000a__x000a_Regarding the completed ILTR-00279, -00286, and -00289 projects, the project analyst suggested that the Parish consider drafting final project amendments to move the unutilized funds from those projects to the Parish's unallocated dollars, rather than wait until a project amendment to revise the budget and scope of the active Val Reiss (-00059) project is ready to be submitted, since there is no definite timeline for when the project amendment for -00059 will be ready. _x000a__x000a_The project analyst explained that moving the unutilized funds to the Parish's unallocated dollars will allow the three completed projects to move to Ready to Close status, which would otherwise not happen until the companion amendment for -00059 is approved. Additionally, if one of the companion amendments required revisions, that would delay approval of each of the four amendments, whereas individual amendments could be approved if there were no issues found during the reviews. _x000a__x000a_In response to a question about the last phase of the -00059 project, the project analyst explained that the Parish could proceed with the design work without the additional scope having been approved via a project amendment--as long as the Parish were to comply with program requirements in carrying out the tasks. Additionally, it was explained that that is not only allowable but also encouraged so that the project can move forward. However, it was also clarified that there is no guarantee the Parish would be reimbursed for the work, i.e., if the amendment were not ultimately approved, or if the Parish did not comply with program requirements in completing the work. _x000a__x000a_Grant administrator Thomas Magee mentioned that the Parish would need to submit a request for a time extension to the 10/31/19 deadline for submission of the final plans and specifications and the Environmental Review Record (ERR) for the recently-approved Fresh Food Retailer Initiative (I44P-00003) project. The project analyst requested that a time extension request include a brief explanation of the reason the extension is needed, as well as the requested deadline date and a revised project schedule, including: construction start and end dates.  "/>
    <s v="Grants Management"/>
    <x v="4"/>
    <x v="0"/>
    <x v="24"/>
    <d v="2019-10-16T07:31:15"/>
    <m/>
    <m/>
    <s v="Item"/>
    <b v="0"/>
    <s v="0"/>
    <s v="Jimmy Dunphy"/>
    <s v="Jimmy Dunphy"/>
    <x v="20"/>
    <n v="1672"/>
    <s v="0"/>
    <d v="2019-10-17T09:29:21"/>
    <s v="Jimmy Dunphy"/>
    <m/>
    <s v="Grants Management"/>
    <s v="Item"/>
    <s v="strategicplanning/Research/Lists/Technical Assistance version 2"/>
  </r>
  <r>
    <s v="City of New Orleans"/>
    <x v="719"/>
    <x v="1"/>
    <s v="36PARA2101, 36GIPL9101"/>
    <s v="Gustav/Ike"/>
    <s v="provided assistance on tier 1 amendment"/>
    <s v="Grants Management"/>
    <x v="4"/>
    <x v="0"/>
    <x v="39"/>
    <d v="2019-10-16T10:56:00"/>
    <m/>
    <m/>
    <s v="Item"/>
    <b v="0"/>
    <s v="0"/>
    <s v="Sydney Pino"/>
    <s v="Sydney Pino"/>
    <x v="29"/>
    <n v="1673"/>
    <s v="0"/>
    <d v="2019-10-16T10:56:00"/>
    <s v="Sydney Pino"/>
    <m/>
    <s v="Grants Management"/>
    <s v="Item"/>
    <s v="strategicplanning/Research/Lists/Technical Assistance version 2"/>
  </r>
  <r>
    <s v="East Baton Rouge Parish"/>
    <x v="720"/>
    <x v="1"/>
    <s v="All active PARA projects "/>
    <s v="Gustav/Ike"/>
    <s v="A monthly conference call was held today with East Baton Rouge Parish officials Rowdy Gaudet, Anita Lockett and Leah Fleig and DRU representatives Michael Chua and Jimmy Dunphy to discuss the statuses of the Parish's non-bridge replacement infrastructure projects. An earlier call was held with Parish engineer Mike Olson and Leah Fleig to discuss the Parish's bridge replacement projects. _x000a__x000a_Regarding the Renovate 1701 Main St. (17PARA3202) project, Ms. Lockett informed the DRU that the Parish's Dept. of Public Works is performing labor compliance duties for the project, including reviewing payroll reports and conducting field inspections at the job site. Additionally, the payroll reports are going through an additional level of review via Ms. Lockett at the City-Parish's offices. _x000a__x000a_Ms. Lockett also mentioned that the Parish has received the contractor's first pay application, but that the Parish intends to zero out its CDBG (non-DR) budget of $1.8 million before requesting reimbursement from CDBG-DR funds. The project analyst mentioned that that process should be acceptable but also that a project amendment needs to be submitted to reconcile the approved budget to the current cost estimate, including adding Other, i.e., COA funds to the budget. Ms. Lockett mentioned that she prefers to wait until the funding issue related to the increase in the contractor's contract amount is resolved before submitting the budget revisions amendment.  _x000a__x000a_Parish Administrator Rowdy Gaudet informed the project analyst via email earlier today that the Parish is still in the Discovery phase of its litigation with TruFund for the Parish's Small Business Recovery Loan Program (17PARA7002). A trial was originally scheduled for October 15-18. However, despite OCD's involvement as a third-party, a resolution to the issue related to the funds that were ultimately not disbursed to TruFund from the Parish has not been found, and the trial is now scheduled to begin Feb. 3, 2020. _x000a__x000a_Note the OCD Compliance section has sent a letter to the Parish (10/18/18) requesting repayment of $515,450.15, which represents the total amount of unsupported TruFund loans that were identified during the monitoring review. TruFund has filed a lawsuit against the Parish, alleging that the Parish owes the entity CDBG-DR funds that have been disbursed to program applicants.  "/>
    <s v="Grants Management"/>
    <x v="4"/>
    <x v="0"/>
    <x v="24"/>
    <d v="2019-10-17T09:31:22"/>
    <m/>
    <m/>
    <s v="Item"/>
    <b v="0"/>
    <s v="0"/>
    <s v="Jimmy Dunphy"/>
    <s v="Jimmy Dunphy"/>
    <x v="20"/>
    <n v="1674"/>
    <s v="0"/>
    <d v="2019-10-17T15:16:10"/>
    <s v="Jimmy Dunphy"/>
    <m/>
    <s v="Grants Management"/>
    <s v="Item"/>
    <s v="strategicplanning/Research/Lists/Technical Assistance version 2"/>
  </r>
  <r>
    <s v="Louisiana State University - Sea Grant"/>
    <x v="721"/>
    <x v="1"/>
    <s v="65E17S00001"/>
    <s v="Katrina/Rita Grant 1;#Katrina/Rita Grant 2"/>
    <s v="A monthly conference call was held today with LSU officials Anne Dugas, Tamara Phillips, and Lindsey Rushing and DRU representative Jimmy Dunphy to discuss the grantee's LA Seafood Industry Sustainability Initiative (E17S-00001) project, including the pending CEA amendment that has been drafted to extend the end date of the contract by nine months (to 9/30/20) and the ratio of LMI to UN costs the activities are projected to incur by the end of the project.   _x000a__x000a_Ms. Dugas confirmed that LSU has returned CEA amendment #1 to OCD and that Contracts Specialist Bonnie Brown has indicated that the amendment has been approved by OCD and will be routed for approval. The project analyst informed the grantee that the turnaround time for approval of a CEA amendment can be anywhere from four to six weeks, and that the corresponding project amendment that has already been approved will be sent to the grantee as soon as the CEA amendment has been approved by the Office of State Procurement. _x000a__x000a_Regarding the ratio of LMI to UN costs, the project analyst mentioned that the OCD Reporting section has requested a projection on the final costs that will support each of the two national objectives so that the reporting system can be updated to better reflect the split. Note, the previous ratio for LSU's $668,838.00 grant was 51 percent LMI and 49 percent Urgent Need. However, the ratio was changed to 80 : 20 LMI to Urgent Need after the previous payment request (#9) went over the 51 percent LMI amount that was originally allocated after the project was approved._x000a__x000a_Ms. Dugas clarified that when LSU originally provided the projections for the project's direct costs and program delivery costs, she was not aware of any relation to the two national objectives of LMI and Urgent Need and that she was informed that there was a limit to how much of the project's costs could be billed to direct costs (i.e., LMI national objective), which is why 25 percent of some LSU employees' salaries is billed to the grantee's program delivery (i.e., Urgent Need) activity each quarter. _x000a__x000a_Ms. Dugas also mentioned that the 80-20 split the OCD Reporting section recently updated in the DRGR sounds fairly accurate but that LSU may be able to produce a slightly more accurate ratio after the amounts for the five expense categories are updated in LSU's financial system following approval of the CEA and project amendments. "/>
    <s v="Grants Management"/>
    <x v="4"/>
    <x v="0"/>
    <x v="24"/>
    <d v="2019-10-21T12:53:49"/>
    <m/>
    <m/>
    <s v="Item"/>
    <b v="0"/>
    <s v="0"/>
    <s v="Jimmy Dunphy"/>
    <s v="Jimmy Dunphy"/>
    <x v="20"/>
    <n v="1675"/>
    <s v="0"/>
    <d v="2019-10-21T14:32:19"/>
    <s v="Jimmy Dunphy"/>
    <m/>
    <s v="Grants Management"/>
    <s v="Item"/>
    <s v="strategicplanning/Research/Lists/Technical Assistance version 2"/>
  </r>
  <r>
    <s v="Louisiana Housing Corporation"/>
    <x v="718"/>
    <x v="1"/>
    <s v="29NSAF4102 - NDR"/>
    <s v="NDR"/>
    <s v="Held subrecipient onboarding meeting with a review of all aspects of compliance including labor standards, procurement, section 504. "/>
    <s v="Damage related to disaster;#Eligible CDBG Activities;#Environmental - Environmental Reviews;#Fair Housing Equal Opportunity;#Financial Management;#Labor - Davis/Bacon"/>
    <x v="5"/>
    <x v="1"/>
    <x v="53"/>
    <d v="2019-10-22T11:46:07"/>
    <m/>
    <m/>
    <s v="Item"/>
    <b v="0"/>
    <s v="0"/>
    <s v="Chad Carson"/>
    <s v="Chad Carson"/>
    <x v="41"/>
    <n v="1676"/>
    <s v="0"/>
    <d v="2019-11-13T08:02:47"/>
    <s v="Amanda Clark"/>
    <m/>
    <s v="Grants Management"/>
    <s v="Item"/>
    <s v="strategicplanning/Research/Lists/Technical Assistance version 2"/>
  </r>
  <r>
    <s v="Louisiana Housing Corporation"/>
    <x v="722"/>
    <x v="1"/>
    <s v="ADMIN"/>
    <s v="Katrina/Rita Grant 1;#Katrina/Rita Grant 2;#Katrina/Rita Grant 3;#Gustav/Ike;#Isaac;#Flood"/>
    <s v="OCD-DRU staff (John &amp; Andrea) provided T.A. to LHC's Closeout Analyst (Danae) on closeout procedures and best practices. "/>
    <s v="Grants Management"/>
    <x v="4"/>
    <x v="1"/>
    <x v="48"/>
    <d v="2019-10-22T13:58:22"/>
    <m/>
    <m/>
    <s v="Item"/>
    <b v="0"/>
    <s v="0"/>
    <s v="John Sparks"/>
    <s v="John Sparks"/>
    <x v="4"/>
    <n v="1677"/>
    <s v="0"/>
    <d v="2019-10-22T13:58:22"/>
    <s v="John Sparks"/>
    <m/>
    <s v="Grants Management"/>
    <s v="Item"/>
    <s v="strategicplanning/Research/Lists/Technical Assistance version 2"/>
  </r>
  <r>
    <s v="East Baton Rouge Parish"/>
    <x v="723"/>
    <x v="1"/>
    <s v="17PARA7002"/>
    <s v="Gustav/Ike"/>
    <s v="A meeting was held today at the Baton Rouge City Hall with East Baton Rouge Parish Grants Monitor Anita Lockett, representatives from Southern University (SU), and DRU representatives Ed Sutherland, LaSonta Davenport and project analyst Jimmy Dunphy to discuss the requirements SU needs to meet in order to prove compliance with the LMI national objective for the Small Business Recovery Loan Program, as well as resolution of the unresolved concern that was identified in the October 2018 Corrective Actions Incomplete Letter the OCD sent the Parish._x000a__x000a_Ms. Lockett explained to the SU officials that the University has not yet been able to demonstrate compliance with the LMI national objective with the documentation that has been provided following issuance of the initial OCD monitoring report. Ms. Lockett clarified that the forms SU provided documented the income of businesses, rather than individuals, which is not sufficient to meet the LMI national objective based on how the loan program was written. _x000a__x000a_An SU official commented that the University believes it did comply with program requirements, based on the zip codes of the loan applicants that were served. However, the project analyst clarified that without specific individual income data, the OCD must assume that the beneficiaries are non-LMI persons, despite the beneficiaries having resided in an area that can be correctly classified as LMI. _x000a__x000a_Compliance Manager Ed Sutherland also explained that HUD clarified during a recent monitoring visit to the OCD's offices that if project files were damaged during a subsequent federally-declared disaster event, the original finding or concern that was identified still stands, i.e, the grantee must be able to prove compliance with a national objective, or there is essentially no program. Note SU responded to the Monitoring Report that its program files were damaged during one of the 2016 flood events, including having been contaminated with mold. _x000a__x000a_The path forward for SU following the meeting this morning is therefore to either attempt to contact the loan beneficiaries individually to attempt to obtain the individual income data in a timeframe that will be established in a subsequent letter from the OCD Compliance section, or to contact loan provider TruFund to inquire whether the business can provide the individual income data to SU._x000a__x000a_Mr. Sutherland stated that he would send a second Corrective Actions Incomplete Letter to the Parish, with a timeframe specified in which SU must obtain and provide LMI forms for at least 30 individuals that were serviced through the program, of which 51 percent must be LMI persons, in order to clear the concern--or be required to repay the $84,394.65 in CDBG-DR funds that were reimbursed to SU for the program. Mr. Sutherland explained how the Compliance section generally monitors--by reviewing a sample of a grantee's files, rather than the entire file--and that an accurate assessment of compliance can usually be obtained by taking that approach. "/>
    <s v="Low-Moderate Income - National Objective"/>
    <x v="0"/>
    <x v="1"/>
    <x v="24"/>
    <d v="2019-10-23T10:14:39"/>
    <m/>
    <m/>
    <s v="Item"/>
    <b v="0"/>
    <s v="0"/>
    <s v="Jimmy Dunphy"/>
    <s v="Jimmy Dunphy"/>
    <x v="20"/>
    <n v="1678"/>
    <s v="0"/>
    <d v="2019-10-23T10:51:49"/>
    <s v="Jimmy Dunphy"/>
    <m/>
    <s v="Grants Management"/>
    <s v="Item"/>
    <s v="strategicplanning/Research/Lists/Technical Assistance version 2"/>
  </r>
  <r>
    <s v="Terrebonne Parish"/>
    <x v="724"/>
    <x v="1"/>
    <s v="All active PARA projects "/>
    <s v="Gustav/Ike"/>
    <s v="A monthly conference call was held today with Parish Engineer Nia Picou and DRU representatives Michael Chua and Jimmy Dunphy to discuss the Parish's active infrastructure projects, the final project amendments that will need to be approved for the Parish's 55PARA3201 and -3314 projects, the closeout report for the -3312 project, and the status of the active -3306 project. _x000a__x000a_Ms. Picou mentioned that the Parish recently received bids for the -3306 project and that the low bid was within the grantee's budget for the project. The Parish is working on finalizing the revised budget before submitting the final project amendments for -3201 and -3314, as well as the companion amendment for -3306. The Parish is also estimating the total cost that would be incurred if the grantee were to solicit quotes for a contractor to provide power to another building within the scope of the active DPW Admin Building (-3203) project. _x000a__x000a_Regarding the closeout report for the -3312 project, the project analyst mentioned that a statement from the Terrebonne Levee and Conversation District (TLCD) specifying the amount of funds it contributed to the project would need to be included in the closeout report, and likewise a separate statement from the TLCD would need to be included in the closeout report for the completed -3314 project. Note Ms. Picou submitted a draft of the closeout report for -3312 to the project analyst this morning.  _x000a__x000a_The project analyst emphasized that the most significant grant management item the Parish should give attention to at this time is the amendment to the subrecipient agreement between the Parish and the TLCD that is needed to add approximately $1.8 million to the contract amount. If the project were monitored, the Parish would be at risk of having to repay those funds that are not currently under contract. _x000a__x000a_Note the subrecipient agreement that was executed in 2014 was in the amount of $13,999,999.00. However, the CDBG-DR funds that have been added to the budget increased the CDBG project cost to $15,810,355.94. Ms. Picou mentioned that she would contact the Parish's Legal department to communicate the need for an amendment to the subrecipient agreement to be executed. "/>
    <s v="Grants Management"/>
    <x v="4"/>
    <x v="0"/>
    <x v="24"/>
    <d v="2019-10-24T07:05:08"/>
    <m/>
    <m/>
    <s v="Item"/>
    <b v="0"/>
    <s v="0"/>
    <s v="Jimmy Dunphy"/>
    <s v="Jimmy Dunphy"/>
    <x v="20"/>
    <n v="1679"/>
    <s v="0"/>
    <d v="2019-10-25T09:11:15"/>
    <s v="Jimmy Dunphy"/>
    <m/>
    <s v="Grants Management"/>
    <s v="Item"/>
    <s v="strategicplanning/Research/Lists/Technical Assistance version 2"/>
  </r>
  <r>
    <s v="Facility Planning and Control"/>
    <x v="724"/>
    <x v="1"/>
    <s v="ILOC-00020 and ILOC-00022"/>
    <s v="Katrina/Rita Grant 1;#Katrina/Rita Grant 2"/>
    <s v="A monthly conference call was held today with FP&amp;C project managers Mark Bradley and Jean Kelly, Jessica Guillory (Pan American Engineers), and Jimmy Dunphy to discuss the final project amendments that are needed for the grantee's Delgado Community College (ILOC-00020) and Nunez Community College (I2OC-00022) projects, as well as the closeout reports that will be submitted to OCD after the project amendments have been approved._x000a__x000a_The final project amendment for -00022 has been submitted to FP&amp;C Senior Manager Lisa Smeltzer for signature. Ms. Kelly mentioned that she would follow up with Ms. Smeltzer on the status of the amendment, since it was emailed to her a couple weeks ago. Ms. Kelly also mentioned that she will attempt to contact GOHSEP to expedite the review of the PW (#19811) that has been in GOHSEP's closeout process for a number of months. Note the -00022 project cannot be closed until the final amount of project costs paid from FEMA funds can be verified, i.e., until GOHSEP approves the closeout report FP&amp;C has submitted. _x000a__x000a_In response to a question about the closeout report for the CDBG-DR project, it was clarified to Ms. Kelly to use both the ILOC-00022 and the I2OC-00022 project ids throughout the closeout report and on Page 13-1b (Final Status Report) to indicate the amounts that were expended under each project id. The project analyst clarified that all project costs will have to be paid before the closeout report can be approved and requested that both Ms. Kelly and Mr. Bradley use the most recent version of the OCD closeout report (Version 4.0) when completing the closeout reports for both projects. _x000a__x000a_Regarding the -00020 project, Mr. Bradley mentioned that the contractor's final pay application (for retainage) has been processed and that he has received the final engineering services invoice. The final invoice for grant management services has not yet been received; Pan American Engineers is assisting the grantee with completion of portions of the closeout report and is therefore waiting to submit its final invoice to the grantee, despite already knowing the total amount of the charges that will be invoiced. _x000a__x000a_Mr. Bradley also mentioned that he should now be able to calculate the final project cost, since the amount of the final invoice PAE will submit has been determined, and that he should be able to have the amendment submitted to the project analyst by the end of this month. Note a draft of the final project amendment (without the final amount of the grant management services line item) has already been sent to the project analyst for review.    "/>
    <s v="Grants Management"/>
    <x v="4"/>
    <x v="0"/>
    <x v="24"/>
    <d v="2019-10-24T07:06:13"/>
    <m/>
    <m/>
    <s v="Item"/>
    <b v="0"/>
    <s v="0"/>
    <s v="Jimmy Dunphy"/>
    <s v="Jimmy Dunphy"/>
    <x v="20"/>
    <n v="1680"/>
    <s v="0"/>
    <d v="2019-10-24T13:08:12"/>
    <s v="Jimmy Dunphy"/>
    <m/>
    <s v="Grants Management"/>
    <s v="Item"/>
    <s v="strategicplanning/Research/Lists/Technical Assistance version 2"/>
  </r>
  <r>
    <s v="West Baton Rouge Parish"/>
    <x v="718"/>
    <x v="1"/>
    <s v="61PAAD1001; 61PARA2301; 61PARA2302; 61PARA2303; 61PARA3201; 61PARA3401; 61PARA3402; 61PARA9101; 61PARA9102 "/>
    <s v="Gustav/Ike"/>
    <s v="Review, discuss and finalize the parish’s 13-4 CEA (2000116633) Final Performance Report with administrative assistant to the president. The reports included the nine (9) G-I completed project. We reviewed the final budget numbers and required fair housing examples in order to closeout of the parish’s CEA with our office. "/>
    <s v="Damage related to disaster;#Grants Management"/>
    <x v="5"/>
    <x v="1"/>
    <x v="16"/>
    <d v="2019-10-25T15:44:52"/>
    <m/>
    <m/>
    <s v="Item"/>
    <b v="0"/>
    <s v="0"/>
    <s v="Darin Mann"/>
    <s v="Darin Mann"/>
    <x v="8"/>
    <n v="1681"/>
    <s v="0"/>
    <d v="2019-10-25T15:44:52"/>
    <s v="Darin Mann"/>
    <m/>
    <s v="Grants Management"/>
    <s v="Item"/>
    <s v="strategicplanning/Research/Lists/Technical Assistance version 2"/>
  </r>
  <r>
    <s v="East Feliciana Parish Police Jury"/>
    <x v="719"/>
    <x v="1"/>
    <s v="19PAAD1001; 19PARA2101; 19PARA2102; 19PARA3201"/>
    <s v="Gustav/Ike"/>
    <s v="Review, discuss and finalize the parish’s $3,011,481.00 (13-4) CEA (#686787) Final Performance Report and CEA termination letter with parish manager, Sonya Crowe. The reports included the four (4) G-I completed project and . We reviewed the final budget numbers and required fair housing examples in order to closeout of the parish’s CEA with our office."/>
    <s v="Damage related to disaster;#Grants Management"/>
    <x v="5"/>
    <x v="0"/>
    <x v="16"/>
    <d v="2019-10-25T15:51:17"/>
    <m/>
    <m/>
    <s v="Item"/>
    <b v="0"/>
    <s v="0"/>
    <s v="Darin Mann"/>
    <s v="Darin Mann"/>
    <x v="8"/>
    <n v="1682"/>
    <s v="0"/>
    <d v="2019-10-25T15:51:17"/>
    <s v="Darin Mann"/>
    <m/>
    <s v="Grants Management"/>
    <s v="Item"/>
    <s v="strategicplanning/Research/Lists/Technical Assistance version 2"/>
  </r>
  <r>
    <s v="Acadia Parish"/>
    <x v="719"/>
    <x v="1"/>
    <s v="01PAAD1001; 01PARA2301; 01PARA2302; 01PARA2303; 01PARA2304; 01PARA2305; 01PARA3201; 01PARA3202; 01PARA3203; 01PARA3204; 01PARA3205; 01PARA3206; 01PARA9101 "/>
    <s v="Gustav/Ike"/>
    <s v="Review, discuss and finalize the parish’s $2,513,759.00 (13-4) CEA (#2000116752) Final Performance Report and CEA termination letter with parish grant manager, Bath Callais. The reports included the (13) G-I completed projects and final budget figure. We reviewed the final budget, early CEA termination letter and required fair housing examples in order to closeout of the parish’s CEA with our office."/>
    <s v="Damage related to disaster;#Grants Management"/>
    <x v="5"/>
    <x v="1"/>
    <x v="16"/>
    <d v="2019-10-25T16:03:56"/>
    <m/>
    <m/>
    <s v="Item"/>
    <b v="0"/>
    <s v="0"/>
    <s v="Darin Mann"/>
    <s v="Darin Mann"/>
    <x v="8"/>
    <n v="1683"/>
    <s v="0"/>
    <d v="2019-10-25T16:03:56"/>
    <s v="Darin Mann"/>
    <m/>
    <s v="Grants Management"/>
    <s v="Item"/>
    <s v="strategicplanning/Research/Lists/Technical Assistance version 2"/>
  </r>
  <r>
    <s v="St. Martin Parish"/>
    <x v="725"/>
    <x v="1"/>
    <s v="50VHCS1101"/>
    <s v="Isaac"/>
    <s v="Review, discuss and finalize the parish’s $65,084.25 (13-4) CEA (#2000289186) Final Performance Report and CEA termination letter with parish administrative assistant, Beth Callais. We also reviewed LMI HMA Cost Share (50VHCS1101) project closeout and required fair housing examples in order to closeout of the parish’s CEA with our office."/>
    <s v="Low-Moderate Income - National Objective;#Grants Management"/>
    <x v="0"/>
    <x v="0"/>
    <x v="16"/>
    <d v="2019-10-25T16:13:36"/>
    <m/>
    <m/>
    <s v="Item"/>
    <b v="0"/>
    <s v="0"/>
    <s v="Darin Mann"/>
    <s v="Darin Mann"/>
    <x v="8"/>
    <n v="1684"/>
    <s v="0"/>
    <d v="2019-10-25T16:13:36"/>
    <s v="Darin Mann"/>
    <m/>
    <s v="Grants Management"/>
    <s v="Item"/>
    <s v="strategicplanning/Research/Lists/Technical Assistance version 2"/>
  </r>
  <r>
    <s v="Vernon Parish"/>
    <x v="725"/>
    <x v="1"/>
    <s v="58BEDI7201 - Fort Polk"/>
    <s v="Gustav/Ike"/>
    <s v="Conference call with parish, PAE, and Engineers to discuss project status, ongoing issues, resolutions and expenditures. "/>
    <s v="Damage related to disaster;#Eligible CDBG Activities;#Environmental - Environmental Reviews;#Financial Management;#Urgent Need - National Objective"/>
    <x v="5"/>
    <x v="0"/>
    <x v="23"/>
    <d v="2019-10-28T10:56:44"/>
    <m/>
    <m/>
    <s v="Item"/>
    <b v="0"/>
    <s v="0"/>
    <s v="Kristen Hebert"/>
    <s v="Kristen Hebert"/>
    <x v="10"/>
    <n v="1685"/>
    <s v="0"/>
    <d v="2019-10-28T10:56:44"/>
    <s v="Kristen Hebert"/>
    <m/>
    <s v="DRGR TA"/>
    <s v="Item"/>
    <s v="strategicplanning/Research/Lists/Technical Assistance version 2"/>
  </r>
  <r>
    <s v="City if Slidell"/>
    <x v="723"/>
    <x v="1"/>
    <s v="PW76"/>
    <s v="Flood"/>
    <s v="Event Date: 10/23/19_x000a_Event End Date: 10/23/19_x000a_On-Site visit_x000a_Event organizer: Eugenia Williams_x000a_Attendees: Mary Turpiano and Sharon Howes_x000a_Date notice sent: 10/22/19_x000a______________________________________________________________________x000a_I met with Sharon Howes and Mary Trupiano and gave them an overview of the Non-Federal Share Match Program, the Match program reimbursement process. I explained the grant agreement date of 4/4/17 and the HUD CDBG-DR requirements. The importance of provided the spreadsheet requesting the start and end dates of the project as well as provided and explained the latest E-blast sent. I reviewed and explained the PW in depth and  explained how the payments are made after GOHSEP completely closes the project._x000a_"/>
    <s v="Damage related to disaster;#Eligible CDBG Activities;#Labor - Davis/Bacon"/>
    <x v="5"/>
    <x v="1"/>
    <x v="35"/>
    <d v="2019-10-29T09:14:39"/>
    <m/>
    <m/>
    <s v="Item"/>
    <b v="0"/>
    <s v="0"/>
    <s v="Eugenia Williams"/>
    <s v="Eugenia Williams"/>
    <x v="26"/>
    <n v="1686"/>
    <s v="0"/>
    <d v="2019-10-29T09:14:39"/>
    <s v="Eugenia Williams"/>
    <m/>
    <s v="Grants Management"/>
    <s v="Item"/>
    <s v="strategicplanning/Research/Lists/Technical Assistance version 2"/>
  </r>
  <r>
    <s v="City of Broussard"/>
    <x v="726"/>
    <x v="1"/>
    <s v="PWs 55, 63, 92, 145, 183 and 220"/>
    <s v="Flood"/>
    <s v="OCD-DRU Staff Helena Janssen provided on-site TA to Mel Bertrand (Supervisor), Tina Emert (City Clerk) and Missy Lacassin with the City of Broussard to discuss the current status of their PWs listed in LouisianaPA.com and on the Non-Federal Share Match Program’s Participation Form. I provided an Overview of the Match Program. I also discussed OCD-DRU’s Reimbursement Process, the five-year record retention requirement, and the review of backup documents regarding 100 percent of costs. Additionally, I assisted the Grantee with requesting close-out of the small PWs in LouisianaPA.com. Notice was sent to this grantee on 10/22/2019. Event was held on 10/29/2019 at 9:00am – 9:45am.  "/>
    <s v="Damage related to disaster;#Eligible CDBG Activities;#Grants Management"/>
    <x v="5"/>
    <x v="1"/>
    <x v="30"/>
    <d v="2019-10-30T09:14:58"/>
    <m/>
    <m/>
    <s v="Item"/>
    <b v="0"/>
    <s v="0"/>
    <s v="Helena Janssen"/>
    <s v="Helena Janssen"/>
    <x v="23"/>
    <n v="1687"/>
    <s v="0"/>
    <d v="2019-10-30T09:14:58"/>
    <s v="Helena Janssen"/>
    <m/>
    <s v="Grants Management"/>
    <s v="Item"/>
    <s v="strategicplanning/Research/Lists/Technical Assistance version 2"/>
  </r>
  <r>
    <s v="City of Opelousas"/>
    <x v="726"/>
    <x v="1"/>
    <s v="PWs 568, 745, 1032 and 1033"/>
    <s v="Flood"/>
    <s v="OCD-DRU Staff Helena Janssen provided on-site TA to Mayor Julius Alsandor, Purvis Morrison (City/Project Manager), Leisa Anderson (City Clerk) and Stephen Woods (City Treasurer) with the City of Opelousas, to discuss the current status of their PWs listed in LouisianaPA.com and on the Non-Federal Share Match Program’s Participation Form. I provided an Overview of the Match Program.  I also discussed OCD-DRU’s five-year record retention requirement and the review of backup documents regarding 100 percent of costs. Additionally, we discussed the City’s ineligible PWs, which will be opted out of the Program. Notice was sent to this grantee on 10/10/2019. The GOHSEP SAL was also in attendance. Event was held on 10/29/2019 at 1:30pm – 2:45pm.  "/>
    <s v="Damage related to disaster;#Eligible CDBG Activities;#Grants Management"/>
    <x v="5"/>
    <x v="1"/>
    <x v="30"/>
    <d v="2019-10-30T09:16:33"/>
    <m/>
    <m/>
    <s v="Item"/>
    <b v="0"/>
    <s v="0"/>
    <s v="Helena Janssen"/>
    <s v="Helena Janssen"/>
    <x v="23"/>
    <n v="1688"/>
    <s v="0"/>
    <d v="2019-10-30T09:16:33"/>
    <s v="Helena Janssen"/>
    <m/>
    <s v="Grants Management"/>
    <s v="Item"/>
    <s v="strategicplanning/Research/Lists/Technical Assistance version 2"/>
  </r>
  <r>
    <s v="South Central Planning and Development Commission, North Delta Regional Planning &amp; Development District, NewCorp Inc, TruFund Financial Services, Regional Loan Corp "/>
    <x v="709"/>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1-01T09:36:59"/>
    <m/>
    <m/>
    <s v="Item"/>
    <b v="0"/>
    <s v="0"/>
    <s v="Michael Chua"/>
    <s v="Michael Chua"/>
    <x v="9"/>
    <n v="1689"/>
    <s v="0"/>
    <d v="2019-11-01T09:36:59"/>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12"/>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1-01T09:48:18"/>
    <m/>
    <m/>
    <s v="Item"/>
    <b v="0"/>
    <s v="0"/>
    <s v="Michael Chua"/>
    <s v="Michael Chua"/>
    <x v="9"/>
    <n v="1690"/>
    <s v="0"/>
    <d v="2019-11-01T09:48:18"/>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19"/>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1-01T09:48:47"/>
    <m/>
    <m/>
    <s v="Item"/>
    <b v="0"/>
    <s v="0"/>
    <s v="Michael Chua"/>
    <s v="Michael Chua"/>
    <x v="9"/>
    <n v="1691"/>
    <s v="0"/>
    <d v="2019-11-01T09:48:47"/>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23"/>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1-01T09:49:11"/>
    <m/>
    <m/>
    <s v="Item"/>
    <b v="0"/>
    <s v="0"/>
    <s v="Michael Chua"/>
    <s v="Michael Chua"/>
    <x v="9"/>
    <n v="1692"/>
    <s v="0"/>
    <d v="2019-11-01T09:49:11"/>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27"/>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1-01T09:50:07"/>
    <m/>
    <m/>
    <s v="Item"/>
    <b v="0"/>
    <s v="0"/>
    <s v="Michael Chua"/>
    <s v="Michael Chua"/>
    <x v="9"/>
    <n v="1693"/>
    <s v="0"/>
    <d v="2019-11-01T09:50:07"/>
    <s v="Michael Chua"/>
    <m/>
    <s v="Grants Management"/>
    <s v="Item"/>
    <s v="strategicplanning/Research/Lists/Technical Assistance version 2"/>
  </r>
  <r>
    <s v="Recovery School District"/>
    <x v="728"/>
    <x v="1"/>
    <s v="All IEDU projects "/>
    <s v="Katrina/Rita Grant 1"/>
    <s v="A monthly conference call was held today with Capital Grants Manager Nathan Schwam, grant administrator Julie Bordelon, Recovery Programs Manager Michael Chua and Jimmy Dunphy to discuss the status of the active New Cohen High School (IEDU-00118) project, as well as the completed Bauduit (-00112) and Village Elementary (-00114) projects. _x000a__x000a_Mr. Schwam mentioned that GOHSEP did not agree with all charges included on the final RRF that was submitted for the -00114 project, and that RSD is disputing the project costs that were disallowed. It will now likely take at least a couple extra weeks for the final payment from FEMA funds to be made, which will delay submission of the final project amendment and subsequently the closeout report.  _x000a__x000a_Regarding the -00118 project, Ms. Bordelon mentioned that it is the grantee's intention to not only utilize its CDBG-DR award amount for construction of the new facility, but also for demolition of the current facility and for CMaR contractor The LeMoine Company's soft costs. Note a Certification of Exemption form in the amount of $140,000.00 was signed by OCD Director Pat Forbes 8/5/19. _x000a__x000a_In response to a question from Ms. Bordelon regarding the $0.01 discrepancy between what the grantee received in CDBG-DR funds for the Bauduit Elementary (-00112) project and the actual project cost, the project analyst mentioned that he would consult with the OCD Finance section regarding the possible need for RSD to submit a credit draw in the amount of $0.01 to correct the overpayment the grantee received for the project, before following up with clarification via email on the best way to resolve the issue._x000a__x000a_Note the OCD is currently holding the final project amendment for -00112 until the first payment request for -00118 can be submitted to offset the $0.01 overpayment RSD received for the -00112 project.  "/>
    <s v="Grants Management"/>
    <x v="4"/>
    <x v="0"/>
    <x v="24"/>
    <d v="2019-11-04T07:51:54"/>
    <m/>
    <m/>
    <s v="Item"/>
    <b v="0"/>
    <s v="0"/>
    <s v="Jimmy Dunphy"/>
    <s v="Jimmy Dunphy"/>
    <x v="20"/>
    <n v="1694"/>
    <s v="0"/>
    <d v="2019-11-04T15:01:56"/>
    <s v="Jimmy Dunphy"/>
    <m/>
    <s v="Grants Management"/>
    <s v="Item"/>
    <s v="strategicplanning/Research/Lists/Technical Assistance version 2"/>
  </r>
  <r>
    <s v="Lafourche"/>
    <x v="724"/>
    <x v="1"/>
    <s v="29PARA3205, 29PARA3404, 29PARA3406"/>
    <s v="Gustav/Ike"/>
    <s v="MONTHLY REPORT: October 23, 2019_x000a_29PARA3404-Dugas Canal Drainage Improvements  – BET was issued the certificate of substantial completion dated September 12. This document has been fully processed and recorded. All engineering recommendations should be received by Friday October 25th. This would include any additional work items remaining or proposed and a recommendation regarding the time spent beyond the contract time. Total budget for project is $4,985,000.00. Change Order #3 increased the contract with BET to $3,479,798.18._x000a__x000a_29PARA3205-Lafourche Community and Recreation Center – Onshore Construction, LLC. is continuing with the interior build-out. All metal framing is complete and gypsum board installation has begun. In-wall inspections are taking place. Sprinklers should be completed this week. HVAC ductwork is being installed. Electrical and plumbing rough-in is ongoing. The storefront work is just starting. Painting is also just beginning. The West parking area was poured last week and exterior parking areas are being formed up for pours over the next several weeks. The generator and transfer switch are on order. Kitchen equipment is being stored in the Mathews Government Complex. Change Order #3 was approved by OCD-DRU earlier this month and was approved by the Parish Council on Tuesday. This includes electrical changes amounting to $6,392.74 for additional conduit and an extension of the concrete slab for the transformer. Onshore Construction is delinquent on submitting the required certified payroll documentation. Picciola and HGA have been aware of this for some time and will contact Duplantis and determine what action is appropriate. The construction contract is currently $3,831,509.40 and the total project budget is $5,229,056.38._x000a__x000a_29PARA3406-Parr/Larose Pump Station – The final application amendment was approved by OCD-DRU. HGA prepared and submitted the Project Completion Report to the parish for processing. All project invoices have been paid and all reimbursements have been received. The balance of $7,457.00 was transferred to the unallocated funds line item until a need is determined. The standard warranty period expired on September 12, 2019 and the modified pump components are under warranty until September of 2020. The final project cost is $1,866,637.88."/>
    <s v="Damage related to disaster;#Eligible CDBG Activities;#Environmental - Environmental Reviews;#Grants Management"/>
    <x v="5"/>
    <x v="0"/>
    <x v="40"/>
    <d v="2019-11-05T09:19:12"/>
    <m/>
    <m/>
    <s v="Item"/>
    <b v="0"/>
    <s v="0"/>
    <s v="Martine Turner"/>
    <s v="Martine Turner"/>
    <x v="30"/>
    <n v="1695"/>
    <s v="0"/>
    <d v="2019-11-05T09:19:12"/>
    <s v="Martine Turner"/>
    <m/>
    <s v="Grants Management"/>
    <s v="Item"/>
    <s v="strategicplanning/Research/Lists/Technical Assistance version 2"/>
  </r>
  <r>
    <s v="Jefferson Parish"/>
    <x v="727"/>
    <x v="1"/>
    <s v="PARA, ILTR, IFIS, FSCC, ILT2, ILOC, State and Parish Held "/>
    <s v="Katrina/Rita Grant 1;#Katrina/Rita Grant 2;#Gustav/Ike"/>
    <s v="Conference call with parish, PAE, HGA, and GCR to discuss project status, ongoing issues, resolutions, expenditures and closeout.  "/>
    <s v="Damage related to disaster;#Duplication of Benefits;#Eligible CDBG Activities;#Environmental - Environmental Reviews;#Financial Management;#Low-Moderate Income - National Objective;#Slum and Blight - National Objective;#Urgent Need - National Objective"/>
    <x v="5"/>
    <x v="0"/>
    <x v="23"/>
    <d v="2019-11-05T13:56:56"/>
    <m/>
    <m/>
    <s v="Item"/>
    <b v="0"/>
    <s v="0"/>
    <s v="Kristen Hebert"/>
    <s v="Kristen Hebert"/>
    <x v="10"/>
    <n v="1696"/>
    <s v="0"/>
    <d v="2019-11-05T13:56:56"/>
    <s v="Kristen Hebert"/>
    <m/>
    <s v="DRGR TA"/>
    <s v="Item"/>
    <s v="strategicplanning/Research/Lists/Technical Assistance version 2"/>
  </r>
  <r>
    <s v="Louisiana Department of Agriculture"/>
    <x v="729"/>
    <x v="1"/>
    <s v="65WHFD7001"/>
    <s v="Gustav/Ike"/>
    <s v="Conference call to provide TA regarding documentation submitted for the request for payment and CEA extension request and discuss status update of program. "/>
    <s v="Damage related to disaster"/>
    <x v="5"/>
    <x v="0"/>
    <x v="23"/>
    <d v="2019-11-05T13:59:04"/>
    <m/>
    <m/>
    <s v="Item"/>
    <b v="0"/>
    <s v="0"/>
    <s v="Kristen Hebert"/>
    <s v="Kristen Hebert"/>
    <x v="10"/>
    <n v="1697"/>
    <s v="0"/>
    <d v="2020-03-17T08:50:58"/>
    <s v="Kristen Hebert"/>
    <m/>
    <s v="DRGR TA"/>
    <s v="Item"/>
    <s v="strategicplanning/Research/Lists/Technical Assistance version 2"/>
  </r>
  <r>
    <s v="New Iberia Housing Authority"/>
    <x v="730"/>
    <x v="1"/>
    <s v="PWs 315 and 699"/>
    <s v="Flood"/>
    <s v="OCD-DRU Staff Helena Janssen provided on-site TA to Tisha Charles (Interim Executive Director) and two of the Housing Authority’s Commissioners to discuss the current status of their PWs listed in LouisianaPA.com and on the Non-Federal Share Match Program’s Participation Form, and to provide an overview of the Match Program. LHC representatives present were Liza Bergeron and Laura Womack to provide an overview of the Multifamily Restoration Loan Fund program. Also in attendance were the HUD Portfolio Management Specialist and the GOHSEP SAL. Notice was sent to this grantee on 10/16/2019. Event was held on 11/05/2019 at 10:00am – 12:30pm.  _x000a__x000a_"/>
    <s v="Damage related to disaster;#Duplication of Benefits;#Eligible CDBG Activities;#Labor - Davis/Bacon;#Grants Management"/>
    <x v="5"/>
    <x v="1"/>
    <x v="30"/>
    <d v="2019-11-06T08:13:08"/>
    <m/>
    <m/>
    <s v="Item"/>
    <b v="0"/>
    <s v="0"/>
    <s v="Helena Janssen"/>
    <s v="Helena Janssen"/>
    <x v="23"/>
    <n v="1698"/>
    <s v="0"/>
    <d v="2019-11-06T08:13:08"/>
    <s v="Helena Janssen"/>
    <m/>
    <s v="Grants Management"/>
    <s v="Item"/>
    <s v="strategicplanning/Research/Lists/Technical Assistance version 2"/>
  </r>
  <r>
    <s v="Southern University"/>
    <x v="730"/>
    <x v="1"/>
    <s v="17BEDI7101"/>
    <s v="Gustav/Ike"/>
    <s v="Discussed budget amendment, expendures, performance measures and CEA extension"/>
    <s v="Eligible CDBG Activities;#Financial Management;#Low-Moderate Income - National Objective;#Grants Management"/>
    <x v="1"/>
    <x v="1"/>
    <x v="39"/>
    <d v="2019-11-06T11:03:07"/>
    <m/>
    <m/>
    <s v="Item"/>
    <b v="0"/>
    <s v="0"/>
    <s v="Sydney Pino"/>
    <s v="Sydney Pino"/>
    <x v="29"/>
    <n v="1699"/>
    <s v="0"/>
    <d v="2019-11-06T11:03:07"/>
    <s v="Sydney Pino"/>
    <m/>
    <s v="Grants Management"/>
    <s v="Item"/>
    <s v="strategicplanning/Research/Lists/Technical Assistance version 2"/>
  </r>
  <r>
    <s v="LLT"/>
    <x v="723"/>
    <x v="1"/>
    <s v="55NISL1401"/>
    <s v="NDR"/>
    <s v="Eligible CDBG Activity. OCD organized this meeting. It was held in the LLT Offices - 11100 Mead Rd Suite 200, Baton Rouge, LA 70816. Event notice was sent 10/11/2019. Discussion topics included Isle de Jean Charles Resettlement's budget, site plan updates, revenue-generating ideas, LMI numbers. "/>
    <s v="Urgent Need - National Objective"/>
    <x v="3"/>
    <x v="1"/>
    <x v="52"/>
    <d v="2019-11-06T14:15:24"/>
    <m/>
    <m/>
    <s v="Item"/>
    <b v="0"/>
    <s v="0"/>
    <s v="Jessica Simms"/>
    <s v="Jessica Simms"/>
    <x v="40"/>
    <n v="1700"/>
    <s v="0"/>
    <d v="2019-11-06T14:15:24"/>
    <s v="Jessica Simms"/>
    <m/>
    <s v="DRGR TA"/>
    <s v="Item"/>
    <s v="strategicplanning/Research/Lists/Technical Assistance version 2"/>
  </r>
  <r>
    <s v="LHC"/>
    <x v="636"/>
    <x v="1"/>
    <s v="55NISL1401"/>
    <s v="NDR"/>
    <s v="Monitoring of Isle de Jean Charles' Optional Relocation Assistance Program files and organization "/>
    <s v="Urgent Need - National Objective"/>
    <x v="3"/>
    <x v="1"/>
    <x v="52"/>
    <d v="2019-11-06T14:18:35"/>
    <m/>
    <m/>
    <s v="Item"/>
    <b v="0"/>
    <s v="0"/>
    <s v="Jessica Simms"/>
    <s v="Jessica Simms"/>
    <x v="40"/>
    <n v="1701"/>
    <s v="0"/>
    <d v="2019-11-06T14:18:35"/>
    <s v="Jessica Simms"/>
    <m/>
    <s v="Grants Management"/>
    <s v="Item"/>
    <s v="strategicplanning/Research/Lists/Technical Assistance version 2"/>
  </r>
  <r>
    <s v="LHC"/>
    <x v="712"/>
    <x v="1"/>
    <s v="55NISL1401"/>
    <s v="NDR"/>
    <s v="Notice sent to participants 3/11/2019. Meeting run by OCD. Discussion included regulations concerning applicants' eligiblity in program. "/>
    <s v="Eligible CDBG Activities"/>
    <x v="1"/>
    <x v="0"/>
    <x v="52"/>
    <d v="2019-11-06T14:29:53"/>
    <m/>
    <m/>
    <s v="Item"/>
    <b v="0"/>
    <s v="0"/>
    <s v="Jessica Simms"/>
    <s v="Jessica Simms"/>
    <x v="40"/>
    <n v="1702"/>
    <s v="0"/>
    <d v="2019-11-06T14:29:53"/>
    <s v="Jessica Simms"/>
    <m/>
    <s v="Grants Management"/>
    <s v="Item"/>
    <s v="strategicplanning/Research/Lists/Technical Assistance version 2"/>
  </r>
  <r>
    <s v="CNO "/>
    <x v="724"/>
    <x v="1"/>
    <s v="CNO All"/>
    <s v="Katrina/Rita Grant 1;#Katrina/Rita Grant 2;#Katrina/Rita Grant 3"/>
    <s v="Reviewing D-CDBG Projects to assess movement towatds completion."/>
    <s v="Damage related to disaster;#Grants Management"/>
    <x v="5"/>
    <x v="1"/>
    <x v="27"/>
    <d v="2019-11-06T16:21:32"/>
    <m/>
    <m/>
    <s v="Item"/>
    <b v="0"/>
    <s v="0"/>
    <s v="Rosalind Peychaud"/>
    <s v="Rosalind Peychaud"/>
    <x v="3"/>
    <n v="1703"/>
    <s v="0"/>
    <d v="2019-11-06T16:21:32"/>
    <s v="Rosalind Peychaud"/>
    <m/>
    <s v="Grants Management"/>
    <s v="Item"/>
    <s v="strategicplanning/Research/Lists/Technical Assistance version 2"/>
  </r>
  <r>
    <s v="CNO All"/>
    <x v="712"/>
    <x v="1"/>
    <s v="CNO All"/>
    <s v="Katrina/Rita Grant 1;#Katrina/Rita Grant 2;#Katrina/Rita Grant 3"/>
    <s v="Reviewing D-CDBG Projects to assess movement towatds completion."/>
    <s v="Damage related to disaster;#Eligible CDBG Activities;#Urgent Need - National Objective"/>
    <x v="5"/>
    <x v="1"/>
    <x v="27"/>
    <d v="2019-11-06T16:23:25"/>
    <m/>
    <m/>
    <s v="Item"/>
    <b v="0"/>
    <s v="0"/>
    <s v="Rosalind Peychaud"/>
    <s v="Rosalind Peychaud"/>
    <x v="3"/>
    <n v="1704"/>
    <s v="0"/>
    <d v="2019-11-15T09:44:39"/>
    <s v="Amanda Clark"/>
    <m/>
    <s v="Grants Management"/>
    <s v="Item"/>
    <s v="strategicplanning/Research/Lists/Technical Assistance version 2"/>
  </r>
  <r>
    <s v="Town of Baldwin"/>
    <x v="731"/>
    <x v="1"/>
    <s v="51MIPC3401"/>
    <s v="Gustav/Ike"/>
    <s v="A monthly conference call was held today with grant administrator Angela Kraemer (Community Design Group) and project analyst Jimmy Dunphy to discuss the Town's Flood Protection Levee System (51MIPC3401) project, including the status of construction, the acquisition records that need to be provided in order to have the Levee District's acquisition costs paid from CDBG-DR funds, and the end date of the Town's CEA with OCD._x000a__x000a_Ms. Kraemer mentioned that she has reached out to St. Mary Parish Levee District Executive Director Tim Matte to attempt to obtain the acquisition records that are still needed to demonstrate the Levee District's compliance with URA requirements, but has not yet heard back from him. The project analyst mentioned that the end date of the Town's CEA with OCD is 3/31/20 and that it would be ideal if all project costs could be paid by that date, including the acquisition/appropriation costs that were incurred. _x000a__x000a_Regarding the status of construction, project engineer Reid Miller mentioned via email yesterday that the remaining major items have nearly been completed by the contractor, but that there is enough work remaining to delay a substantial completion inspection until December. Ms. Kraemer mentioned that she has received the contractor's pay applications for work performed in September and October and that she would compile a payment request that includes those invoices and submit in GIOS by next week.   _x000a__x000a_The project analyst reminded Ms. Kraemer that there is a good chance that this project will be monitored by the OCD Compliance section early next year, which should provide the Town and Ms. Kraemer more incentive to ensure that all project records, especially acquisition-related ones, have been obtained and compiled, since the Compliance section will monitor to ensure that the Town/Levee District complied with URA requirements prior to starting construction. "/>
    <s v="Grants Management"/>
    <x v="4"/>
    <x v="0"/>
    <x v="24"/>
    <d v="2019-11-07T07:30:10"/>
    <m/>
    <m/>
    <s v="Item"/>
    <b v="0"/>
    <s v="0"/>
    <s v="Jimmy Dunphy"/>
    <s v="Jimmy Dunphy"/>
    <x v="20"/>
    <n v="1705"/>
    <s v="0"/>
    <d v="2019-11-08T15:20:12"/>
    <s v="Jimmy Dunphy"/>
    <m/>
    <s v="Grants Management"/>
    <s v="Item"/>
    <s v="strategicplanning/Research/Lists/Technical Assistance version 2"/>
  </r>
  <r>
    <s v="Louisiana Housing Corporation"/>
    <x v="731"/>
    <x v="1"/>
    <s v="various"/>
    <s v="Katrina/Rita Grant 2;#Gustav/Ike"/>
    <s v="LHC Closeout Analyst requested OCD Closeout Specialist provide TA by identifying LHC's subrecipient activities in the Closeout Tracker and DRGR. OCD sent LHC a list of those remaining activities and informed them how to identify them going forward."/>
    <s v="Grants Management"/>
    <x v="4"/>
    <x v="0"/>
    <x v="48"/>
    <d v="2019-11-07T10:21:25"/>
    <m/>
    <m/>
    <s v="Item"/>
    <b v="0"/>
    <s v="0"/>
    <s v="John Sparks"/>
    <s v="John Sparks"/>
    <x v="4"/>
    <n v="1706"/>
    <s v="0"/>
    <d v="2019-11-07T10:21:25"/>
    <s v="John Sparks"/>
    <m/>
    <s v="Grants Management"/>
    <s v="Item"/>
    <s v="strategicplanning/Research/Lists/Technical Assistance version 2"/>
  </r>
  <r>
    <s v="CNO_ ALL "/>
    <x v="716"/>
    <x v="1"/>
    <s v="CNO All"/>
    <s v="Katrina/Rita Grant 1;#Katrina/Rita Grant 2;#Katrina/Rita Grant 3"/>
    <s v="CNO Taskforce Meeting to review, modify and update DCDBG Project reporting."/>
    <s v="Damage related to disaster;#Eligible CDBG Activities;#Grants Management"/>
    <x v="5"/>
    <x v="1"/>
    <x v="27"/>
    <d v="2019-11-07T10:36:54"/>
    <m/>
    <m/>
    <s v="Item"/>
    <b v="0"/>
    <s v="0"/>
    <s v="Rosalind Peychaud"/>
    <s v="Rosalind Peychaud"/>
    <x v="3"/>
    <n v="1707"/>
    <s v="0"/>
    <d v="2019-11-15T09:44:22"/>
    <s v="Amanda Clark"/>
    <m/>
    <s v="Grants Management"/>
    <s v="Item"/>
    <s v="strategicplanning/Research/Lists/Technical Assistance version 2"/>
  </r>
  <r>
    <s v="Assumption Parish Government"/>
    <x v="731"/>
    <x v="1"/>
    <s v="04PARA3402"/>
    <s v="Gustav/Ike;#Flood"/>
    <s v="Had conference call with Parish and SCP regarding the project bids coming in too high.  They are going to be reworking the project spec and changing the scope of the project.  Made sure that the grantee understood that we will need a new Engineer Cost Estimate, updated maps, and project timeline.  We will also need to update the narrative that states the project does not have aquisistion because it does.  They will also have to complete 58.47 doc for the Environmental on the project. _x000a_Once the consultant has all information they will submit through GIOS."/>
    <s v="Damage related to disaster"/>
    <x v="5"/>
    <x v="0"/>
    <x v="46"/>
    <d v="2019-11-12T14:52:38"/>
    <m/>
    <m/>
    <s v="Item"/>
    <b v="0"/>
    <s v="0"/>
    <s v="Fay Part"/>
    <s v="Fay Part"/>
    <x v="28"/>
    <n v="1708"/>
    <s v="0"/>
    <d v="2019-11-12T14:52:38"/>
    <s v="Fay Part"/>
    <m/>
    <s v="Grants Management"/>
    <s v="Item"/>
    <s v="strategicplanning/Research/Lists/Technical Assistance version 2"/>
  </r>
  <r>
    <s v="LAFA"/>
    <x v="729"/>
    <x v="1"/>
    <s v="65FDFR7001"/>
    <s v="Flood"/>
    <s v="Revised LMI forms, and dicussed ineligible documents "/>
    <s v="Duplication of Benefits;#Eligible CDBG Activities;#Low-Moderate Income - National Objective;#Urgent Need - National Objective"/>
    <x v="6"/>
    <x v="0"/>
    <x v="40"/>
    <d v="2019-11-12T15:51:32"/>
    <m/>
    <m/>
    <s v="Item"/>
    <b v="0"/>
    <s v="0"/>
    <s v="Martine Turner"/>
    <s v="Martine Turner"/>
    <x v="30"/>
    <n v="1709"/>
    <s v="0"/>
    <d v="2019-11-12T15:51:32"/>
    <s v="Martine Turner"/>
    <m/>
    <s v="Grants Management"/>
    <s v="Item"/>
    <s v="strategicplanning/Research/Lists/Technical Assistance version 2"/>
  </r>
  <r>
    <s v="LAFA"/>
    <x v="713"/>
    <x v="1"/>
    <s v="65FDFR7001"/>
    <s v="Flood"/>
    <s v="explained the difference between JOB RETAINED and JOB CREATED  to LAFA. "/>
    <s v="Duplication of Benefits;#Eligible CDBG Activities;#Low-Moderate Income - National Objective;#Urgent Need - National Objective"/>
    <x v="6"/>
    <x v="0"/>
    <x v="40"/>
    <d v="2019-11-12T15:55:37"/>
    <m/>
    <m/>
    <s v="Item"/>
    <b v="0"/>
    <s v="0"/>
    <s v="Martine Turner"/>
    <s v="Martine Turner"/>
    <x v="30"/>
    <n v="1710"/>
    <s v="0"/>
    <d v="2019-11-12T15:55:37"/>
    <s v="Martine Turner"/>
    <m/>
    <s v="Grants Management"/>
    <s v="Item"/>
    <s v="strategicplanning/Research/Lists/Technical Assistance version 2"/>
  </r>
  <r>
    <s v="LSU Agricultural Center"/>
    <x v="732"/>
    <x v="1"/>
    <s v="17WEDU7001"/>
    <s v="Gustav/Ike"/>
    <s v="OCD-DRU Staff Helena Janssen held the monthly conference call with LSU-Ag Center representatives of the Office of Sponsored Programs to discuss program status regarding the Incubator Project, timelines for the work on the bottling line and progress made to date, status of the interim progress report, status of the next invoice to be submitted by the grantee, ongoing issues, resolutions and to answer any questions, etc.  This call was held at 9:30am. Notice of this meeting is set up as a monthly recurrence calendar invite."/>
    <s v="Grants Management"/>
    <x v="4"/>
    <x v="0"/>
    <x v="30"/>
    <d v="2019-11-13T12:15:36"/>
    <m/>
    <m/>
    <s v="Item"/>
    <b v="0"/>
    <s v="0"/>
    <s v="Helena Janssen"/>
    <s v="Helena Janssen"/>
    <x v="23"/>
    <n v="1711"/>
    <s v="0"/>
    <d v="2019-11-13T12:15:36"/>
    <s v="Helena Janssen"/>
    <m/>
    <s v="Grants Management"/>
    <s v="Item"/>
    <s v="strategicplanning/Research/Lists/Technical Assistance version 2"/>
  </r>
  <r>
    <s v="louisiana Dept of Argriculture"/>
    <x v="729"/>
    <x v="1"/>
    <s v="65FDFR7001"/>
    <s v="Flood"/>
    <s v="During this call we discussed meeting the National Objective of LMI jobs created and Retained and the process the  farmers will follow to complete the LMI forms."/>
    <s v="Low-Moderate Income - National Objective"/>
    <x v="0"/>
    <x v="0"/>
    <x v="28"/>
    <d v="2019-11-13T15:33:02"/>
    <m/>
    <m/>
    <s v="Item"/>
    <b v="0"/>
    <s v="0"/>
    <s v="Tomorr LeBeouf"/>
    <s v="Tomorr LeBeouf"/>
    <x v="19"/>
    <n v="1712"/>
    <s v="0"/>
    <d v="2019-11-13T15:33:02"/>
    <s v="Tomorr LeBeouf"/>
    <m/>
    <s v="Grants Management"/>
    <s v="Item"/>
    <s v="strategicplanning/Research/Lists/Technical Assistance version 2"/>
  </r>
  <r>
    <s v="Sabine Parish"/>
    <x v="732"/>
    <x v="1"/>
    <s v="PWs 429, 457, 464, 512, 513, 517, 519, 520, 531, 545, 546, 555, 556, 576, 578, 587, 600, 604, 633, 639, 654-656, 677, 703, 715 and 763"/>
    <s v="Flood"/>
    <s v="OCD-DRU Staff Helena Janssen, LaKesha Hart and Lisa Samuels had a TA call with Bill Weatherford, Secretary/Treasurer, and his Assistant Lindy Strahan, to discuss the Parish’s small PWs under review for potential Request for Payment and confirmation of total project costs (for the FEMA PA Non-Federal Share Match Program).  We discussed the following: (1). OCD-DRU’s E-Blast sent to all applicants and the review process of backup documents to ensure 100 percent of costs associated with “work completed” and “work to be completed” in the project worksheets are also in the files; (2). The possibility that eligible match reimbursements may be reduced; (3). The possibility that some PWs may not be eligible for the Match Program and thus opted-out, and (4). The review of the PW costs line items versus the Parish actuals amounts.  The Parish is to scan supporting documents (for PW# 457) for OCD-DRU to review and present to OCD-DRU’s Compliance Department. Notice for this call was sent via calendar invite to this applicant on 11/7/2019. This call was held on 11/13/2019 at 3:00pm – 3:30pm."/>
    <s v="Duplication of Benefits;#Eligible CDBG Activities;#Financial Management;#Grants Management"/>
    <x v="6"/>
    <x v="0"/>
    <x v="30"/>
    <d v="2019-11-14T07:41:45"/>
    <m/>
    <m/>
    <s v="Item"/>
    <b v="0"/>
    <s v="0"/>
    <s v="Helena Janssen"/>
    <s v="Helena Janssen"/>
    <x v="23"/>
    <n v="1713"/>
    <s v="0"/>
    <d v="2019-11-14T07:41:45"/>
    <s v="Helena Janssen"/>
    <m/>
    <s v="Grants Management"/>
    <s v="Item"/>
    <s v="strategicplanning/Research/Lists/Technical Assistance version 2"/>
  </r>
  <r>
    <s v="Jefferson Davis Parish Police Jury"/>
    <x v="733"/>
    <x v="1"/>
    <s v="PWs 360, 362 and 387"/>
    <s v="Flood"/>
    <s v="OCD-DRU Staff Helena Janssen had a TA call with Rhoda Richard, Office Assistant, to discuss the small PWs under review for Request for Payments and confirmation of total project costs (for the FEMA PA Non-Federal Share Match Program). We discussed the following: (1). Regarding PW# 360, the Parish is to provide OCD with the supporting documents for Construction ($281.60), Supplies ($1,072.64), Labor ($25.13) and Equipment ($105.00) cost line items for Bobby Road and Chaisson Road; (2)  Regarding PW# 362, the Parish is to provide OCD with the remaining support document for Labor cost line item on 9/1/2016; and (3). Regarding PW# 387, the Parish confirmed the amounts for the Force Account Materials of $1,415.46 and $2,549.28. Notice for this call was sent via email to Ms. Richard on the morning of 11/14/2019. This call was held on 11/14/2019 at 1:00pm – 1:20pm."/>
    <s v="Financial Management;#Grants Management"/>
    <x v="2"/>
    <x v="0"/>
    <x v="30"/>
    <d v="2019-11-14T13:33:10"/>
    <m/>
    <m/>
    <s v="Item"/>
    <b v="0"/>
    <s v="0"/>
    <s v="Helena Janssen"/>
    <s v="Helena Janssen"/>
    <x v="23"/>
    <n v="1714"/>
    <s v="0"/>
    <d v="2019-11-14T13:33:10"/>
    <s v="Helena Janssen"/>
    <m/>
    <s v="Grants Management"/>
    <s v="Item"/>
    <s v="strategicplanning/Research/Lists/Technical Assistance version 2"/>
  </r>
  <r>
    <s v="Louisiana State University - Sea Grant"/>
    <x v="734"/>
    <x v="1"/>
    <s v="65E17S00001"/>
    <s v="Katrina/Rita Grant 1;#Katrina/Rita Grant 2"/>
    <s v="A monthly conference call was held today with LSU officials Leslie Davis, Anne Dugas, Thomas Hymel, Tamara Phillips, and DRU representatives Michael Chua and Jimmy Dunphy to discuss the grantee's LA Seafood Industry Sustainability Initiative (E17S-00001) project, including the pending CEA amendment that has been drafted to extend the end date of the contract by nine months (to 9/30/20) and the forthcoming payment request (#10) the grantee should submit before the end of the month.  _x000a__x000a_In response to a question pertaining to the dates of the invoices included in the recent payment requests occurring prior to the billing quarter, Ms. Phillips said that expense reports for travel costs are often not generated until well after the dates the travel costs were incurred, which accounts for some invoices containing dates of service that fall within the beginning and end dates for a previous payment request. _x000a__x000a_Ms. Dugas requested that the project analyst provide the grantee a list of those dated invoices for RFP #10 so that the grantee can attempt to determine whether it may be possible to shorten the lag time between when certain costs were incurred and when those corresponding invoices are included in a payment request. _x000a__x000a_In terms of the total amounts that have been requested in the last few payment requests the grantee has submitted, Ms. Dugas confirmed that one of the reasons for that is that the grantee has not sponsored any major events such as the one that was held on the Baton Rouge campus in January 2019. More recently, the grantee has been conducting one-on-one trainings with fishermen, but is preparing to host a major promotional event in Jefferson Parish in March 2020, which should utilize a significant portion of the grantee's remaining award amount. "/>
    <s v="Grants Management"/>
    <x v="4"/>
    <x v="0"/>
    <x v="24"/>
    <d v="2019-11-18T07:31:00"/>
    <m/>
    <m/>
    <s v="Item"/>
    <b v="0"/>
    <s v="0"/>
    <s v="Jimmy Dunphy"/>
    <s v="Jimmy Dunphy"/>
    <x v="20"/>
    <n v="1715"/>
    <s v="0"/>
    <d v="2019-11-21T07:42:31"/>
    <s v="Jimmy Dunphy"/>
    <m/>
    <s v="Grants Management"/>
    <s v="Item"/>
    <s v="strategicplanning/Research/Lists/Technical Assistance version 2"/>
  </r>
  <r>
    <s v="Facility Planning and Control"/>
    <x v="735"/>
    <x v="1"/>
    <s v="ILOC-00020 and I2OC-00022"/>
    <s v="Katrina/Rita Grant 1;#Katrina/Rita Grant 2"/>
    <s v="A monthly conference call was held today with FP&amp;C senior manager Lisa Smeltzer, project manager Mark Bradley and Jimmy Dunphy to discuss the final project amendments that are needed for the grantee's Delgado Community College (ILOC-00020) and Nunez Community College (I2OC-00022) projects, and the final services grant administrator Pan American Engineers (PAE) is performing for the -00020 project. _x000a__x000a_Mr. Bradley mentioned that the final project amendment for -00020 has been prepared and is ready to submit to OCD, but that he cannot currently print it out due to the technical issues that have affected the DOA's servers this week. Additionally, Mr. Bradley mentioned that PAE is still assisting the grantee with portions of the closeout report and that he is still waiting on receipt of the final invoice PAE intends to submit for the project. _x000a__x000a_Regarding the -00022 project, the project analyst informed Ms. Smeltzer that, if needed, he would assist the grantee by attempting to contact GOHSEP to request that the agency's review of the closeout packet for the project be given priority. Ms. Smeltzer indicated, however, that the grantee has already requested an expedited review of the closeout packet and that GOHSEP has indicated that the review would be given priority. Note, as of November 18, the PW is still in Stage 4 of GOHSEP's closeout process.  _x000a__x000a_The project analyst suggested to Ms. Smeltzer (and to project manager Jean Kelly during an earlier call today) that the grantee could mention to GOHSEP that a final review of the PW for the -00022 project is the last remaining item the OCD is waiting on to close out its Katrina/Rita ILOC grant with OCD, as that could potentially provide more incentive to the agency to complete its review._x000a__x000a_It was agreed that a conference call that includes the OCD and the grantee would be scheduled for December 12 to ensure that the final project amendments for both projects have been submitted by then, but that the call would be canceled if both amendments have been submitted and approved by that date, since updates on the status of the closeout report for -00020 could easily be provided via email.  "/>
    <s v="Grants Management"/>
    <x v="4"/>
    <x v="0"/>
    <x v="24"/>
    <d v="2019-11-21T07:26:27"/>
    <m/>
    <m/>
    <s v="Item"/>
    <b v="0"/>
    <s v="0"/>
    <s v="Jimmy Dunphy"/>
    <s v="Jimmy Dunphy"/>
    <x v="20"/>
    <n v="1716"/>
    <s v="0"/>
    <d v="2019-11-21T11:12:14"/>
    <s v="Jimmy Dunphy"/>
    <m/>
    <s v="Grants Management"/>
    <s v="Item"/>
    <s v="strategicplanning/Research/Lists/Technical Assistance version 2"/>
  </r>
  <r>
    <s v="East Baton Rouge Parish "/>
    <x v="735"/>
    <x v="1"/>
    <s v="All active PARA projects "/>
    <s v="Gustav/Ike"/>
    <s v="A monthly conference call was held today with East Baton Rouge Parish engineers Mike Olson and Tom Stephens to discuss the Parish's bridge replacement projects. Parish Administrator Rowdy Gaudet also phoned the project analyst today to provide an update on the Parish's Renovate 1701 Main St. (17PARA3202) project and to discuss the Parish's Small Business Recovery Loan Program (17PARA7002). _x000a__x000a_The project analyst informed Mr. Stephens that if the ERR and final plans and specifications for the Bob Pettit bridge (-2106) project could be submitted to OCD by the end of next week that a formal request for a time extension would not need to be submitted. However, if either the ERR or plans and specs will not be submitted until December, the project analyst requested that the Parish provide a reason(s) the request is needed, as well as a revised project schedule that includes projected dates for acquisition completion, publication of the first ad for bids, bid opening, and construction start and end dates. _x000a__x000a_The project analyst also requested that the Parish start on the acquisition of the parcels that need to be acquired for the Bob Pettit bridge as soon as the Release of Funds has been approved, since acquisition always has the potential to substantially delay the start of construction for a project. Additionally, it was emphasized that construction for the project needs to begin next year, and not extend too far past the end of 2020.  _x000a__x000a_Regarding the -7002 project, the project analyst informed Mr. Gaudet that a meeting was held with Southern University, Parish official Anita Lockett, and the OCD at the Parish's offices toward the end of last month and that a tentative agreement was reached in terms of the additional amount of time the OCD would grant the University to demonstrate its compliance with the LMI national objective during implementation of the loan program. The project analyst informed Mr. Gaudet that the Compliance section would send the Corrective Actions letter to the Parish as soon as the technical issues that have affected the DOA's servers this week have been resolved.  "/>
    <s v="Grants Management"/>
    <x v="4"/>
    <x v="0"/>
    <x v="24"/>
    <d v="2019-11-21T11:21:41"/>
    <m/>
    <m/>
    <s v="Item"/>
    <b v="0"/>
    <s v="0"/>
    <s v="Jimmy Dunphy"/>
    <s v="Jimmy Dunphy"/>
    <x v="20"/>
    <n v="1717"/>
    <s v="0"/>
    <d v="2019-11-21T15:11:55"/>
    <s v="Jimmy Dunphy"/>
    <m/>
    <s v="Grants Management"/>
    <s v="Item"/>
    <s v="strategicplanning/Research/Lists/Technical Assistance version 2"/>
  </r>
  <r>
    <s v="Washington St. Tammany Electric Coop"/>
    <x v="736"/>
    <x v="1"/>
    <s v="PW 186,246,136,52"/>
    <s v="Flood"/>
    <s v="Event start date: 11/19/19_x000a_Event end date: 11/19/19_x000a_On-site visit_x000a_Organzier: Eugenia Williams _x000a_Attendees: Walt Sylvest , John McCracken_x000a_Date notice sent: 11/13/19_x000a__x000a__x000a_​I visited WTE and I described in the detail the Non-Federal Share Match program. They are currently on hold with GOHSEP from K/R, per Cher Moore (SAL). All of the projects need to be closed in LAPA. They will submit there agreement as soon as they get the signauture pages signed. They stated none of their projects were completed prior to 4/4/17. They used PO instead of contracts.  I will follow up with them in 2-3 weeks._x000a_"/>
    <s v="Damage related to disaster;#Duplication of Benefits;#Eligible CDBG Activities;#Financial Management;#Labor - Davis/Bacon"/>
    <x v="5"/>
    <x v="1"/>
    <x v="35"/>
    <d v="2019-11-21T13:19:59"/>
    <m/>
    <m/>
    <s v="Item"/>
    <b v="0"/>
    <s v="0"/>
    <s v="Eugenia Williams"/>
    <s v="Eugenia Williams"/>
    <x v="26"/>
    <n v="1718"/>
    <s v="0"/>
    <d v="2019-11-21T13:19:59"/>
    <s v="Eugenia Williams"/>
    <m/>
    <s v="Grants Management"/>
    <s v="Item"/>
    <s v="strategicplanning/Research/Lists/Technical Assistance version 2"/>
  </r>
  <r>
    <s v="Recovery School District"/>
    <x v="737"/>
    <x v="1"/>
    <s v="All IEDU projects"/>
    <s v="Katrina/Rita Grant 1"/>
    <s v="A monthly conference call was held today with Capital Grants Manager Nathan Schwam, grant administrator Julie Bordelon, Recovery Programs Manager Michael Chua and Jimmy Dunphy to discuss the status of the New Cohen High School (IEDU-00118) project, as well as the completed Village Elementary (-00114) project. _x000a__x000a_Ms. Bordelon mentioned that the CMaR contractor for -00118 is currently in the process of selecting a subcontractor to assist with demolition of the current high school, and that the grantee's contract with the CMaR contractor will be amended to add construction to the scope--after the OCD has issued the Release of Funds for the project. Note the deadline for submission of the ERR is 1/31/20, which RSD has already met. _x000a__x000a_Mr. Schwam estimated that the first payment request for the -00118 project will be submitted next month and will include a request for a portion of the CMaR contractor's soft costs. Note the first payment request for -00118 will be short paid by $0.01 to offset the $0.01 discrepancy between the actual cost of the Bauduit Elementary (-00112) project and the amount the grantee actually received from OCD.   _x000a__x000a_Following correction of that $0.01 discrepancy, the final project amendment for -00112 will be able to be approved and the project moved to Ready to Close status. Additionally, the issue related to the disputed costs for the -00114 project has now been resolved, and according to Mr. Schwam, all project costs to be paid from FEMA funds should be approved by GOHSEP by next month, which will allow the grantee's final completed project to move to Ready to Close status following approval of the project amendment to reconcile the budget to expenditures. "/>
    <s v="Grants Management"/>
    <x v="4"/>
    <x v="0"/>
    <x v="24"/>
    <d v="2019-12-02T07:13:31"/>
    <m/>
    <m/>
    <s v="Item"/>
    <b v="0"/>
    <s v="0"/>
    <s v="Jimmy Dunphy"/>
    <s v="Jimmy Dunphy"/>
    <x v="20"/>
    <n v="1720"/>
    <s v="0"/>
    <d v="2019-12-03T11:04:28"/>
    <s v="Jimmy Dunphy"/>
    <m/>
    <s v="Grants Management"/>
    <s v="Item"/>
    <s v="strategicplanning/Research/Lists/Technical Assistance version 2"/>
  </r>
  <r>
    <s v="South Central Planning and Development Commission, North Delta Regional Planning &amp; Development District, NewCorp Inc, TruFund Financial Services, Regional Loan Corp "/>
    <x v="738"/>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2-02T08:57:22"/>
    <m/>
    <m/>
    <s v="Item"/>
    <b v="0"/>
    <s v="0"/>
    <s v="Michael Chua"/>
    <s v="Michael Chua"/>
    <x v="9"/>
    <n v="1721"/>
    <s v="0"/>
    <d v="2019-12-02T08:57:22"/>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32"/>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2-02T08:57:51"/>
    <m/>
    <m/>
    <s v="Item"/>
    <b v="0"/>
    <s v="0"/>
    <s v="Michael Chua"/>
    <s v="Michael Chua"/>
    <x v="9"/>
    <n v="1722"/>
    <s v="0"/>
    <d v="2019-12-02T08:57:51"/>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39"/>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2-02T08:58:21"/>
    <m/>
    <m/>
    <s v="Item"/>
    <b v="0"/>
    <s v="0"/>
    <s v="Michael Chua"/>
    <s v="Michael Chua"/>
    <x v="9"/>
    <n v="1723"/>
    <s v="0"/>
    <d v="2019-12-02T08:58:21"/>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40"/>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19-12-02T08:58:50"/>
    <m/>
    <m/>
    <s v="Item"/>
    <b v="0"/>
    <s v="0"/>
    <s v="Michael Chua"/>
    <s v="Michael Chua"/>
    <x v="9"/>
    <n v="1724"/>
    <s v="0"/>
    <d v="2019-12-02T08:58:50"/>
    <s v="Michael Chua"/>
    <m/>
    <s v="Grants Management"/>
    <s v="Item"/>
    <s v="strategicplanning/Research/Lists/Technical Assistance version 2"/>
  </r>
  <r>
    <s v="LAFA"/>
    <x v="741"/>
    <x v="1"/>
    <s v="65FDFR7001"/>
    <s v="Flood"/>
    <s v="explained Request for Payment form. _x000a_Dicussed: _x000a_LMI/ NON LMI_x000a_Job created_x000a_jobs retained_x000a_"/>
    <s v="Damage related to disaster;#Eligible CDBG Activities;#Low-Moderate Income - National Objective;#Urgent Need - National Objective;#Grants Management"/>
    <x v="5"/>
    <x v="1"/>
    <x v="40"/>
    <d v="2019-12-04T15:34:20"/>
    <m/>
    <m/>
    <s v="Item"/>
    <b v="0"/>
    <s v="0"/>
    <s v="Martine Turner"/>
    <s v="Martine Turner"/>
    <x v="30"/>
    <n v="1725"/>
    <s v="0"/>
    <d v="2019-12-04T15:34:20"/>
    <s v="Martine Turner"/>
    <m/>
    <s v="Grants Management"/>
    <s v="Item"/>
    <s v="strategicplanning/Research/Lists/Technical Assistance version 2"/>
  </r>
  <r>
    <s v="Town of Baldwin"/>
    <x v="742"/>
    <x v="1"/>
    <s v="51MIPC3401"/>
    <s v="Gustav/Ike"/>
    <s v="A monthly conference call was held today with Town of Baldwin Mayor Phil Prejean, engineer Reid Miller, grant administrator Angela Kraemer (Community Design Group) and project analyst Jimmy Dunphy to discuss the Town's Flood Protection Levee System (51MIPC3401) project, including the status of construction, the acquisition records that need to be provided in order to have the Levee District's acquisition costs paid from CDBG-DR funds, and the January 2020 monitoring review of the project the OCD Compliance section is scheduled to perform._x000a__x000a_Mr. Miller stated that the contractor has nearly completed all contract items and could potentially have all contract and punchlist items completed by next week, which would be in time for the Town council to approve substantial completion December 12. It is more likely, though, that the project will be ready for substantial completion five weeks from now, which is when the Town council's January meeting will be held. _x000a__x000a_Ms. Kraemer mentioned that she emailed St. Mary Parish Levee District Executive Director Tim Matte yesterday to request the acquisition records she still needs to compile the payment request for the Levee District's acquisition costs, and that she is currently working on completing settlement statements for the five properties. The project analyst recommended that those costs be included in a separate payment request from the forthcoming draw that will contain the contractor's two most recent pay applications._x000a__x000a_Note Ms. Kraemer intends to submit by tomorrow a payment request that includes the contractor's two most recent pay applications, as well as invoices from the engineer that have been billed to the grantee. The contractor's final pay application will likely be adjusted based on a final reconciling change order, and will be included in a separate draw, according to Mr. Miller. _x000a__x000a_The project analyst reminded the grantee of the January 2020 monitoring visit and recommended that the Town begin compiling, organizing, and reviewing its project files, particularly the acquisition files, in advance of the monitoring visit. Additionally, it was requested that if the Town needed assistance from the OCD in preparing for the monitoring visit to contact the project analyst, and that the monthly call series continue until all CDBG-DR funds have been disbursed and the CEA and project closeout reports have been submitted to OCD.  "/>
    <s v="Grants Management"/>
    <x v="4"/>
    <x v="0"/>
    <x v="24"/>
    <d v="2019-12-05T07:25:48"/>
    <m/>
    <m/>
    <s v="Item"/>
    <b v="0"/>
    <s v="0"/>
    <s v="Jimmy Dunphy"/>
    <s v="Jimmy Dunphy"/>
    <x v="20"/>
    <n v="1726"/>
    <s v="0"/>
    <d v="2019-12-05T10:54:21"/>
    <s v="Jimmy Dunphy"/>
    <m/>
    <s v="Grants Management"/>
    <s v="Item"/>
    <s v="strategicplanning/Research/Lists/Technical Assistance version 2"/>
  </r>
  <r>
    <s v="CNO All"/>
    <x v="742"/>
    <x v="1"/>
    <s v="CNO ALL"/>
    <s v="Katrina/Rita Grant 1;#Katrina/Rita Grant 2;#Katrina/Rita Grant 3"/>
    <s v="Bimonthly CNO Taskforce meeting to review project and reimbusement status with CNO staff. Arranged for Ginger Moses and Ed Legnonto conference in to address and agree to a path forward on pending invoices. "/>
    <s v="Damage related to disaster;#Eligible CDBG Activities;#Financial Management"/>
    <x v="5"/>
    <x v="1"/>
    <x v="27"/>
    <d v="2019-12-05T15:28:37"/>
    <m/>
    <m/>
    <s v="Item"/>
    <b v="0"/>
    <s v="0"/>
    <s v="Rosalind Peychaud"/>
    <s v="Rosalind Peychaud"/>
    <x v="3"/>
    <n v="1727"/>
    <s v="0"/>
    <d v="2019-12-06T09:36:38"/>
    <s v="Rosalind Peychaud"/>
    <m/>
    <s v="Grants Management"/>
    <s v="Item"/>
    <s v="strategicplanning/Research/Lists/Technical Assistance version 2"/>
  </r>
  <r>
    <s v="CNO All"/>
    <x v="743"/>
    <x v="1"/>
    <s v=" ILTR-00190 DBE Support Services"/>
    <s v="Katrina/Rita Grant 1;#Katrina/Rita Grant 2;#Katrina/Rita Grant 3"/>
    <s v="Discussion on wit Ellen M. Lee_x000a_Director of Community and Economic Development on regarding a projected  timeline to  draw down the balance of D-CDBG funds remaining in this project..  CNO Project Status Report reflects a balance of $25,483.46.  _x000a_Let her know that OCD has a full court press to close out these projects and it appears that  there has not been any invoices submitted for payment since  September 26, 2018._x000a__x000a_I am working on spending down some of that money as we speak.  We are requesting temporary staffing to help us with receptionist/secretarial work for scheduling, scanning, copying, etc.  I just finished filling out the BRASS new form and I’m attaching the HUD forms.  Does this money expire on December 31st?_x000a__x000a_Camille_x000a__x000a__x000a__x000a__x000a__x000a__x000a__x000a__x000a_"/>
    <s v="Eligible CDBG Activities;#Financial Management;#Low-Moderate Income - National Objective;#Grants Management"/>
    <x v="1"/>
    <x v="0"/>
    <x v="27"/>
    <d v="2019-12-06T11:12:31"/>
    <m/>
    <m/>
    <s v="Item"/>
    <b v="0"/>
    <s v="0"/>
    <s v="Rosalind Peychaud"/>
    <s v="Rosalind Peychaud"/>
    <x v="3"/>
    <n v="1728"/>
    <s v="0"/>
    <d v="2019-12-06T11:12:31"/>
    <s v="Rosalind Peychaud"/>
    <m/>
    <s v="Grants Management"/>
    <s v="Item"/>
    <s v="strategicplanning/Research/Lists/Technical Assistance version 2"/>
  </r>
  <r>
    <s v="Facility Planning and Control"/>
    <x v="744"/>
    <x v="1"/>
    <s v="ILOC-00020 and I2OC-00022"/>
    <s v="Katrina/Rita Grant 1;#Katrina/Rita Grant 2"/>
    <s v="A monthly conference call was held today with FP&amp;C senior manager Lisa Smeltzer, project managers Mark Bradley and Jean Kelly, Jessica Guillory (Pan American Engineers) and Michael Chua and Jimmy Dunphy to discuss the final project amendments that are needed for the grantee's Delgado Community College (ILOC-00020) and Nunez Community College (I2OC-00022) projects._x000a__x000a_Ms. Kelly mentioned that GOHSEP has informed her that two of the grantee's requests for reimbursement that are currently in GOHSEP's review queue should be sent back to FP&amp;C for correction by next month, and that two other pending requests will likely be approved. _x000a__x000a_Ms. Smeltzer mentioned that she reached out to GOHSEP again to request an expedited review of the RRFs and was told that the requests would be given priority. According to an email provided by Ms. Kelly, GOHSEP has been short-staffed since August, after its contract with GCR ended. The agency hopes to have additional staff beginning next month so that expenses can be worked. There are still Nunez Community College expenses that need to be processed and submitted for review. _x000a__x000a_Ms. Smeltzer suggested delaying submission of the final project amendment until the RRFs are received from GOHSEP to ensure that the FEMA funds amount in the amendment matches the amount that GOHSEP ultimately approves. Ms. Smeltzer also mentioned that she thinks the FEMA funds amount discrepancy will be easily correctable and should not delay closeout of the project substantially. _x000a__x000a_Regarding the final project amendment for ILOC-00020, Mr. Bradley mentioned that he is still attempting to reconcile the final CDBG and local funds amounts and that he intends to work with the FP&amp;C accounting section to attempt to determine the final amounts that were expended for each activity. Additionally, Mr. Bradley mentioned that FP&amp;C has not yet received the final invoice from Pan American Engineers for grant management services. _x000a__x000a_The project analyst issued an informal deadline of 12/31/19 to have the signed project amendment submitted to OCD, since construction has now been completed for six months and little progress in terms of moving the project toward completion has been made since then. Note if the 12/31/19 deadline is not met, a more formal deadline may be issued in the form of a letter sent to the grantee. "/>
    <s v="Grants Management"/>
    <x v="4"/>
    <x v="0"/>
    <x v="24"/>
    <d v="2019-12-12T07:24:53"/>
    <m/>
    <m/>
    <s v="Item"/>
    <b v="0"/>
    <s v="0"/>
    <s v="Jimmy Dunphy"/>
    <s v="Jimmy Dunphy"/>
    <x v="20"/>
    <n v="1729"/>
    <s v="0"/>
    <d v="2020-01-09T08:43:37"/>
    <s v="Jimmy Dunphy"/>
    <m/>
    <s v="Grants Management"/>
    <s v="Item"/>
    <s v="strategicplanning/Research/Lists/Technical Assistance version 2"/>
  </r>
  <r>
    <s v="LAFA"/>
    <x v="745"/>
    <x v="1"/>
    <s v="65FDFR7001"/>
    <s v="Flood"/>
    <s v="discuss the process for upcoming draw request. Explained policy clarification/ change form. Informed LAFA of the changes needed to re submit policy clarification/change form. DIcussed eligible CDBG activities."/>
    <s v="Damage related to disaster;#Duplication of Benefits;#Eligible CDBG Activities;#Low-Moderate Income - National Objective;#Urgent Need - National Objective;#Grants Management"/>
    <x v="5"/>
    <x v="0"/>
    <x v="40"/>
    <d v="2019-12-17T16:03:17"/>
    <m/>
    <m/>
    <s v="Item"/>
    <b v="0"/>
    <s v="0"/>
    <s v="Martine Turner"/>
    <s v="Martine Turner"/>
    <x v="30"/>
    <n v="1730"/>
    <s v="0"/>
    <d v="2019-12-17T16:12:31"/>
    <s v="Martine Turner"/>
    <m/>
    <s v="Grants Management"/>
    <s v="Item"/>
    <s v="strategicplanning/Research/Lists/Technical Assistance version 2"/>
  </r>
  <r>
    <s v="Denham Springs Marshall Office "/>
    <x v="745"/>
    <x v="1"/>
    <s v="4277-688"/>
    <s v="Flood"/>
    <s v="explained RFP( request for payment) to Jamie Coon( authorized signee). Expalined draw request process and the expected time to receive funds."/>
    <s v="Damage related to disaster;#Financial Management"/>
    <x v="5"/>
    <x v="0"/>
    <x v="40"/>
    <d v="2019-12-17T16:11:52"/>
    <m/>
    <m/>
    <s v="Item"/>
    <b v="0"/>
    <s v="0"/>
    <s v="Martine Turner"/>
    <s v="Martine Turner"/>
    <x v="30"/>
    <n v="1731"/>
    <s v="0"/>
    <d v="2019-12-17T16:11:52"/>
    <s v="Martine Turner"/>
    <m/>
    <s v="Grants Management"/>
    <s v="Item"/>
    <s v="strategicplanning/Research/Lists/Technical Assistance version 2"/>
  </r>
  <r>
    <s v="St. Bernard Parish Government"/>
    <x v="746"/>
    <x v="1"/>
    <s v="All active K/R and PI projects "/>
    <s v="Katrina/Rita Grant 1;#Katrina/Rita Grant 2"/>
    <s v="A monthly conference call was held today with Parish project manager George Imbraguglio, grant administrator Thomas Magee (Frye/Magee), and Jimmy Dunphy to discuss the status of the grantee's K/R and PI projects that are in active and NOT Ready to Close status.  _x000a__x000a_Among the active and completed projects, the project analyst prioritized submission of project amendments that are needed for a handful of projects, including three that are nearly ready to close out, one that has a payment request still to be paid, and one active project that is currently between phases. The project analyst mentioned that one of the objectives of the call is to ensure that projects continue to move toward closeout and that success in that area can be determined by the continued shortening of the agenda and the amount of time it takes to complete monthly calls. _x000a__x000a_Regarding the active Fresh Food Retailer Initiative (I44P-00003) project, Mr. Magee requested technical assistance with the type of agreement the Parish should execute with a contractor -- Canseco's Arabi Market -- that responded to the Parish's Request for Proposals but, who, according to Mr. Magee, does not have the capacity to operate as a subrecipient to the Parish for this project. The project analyst requested that Mr. Magee send the draft of the agreement he has started for the Parish so that feedback can be obtained from other OCD personnel. Additionally, the project analyst informed the Parish that OCD approval would be needed to execute an agreement with Canseco's, since the Parish received only a single response to its RFP. _x000a__x000a_For the Nunez Workforce Development (-00289) project, the project analyst mentioned that in order to have the final payment request approved, the Parish would need to complete corrective action the OCD Compliance section issued following its review of the Parish's response to a Monitoring Report that included the -00289 project. Mr. Magee subsequently replied that he would work with Mr. Imbraguglio before the end of the month to complete the corrective action required to clear the monitoring concern. Note the OCD has been holding the final $163,101.56 payment request for over a year. "/>
    <s v="Grants Management"/>
    <x v="4"/>
    <x v="0"/>
    <x v="24"/>
    <d v="2019-12-18T07:47:47"/>
    <m/>
    <m/>
    <s v="Item"/>
    <b v="0"/>
    <s v="0"/>
    <s v="Jimmy Dunphy"/>
    <s v="Jimmy Dunphy"/>
    <x v="20"/>
    <n v="1732"/>
    <s v="0"/>
    <d v="2019-12-19T13:05:42"/>
    <s v="Jimmy Dunphy"/>
    <m/>
    <s v="Grants Management"/>
    <s v="Item"/>
    <s v="strategicplanning/Research/Lists/Technical Assistance version 2"/>
  </r>
  <r>
    <s v="St. Tammany Parish"/>
    <x v="735"/>
    <x v="1"/>
    <s v="52NSAF6601"/>
    <s v="NDR"/>
    <s v="Safe Haven Blue Green Campus project --monthly call"/>
    <s v="Financial Management;#Grants Management"/>
    <x v="2"/>
    <x v="0"/>
    <x v="51"/>
    <d v="2019-12-18T12:01:10"/>
    <m/>
    <m/>
    <s v="Item"/>
    <b v="0"/>
    <s v="0"/>
    <s v="Amy Noll"/>
    <s v="Amy Noll"/>
    <x v="39"/>
    <n v="1733"/>
    <s v="0"/>
    <d v="2019-12-18T12:01:10"/>
    <s v="Amy Noll"/>
    <m/>
    <s v="Grants Management"/>
    <s v="Item"/>
    <s v="strategicplanning/Research/Lists/Technical Assistance version 2"/>
  </r>
  <r>
    <s v="LSU Agricultural Center"/>
    <x v="747"/>
    <x v="1"/>
    <s v="17WEDU7001"/>
    <s v="Gustav/Ike"/>
    <s v="OCD-DRU Staff Helena Janssen had a call with Tamara Phillips, the Grants and Contracts Accounting Analyst, to discuss Request for Payment No. 28 and the supporting documentation provided by the Grantee.  The Grantee to provide the following for draw request No. 28:  a revised Summary Sheet, Budget Category Line Item and Transaction Line Detail documents.  Then Grantee to resubmit draw request into the GIOS system. Notice was sent via email during the morning hours prior to the call. This call was held at 9:50am-10:15am."/>
    <s v="Financial Management"/>
    <x v="2"/>
    <x v="0"/>
    <x v="30"/>
    <d v="2019-12-19T07:58:49"/>
    <m/>
    <m/>
    <s v="Item"/>
    <b v="0"/>
    <s v="0"/>
    <s v="Helena Janssen"/>
    <s v="Helena Janssen"/>
    <x v="23"/>
    <n v="1734"/>
    <s v="0"/>
    <d v="2019-12-19T07:58:49"/>
    <s v="Helena Janssen"/>
    <m/>
    <s v="Grants Management"/>
    <s v="Item"/>
    <s v="strategicplanning/Research/Lists/Technical Assistance version 2"/>
  </r>
  <r>
    <s v="Terrebonne Parish"/>
    <x v="748"/>
    <x v="1"/>
    <s v="All active PARA projects "/>
    <s v="Gustav/Ike"/>
    <s v="A monthly conference call was held today with Parish Engineer Nia Picou and DRU representatives Michael Chua, Amy Noll, and Jimmy Dunphy to discuss the final project amendments that will need to be approved for the Parish's 55PARA3201 and -3314 projects, as well as updates related to the active -3203 and -3306 projects. _x000a__x000a_Ms. Picou confirmed that she is ready to begin working on the final amendments that are needed for the -3201 and -3314 projects, as well as the budget revisions amendment that will need to be approved for the -3306 amendment. Following the call, the project analyst moved the applications for the three projects to the Parish's queue in GIOS. _x000a__x000a_The project analyst informed Ms. Picou that a revised cost estimate from the engineer will need to be included in the amendment for -3306, but that final statements of costs only need to be included in the amendments for the completed -3201 and -3314 projects. Additionally, the project analyst mentioned that support documentation that shows the exact amount of funds the Terrebonne Levee and Conservation District contributed to the -3314 project may be needed for that amendment -- if the final expended amount is more than the TLCD amount currently-approved in the budget. _x000a__x000a_Regarding the -3306 project, the pre-construction conference for the fourth phase of the project was held last week, and a Notice to Proceed, with a 1/2/20 NTP date, has been issued to the contractor. The Parish's executed contract with LA Contracting Enterprise allows 60 days for construction to be substantially completed. The project analyst requested that Ms. Picou provide a copy of the Parish's executed contract with LA Contracting Enterprise, which she subsequently sent via email._x000a__x000a_The Parish is currently waiting on a cost estimate from the engineer for a possible fourth phase of the -3203 project, which would include a contractor installing power to the classroom and administration buildings within the facility. Following receipt of the cost estimate next month, the Parish will likely proceed to solicit quotes to have the work performed. Note there are approximately $40,000.00 remaining in the -3203 budget. "/>
    <s v="Grants Management"/>
    <x v="4"/>
    <x v="0"/>
    <x v="24"/>
    <d v="2019-12-19T08:02:59"/>
    <m/>
    <m/>
    <s v="Item"/>
    <b v="0"/>
    <s v="0"/>
    <s v="Jimmy Dunphy"/>
    <s v="Jimmy Dunphy"/>
    <x v="20"/>
    <n v="1735"/>
    <s v="0"/>
    <d v="2020-01-02T13:09:21"/>
    <s v="Amanda Clark"/>
    <m/>
    <s v="Grants Management"/>
    <s v="Item"/>
    <s v="strategicplanning/Research/Lists/Technical Assistance version 2"/>
  </r>
  <r>
    <s v="East Baton Rouge Parish"/>
    <x v="748"/>
    <x v="1"/>
    <s v="All active PARA projects "/>
    <s v="Gustav/Ike"/>
    <s v="A monthly conference call was held today with East Baton Rouge Parish officials Rowdy Gaudet, Anita Lockett and Leah Fleig and DRU representatives Ed Sutherland, Michael Chua and Jimmy Dunphy to discuss the statuses of the Parish's Economic Development and non-bridge replacement infrastructure projects. An earlier call was held with Parish engineer Mike Olson and Leah Fleig to discuss the Parish's bridge replacement projects. _x000a__x000a_Ms. Fleig clarified that in order to correct the expenditure amount for the -2107 project, the next (and final) payment request to be submitted will request an amount less the total of two engineering services invoices that were previously paid under -2107, but should have been paid under the -2105 project. Note both the -2105 and -2107 projects include individual bridge projects with Claycut in their name. _x000a__x000a_Claycut contractor Guinn Construction's retainage (approximately $58,000.00) is the only cost left to be requested for the -2107 project. However, only approximately $14,000.00 remains, following approval of the most recent payment request. The project analyst informed the Parish that a project amendment would be needed to add local funds to the budget for -2107, before the project can be closed out. Local funds will ultimately contribute $1,386.11 to the project to help cover construction costs for the Claycut bridge._x000a__x000a_Regarding the Parish's Small Business Recovery Loan Program (17PARA7002), Compliance Manager Ed Sutherland emphasized that the OCD would abide by the 30-day deadline it issued to the Parish to allow it to demonstrate compliance with the LMI national objective, relative to the activities Southern University completed for the program. Mr. Sutherland emphasized that Southern University will have actually had well over 30 days from the time of the TA meeting October 23, since the ransomware attack that affected the DOA's servers last month prevented the Compliance section from mailing the second Corrective Actions Incomplete Letter in November. _x000a__x000a_Ms. Lockett informed the OCD that her belief was that the Parish prevailed in the lawsuit TruFund filed against the Parish earlier this year to attempt to be awarded the CDBG-DR funds that the Parish did not ultimately provide TruFund, after the organization failed to adequately demonstrate to the Parish compliance with CDBG program requirements. _x000a__x000a_Additionally, according to Ms. Lockett, the Parish's countersuit against TruFund has been stayed by a judge in the 19th Judicial District Court. The Parish is apparently appealing that decision to the 1st Circuit Court of Appeals. "/>
    <s v="Grants Management"/>
    <x v="4"/>
    <x v="0"/>
    <x v="24"/>
    <d v="2019-12-19T11:05:40"/>
    <m/>
    <m/>
    <s v="Item"/>
    <b v="0"/>
    <s v="0"/>
    <s v="Jimmy Dunphy"/>
    <s v="Jimmy Dunphy"/>
    <x v="20"/>
    <n v="1736"/>
    <s v="0"/>
    <d v="2019-12-20T10:12:14"/>
    <s v="Jimmy Dunphy"/>
    <m/>
    <s v="Grants Management"/>
    <s v="Item"/>
    <s v="strategicplanning/Research/Lists/Technical Assistance version 2"/>
  </r>
  <r>
    <s v="Lafourche Parish"/>
    <x v="748"/>
    <x v="1"/>
    <s v="29PARA3205, 29PARA3404, 29PARA3406"/>
    <s v="Gustav/Ike"/>
    <s v="LAFOURCHE PARISH GOVERNMENT: GUSTAV &amp; IKE CDBG PROGRAM_x000a__x000a_MONTHLY REPORT: December 19, 2019_x000a__x000a_Dugas Canal  29PARA3404 – Change Order # 4 was submitted to and approved by OCD earlier this month. A parish council resolution should be submitted for a January council meeting. The change order will balance estimated quantities and add six (6) access ladders previously discussed (increase of $9,000) for a net decrease of $174,275.44. BET is scheduling necessary asphalt repair work, per the punch list. The unused funds total $363,957.16. Total budget for project is $4,985,000.00._x000a__x000a_Lafourche Community and Recreation Center 29PARA3205 – Onshore Construction, LLC. is continuing with the interior build-out. Kitchen equipment is being stored in the Mathews Government Complex. Change Order #3 was fully processed this month. Onshore Construction has made progress but is still delinquent on some certified payroll documentation. This will be considered when the November Invoice is being processed. The construction contract is currently $3,831,509.40 and the total project budget is $5,229,056.38._x000a__x000a_Parr/Larose Pump Station 29PARA3406 – The final application amendment was approved by OCD-DRU. HGA prepared and submitted the Project Completion Report on November 11th. All project invoices have been paid and all reimbursements have been received. The balance of $7,457.00 was transferred to the unallocated funds line item until a need is determined. The standard warranty period expired on September 12, 2019 and the modified pump components are under warranty until September of 2020. The final project cost is $1,866,637.88._x000a_P."/>
    <s v="Damage related to disaster;#Eligible CDBG Activities;#Environmental - Environmental Reviews;#Financial Management;#Grants Management"/>
    <x v="5"/>
    <x v="0"/>
    <x v="40"/>
    <d v="2019-12-20T10:13:16"/>
    <m/>
    <m/>
    <s v="Item"/>
    <b v="0"/>
    <s v="0"/>
    <s v="Martine Turner"/>
    <s v="Martine Turner"/>
    <x v="30"/>
    <n v="1737"/>
    <s v="0"/>
    <d v="2020-01-09T11:23:56"/>
    <s v="Amanda Clark"/>
    <m/>
    <s v="Grants Management"/>
    <s v="Item"/>
    <s v="strategicplanning/Research/Lists/Technical Assistance version 2"/>
  </r>
  <r>
    <s v="Acadia Parish Police Jury "/>
    <x v="728"/>
    <x v="1"/>
    <s v="01PAAD1001; 01PARA2301; 01PARA2302; 01PARA2303; 01PARA2304; 01PARA2305; 01PARA3201; 01PARA3202; 01PARA3203; 01PARA3204; 01PARA3205; 01PARA3206; 01PARA9101"/>
    <s v="Gustav/Ike"/>
    <s v="Follow up and assist parish grant manager with CEA# 2000116752 (13-4) Final Report and Termination Letter in order to closeout $2,513,759.00  Cooperative Endeavor Agreement. "/>
    <s v="Damage related to disaster"/>
    <x v="5"/>
    <x v="0"/>
    <x v="16"/>
    <d v="2020-01-03T16:26:06"/>
    <m/>
    <m/>
    <s v="Item"/>
    <b v="0"/>
    <s v="0"/>
    <s v="Darin Mann"/>
    <s v="Darin Mann"/>
    <x v="8"/>
    <n v="1739"/>
    <s v="0"/>
    <d v="2020-01-03T16:26:06"/>
    <s v="Darin Mann"/>
    <m/>
    <s v="Grants Management"/>
    <s v="Item"/>
    <s v="strategicplanning/Research/Lists/Technical Assistance version 2"/>
  </r>
  <r>
    <s v="Terrebonne Parish"/>
    <x v="732"/>
    <x v="1"/>
    <s v="55VHCS1101; 55VHCS1102; 55VHCS1103; 55VHCS1104; 55VHCS1105; 55VHCS1106"/>
    <s v="Isaac"/>
    <s v="Review, discuss and finalize the parish’s $676,801.01 (13-4) CEA (#2000129977) Final Performance Report and CEA termination letter with parish grant manager, Jennifer Gerbasi. The reports included the four Isaac completed project sand final budget figures. We reviewed the report and early CEA termination letter and required fair housing examples in order to closeout of the parish’s CEA with our office."/>
    <s v="Damage related to disaster;#Low-Moderate Income - National Objective"/>
    <x v="5"/>
    <x v="0"/>
    <x v="16"/>
    <d v="2020-01-03T16:36:56"/>
    <m/>
    <m/>
    <s v="Item"/>
    <b v="0"/>
    <s v="0"/>
    <s v="Darin Mann"/>
    <s v="Darin Mann"/>
    <x v="8"/>
    <n v="1740"/>
    <s v="0"/>
    <d v="2020-01-03T16:53:15"/>
    <s v="Darin Mann"/>
    <m/>
    <s v="Grants Management"/>
    <s v="Item"/>
    <s v="strategicplanning/Research/Lists/Technical Assistance version 2"/>
  </r>
  <r>
    <s v="St. Helena Parish Police Jury "/>
    <x v="732"/>
    <x v="1"/>
    <s v="46PAAD1001; 46PARA1101; 46PARA3201; 46PARA3401"/>
    <s v="Gustav/Ike"/>
    <s v="Review, discuss and finalize the parish’s $3,402,232.00  (13-4) CEA (#2000113218) Final Performance Report and CEA termination letter with parish treasurer, Sharonda Brown. The reports included the four Isaac completed project sand final budget figures. We reviewed the report and early CEA termination letter and required fair housing examples in order to closeout of the parish’s CEA with our office."/>
    <s v="Damage related to disaster;#Low-Moderate Income - National Objective"/>
    <x v="5"/>
    <x v="0"/>
    <x v="16"/>
    <d v="2020-01-03T16:51:04"/>
    <m/>
    <m/>
    <s v="Item"/>
    <b v="0"/>
    <s v="0"/>
    <s v="Darin Mann"/>
    <s v="Darin Mann"/>
    <x v="8"/>
    <n v="1741"/>
    <s v="0"/>
    <d v="2020-01-03T16:52:14"/>
    <s v="Darin Mann"/>
    <m/>
    <s v="Grants Management"/>
    <s v="Item"/>
    <s v="strategicplanning/Research/Lists/Technical Assistance version 2"/>
  </r>
  <r>
    <s v="Recovery School District"/>
    <x v="749"/>
    <x v="1"/>
    <s v="IEDU-00114 and IEDU-00118 "/>
    <s v="Katrina/Rita Grant 1"/>
    <s v="A monthly conference call was held today with Capital Grants Manager Nathan Schwam, grant administrator Julie Bordelon, and Jimmy Dunphy to discuss the status of the New Cohen High School (IEDU-00118) project, as well as the final project amendment that is needed for the completed Village Elementary (-00114) project.  _x000a__x000a_Mr. Schwam mentioned that the final RRF for -00114 has been approved by GOHSEP, and that as a result, he could begin compiling the support documentation needed for the final project amendment to reconcile the budget to expenditures. Mr. Schwam also mentioned that he thought he could have the support documentation to Ms. Bordelon by the end of this week, which means that the amendment could be submitted to OCD within the next two weeks. _x000a__x000a_Ms. Bordelon asked about the grantee's total amount of unallocated dollars, including whether a project amendment for -00118 can be submitted after the grantee's final two projects in NOT Ready to Close status have been closed by OCD. The project analyst mentioned that the previous guidance was that the first amendment to -00118 should be submitted after all other RSD project budgets have been zeroed out, which should be within the next two months. _x000a__x000a_Regarding the -00118 project, the Request for Release of Funds has been delivered to OCD Director Pat Forbes for signature, and the OCD is currently soliciting comments for the second 15-day period required to be included in the ERR. Note the CMaR contractor cannot execute an agreement with a contractor to demolish the current facility until the Release of Funds has been issued. However, the contractor has already solicited and received proposals from interested contractors. _x000a__x000a_The 1/31/20 deadline for submission of the 90 percent plans and specifications may not be met, according to Mr. Schwam, due to the architect's current projected cost coming in slightly over budget as a result of the updated wage rates specified in the current wage decision. The project analyst mentioned to Mr. Schwam that if the grantee determines that the 1/31/20 deadline will not be met, it can submit a time extension request to the project analyst via email by the end of the month, with a revised plans and specs submission date and, if necessary, a revised construction start date. "/>
    <s v="Grants Management"/>
    <x v="4"/>
    <x v="0"/>
    <x v="24"/>
    <d v="2020-01-06T10:16:58"/>
    <m/>
    <m/>
    <s v="Item"/>
    <b v="0"/>
    <s v="0"/>
    <s v="Jimmy Dunphy"/>
    <s v="Jimmy Dunphy"/>
    <x v="20"/>
    <n v="1742"/>
    <s v="0"/>
    <d v="2020-01-06T15:12:43"/>
    <s v="Jimmy Dunphy"/>
    <m/>
    <s v="Grants Management"/>
    <s v="Item"/>
    <s v="strategicplanning/Research/Lists/Technical Assistance version 2"/>
  </r>
  <r>
    <s v="Bossier Levee District"/>
    <x v="737"/>
    <x v="1"/>
    <s v="65FDWS6101"/>
    <s v="Flood"/>
    <s v="Technical assistance was provided by OCD watershed group concerning Stream realignment_x000a_"/>
    <s v="Eligible CDBG Activities"/>
    <x v="1"/>
    <x v="0"/>
    <x v="54"/>
    <d v="2020-01-07T13:07:22"/>
    <m/>
    <m/>
    <s v="Item"/>
    <b v="0"/>
    <s v="0"/>
    <s v="Kimberly Lundy"/>
    <s v="Kimberly Lundy"/>
    <x v="42"/>
    <n v="1743"/>
    <s v="0"/>
    <d v="2020-01-07T13:07:22"/>
    <s v="Kimberly Lundy"/>
    <m/>
    <s v="Grants Management"/>
    <s v="Item"/>
    <s v="strategicplanning/Research/Lists/Technical Assistance version 2"/>
  </r>
  <r>
    <s v="Building our Region’s Future"/>
    <x v="737"/>
    <x v="1"/>
    <s v="65FDWS6101"/>
    <s v="Flood"/>
    <s v="OCD watershed staff and Henry Consulting answered questions concerning Hospital Stormwater detention._x000a_"/>
    <s v="Eligible CDBG Activities;#Urgent Need - National Objective"/>
    <x v="1"/>
    <x v="0"/>
    <x v="54"/>
    <d v="2020-01-07T13:23:28"/>
    <m/>
    <m/>
    <s v="Item"/>
    <b v="0"/>
    <s v="0"/>
    <s v="Kimberly Lundy"/>
    <s v="Kimberly Lundy"/>
    <x v="42"/>
    <n v="1744"/>
    <s v="0"/>
    <d v="2020-01-09T11:04:47"/>
    <s v="Amanda Clark"/>
    <m/>
    <s v="Grants Management"/>
    <s v="Item"/>
    <s v="strategicplanning/Research/Lists/Technical Assistance version 2"/>
  </r>
  <r>
    <s v="Tensas Basin Levee District"/>
    <x v="750"/>
    <x v="1"/>
    <s v="65FDWS6101"/>
    <s v="Flood"/>
    <s v="OCD watershed staff and Henry Consulting answered questions concerning Levee repair project._x000a_"/>
    <s v="Eligible CDBG Activities;#Urgent Need - National Objective"/>
    <x v="1"/>
    <x v="0"/>
    <x v="54"/>
    <d v="2020-01-07T13:24:29"/>
    <m/>
    <m/>
    <s v="Item"/>
    <b v="0"/>
    <s v="0"/>
    <s v="Kimberly Lundy"/>
    <s v="Kimberly Lundy"/>
    <x v="42"/>
    <n v="1745"/>
    <s v="0"/>
    <d v="2020-01-07T13:24:29"/>
    <s v="Kimberly Lundy"/>
    <m/>
    <s v="Grants Management"/>
    <s v="Item"/>
    <s v="strategicplanning/Research/Lists/Technical Assistance version 2"/>
  </r>
  <r>
    <s v="Catahoula Parish"/>
    <x v="750"/>
    <x v="1"/>
    <s v="65FDWS6101"/>
    <s v="Flood"/>
    <s v="OCD watershed staff and Henry Consulting answered questions concerning Levee repair project._x000a_."/>
    <s v="Eligible CDBG Activities;#Urgent Need - National Objective"/>
    <x v="1"/>
    <x v="0"/>
    <x v="54"/>
    <d v="2020-01-07T13:25:26"/>
    <m/>
    <m/>
    <s v="Item"/>
    <b v="0"/>
    <s v="0"/>
    <s v="Kimberly Lundy"/>
    <s v="Kimberly Lundy"/>
    <x v="42"/>
    <n v="1746"/>
    <s v="0"/>
    <d v="2020-01-07T13:25:26"/>
    <s v="Kimberly Lundy"/>
    <m/>
    <s v="Grants Management"/>
    <s v="Item"/>
    <s v="strategicplanning/Research/Lists/Technical Assistance version 2"/>
  </r>
  <r>
    <s v="Denmon Engineering"/>
    <x v="750"/>
    <x v="1"/>
    <s v="65FDWS6101"/>
    <s v="Flood"/>
    <s v="OCD watershed staff and Henry Consulting answered questions concerning Stream realignment and desilting._x000a_"/>
    <s v="Eligible CDBG Activities;#Slum and Blight - National Objective"/>
    <x v="1"/>
    <x v="0"/>
    <x v="54"/>
    <d v="2020-01-07T13:47:07"/>
    <m/>
    <m/>
    <s v="Item"/>
    <b v="0"/>
    <s v="0"/>
    <s v="Kimberly Lundy"/>
    <s v="Kimberly Lundy"/>
    <x v="42"/>
    <n v="1747"/>
    <s v="0"/>
    <d v="2020-01-16T15:49:58"/>
    <s v="Amanda Clark"/>
    <m/>
    <s v="Grants Management"/>
    <s v="Item"/>
    <s v="strategicplanning/Research/Lists/Technical Assistance version 2"/>
  </r>
  <r>
    <s v="Ouachita Parish"/>
    <x v="750"/>
    <x v="1"/>
    <s v="65FDWS6101"/>
    <s v="Flood"/>
    <s v="OCD watershed staff and Henry Consulting answered questions concerning Bayou widening, gray infrastructure, stormwater detention_x000a_"/>
    <s v="Eligible CDBG Activities;#Urgent Need - National Objective"/>
    <x v="1"/>
    <x v="0"/>
    <x v="54"/>
    <d v="2020-01-07T14:24:17"/>
    <m/>
    <m/>
    <s v="Item"/>
    <b v="0"/>
    <s v="0"/>
    <s v="Kimberly Lundy"/>
    <s v="Kimberly Lundy"/>
    <x v="42"/>
    <n v="1748"/>
    <s v="0"/>
    <d v="2020-01-07T14:24:17"/>
    <s v="Kimberly Lundy"/>
    <m/>
    <s v="Grants Management"/>
    <s v="Item"/>
    <s v="strategicplanning/Research/Lists/Technical Assistance version 2"/>
  </r>
  <r>
    <s v="City of Monroe"/>
    <x v="750"/>
    <x v="1"/>
    <s v="65FDWS6101"/>
    <s v="Flood"/>
    <s v="OCD watershed staff and Henry Consulting answered questions concerning Round 1 Program general questions_x000a_"/>
    <s v="Damage related to disaster;#Eligible CDBG Activities"/>
    <x v="5"/>
    <x v="0"/>
    <x v="54"/>
    <d v="2020-01-07T14:26:53"/>
    <m/>
    <m/>
    <s v="Item"/>
    <b v="0"/>
    <s v="0"/>
    <s v="Kimberly Lundy"/>
    <s v="Kimberly Lundy"/>
    <x v="42"/>
    <n v="1749"/>
    <s v="0"/>
    <d v="2020-01-07T14:26:53"/>
    <s v="Kimberly Lundy"/>
    <m/>
    <s v="Grants Management"/>
    <s v="Item"/>
    <s v="strategicplanning/Research/Lists/Technical Assistance version 2"/>
  </r>
  <r>
    <s v="Loyola University"/>
    <x v="741"/>
    <x v="1"/>
    <s v="65FDWS6101"/>
    <s v="Flood"/>
    <s v="OCD watershed staff and Henry Consulting answered questions concerning Green infrastructure projects_x000a_"/>
    <s v="Eligible CDBG Activities;#Urgent Need - National Objective"/>
    <x v="1"/>
    <x v="0"/>
    <x v="54"/>
    <d v="2020-01-07T14:40:05"/>
    <m/>
    <m/>
    <s v="Item"/>
    <b v="0"/>
    <s v="0"/>
    <s v="Kimberly Lundy"/>
    <s v="Kimberly Lundy"/>
    <x v="42"/>
    <n v="1750"/>
    <s v="0"/>
    <d v="2020-01-07T14:40:05"/>
    <s v="Kimberly Lundy"/>
    <m/>
    <s v="Grants Management"/>
    <s v="Item"/>
    <s v="strategicplanning/Research/Lists/Technical Assistance version 2"/>
  </r>
  <r>
    <s v="City of Kenner"/>
    <x v="741"/>
    <x v="1"/>
    <s v="65FDWS6101"/>
    <s v="Flood"/>
    <s v="OCD watershed staff and Henry Consulting answered questions concerning Floodplain management office, pumps_x000a_. "/>
    <s v="Eligible CDBG Activities;#Urgent Need - National Objective"/>
    <x v="1"/>
    <x v="0"/>
    <x v="54"/>
    <d v="2020-01-07T14:55:38"/>
    <m/>
    <m/>
    <s v="Item"/>
    <b v="0"/>
    <s v="0"/>
    <s v="Kimberly Lundy"/>
    <s v="Kimberly Lundy"/>
    <x v="42"/>
    <n v="1751"/>
    <s v="0"/>
    <d v="2020-01-07T14:55:38"/>
    <s v="Kimberly Lundy"/>
    <m/>
    <s v="Grants Management"/>
    <s v="Item"/>
    <s v="strategicplanning/Research/Lists/Technical Assistance version 2"/>
  </r>
  <r>
    <s v="Calcasieu Parish"/>
    <x v="742"/>
    <x v="1"/>
    <s v="65FDWS6101"/>
    <s v="Flood"/>
    <s v="OCD watershed staff and Henry Consulting answered questions concerning Stormwater detention, buyouts_x000a_ "/>
    <s v="Eligible CDBG Activities;#Urgent Need - National Objective"/>
    <x v="1"/>
    <x v="0"/>
    <x v="54"/>
    <d v="2020-01-07T14:56:34"/>
    <m/>
    <m/>
    <s v="Item"/>
    <b v="0"/>
    <s v="0"/>
    <s v="Kimberly Lundy"/>
    <s v="Kimberly Lundy"/>
    <x v="42"/>
    <n v="1752"/>
    <s v="0"/>
    <d v="2020-01-07T14:56:34"/>
    <s v="Kimberly Lundy"/>
    <m/>
    <s v="Grants Management"/>
    <s v="Item"/>
    <s v="strategicplanning/Research/Lists/Technical Assistance version 2"/>
  </r>
  <r>
    <s v="Allen Parish"/>
    <x v="742"/>
    <x v="1"/>
    <s v="65FDWS6101"/>
    <s v="Flood"/>
    <s v="OCD watershed staff and Henry Consulting answered questions concerning Road/bridge elevation project, canal widening,  levee construction_x000a_"/>
    <s v="Eligible CDBG Activities;#Urgent Need - National Objective"/>
    <x v="1"/>
    <x v="0"/>
    <x v="54"/>
    <d v="2020-01-07T15:04:20"/>
    <m/>
    <m/>
    <s v="Item"/>
    <b v="0"/>
    <s v="0"/>
    <s v="Kimberly Lundy"/>
    <s v="Kimberly Lundy"/>
    <x v="42"/>
    <n v="1753"/>
    <s v="0"/>
    <d v="2020-01-07T15:04:20"/>
    <s v="Kimberly Lundy"/>
    <m/>
    <s v="Grants Management"/>
    <s v="Item"/>
    <s v="strategicplanning/Research/Lists/Technical Assistance version 2"/>
  </r>
  <r>
    <s v="Ascension Parish "/>
    <x v="751"/>
    <x v="1"/>
    <s v="65FDWS6101"/>
    <s v="Flood"/>
    <s v="OCD watershed staff and Henry Consulting answered questions concerning Round 1 Program general questions_x000a_"/>
    <s v="Eligible CDBG Activities;#Urgent Need - National Objective"/>
    <x v="1"/>
    <x v="0"/>
    <x v="54"/>
    <d v="2020-01-07T15:05:02"/>
    <m/>
    <m/>
    <s v="Item"/>
    <b v="0"/>
    <s v="0"/>
    <s v="Kimberly Lundy"/>
    <s v="Kimberly Lundy"/>
    <x v="42"/>
    <n v="1754"/>
    <s v="0"/>
    <d v="2020-01-07T15:05:02"/>
    <s v="Kimberly Lundy"/>
    <m/>
    <s v="Grants Management"/>
    <s v="Item"/>
    <s v="strategicplanning/Research/Lists/Technical Assistance version 2"/>
  </r>
  <r>
    <s v="Tangipahoa Parish "/>
    <x v="751"/>
    <x v="1"/>
    <s v="65FDWS6101"/>
    <s v="Flood"/>
    <s v="OCD watershed staff and Henry Consulting answered questions concerning Round 1 Program general questions_x000a_. "/>
    <s v="Eligible CDBG Activities;#Urgent Need - National Objective"/>
    <x v="1"/>
    <x v="0"/>
    <x v="54"/>
    <d v="2020-01-07T15:07:18"/>
    <m/>
    <m/>
    <s v="Item"/>
    <b v="0"/>
    <s v="0"/>
    <s v="Kimberly Lundy"/>
    <s v="Kimberly Lundy"/>
    <x v="42"/>
    <n v="1755"/>
    <s v="0"/>
    <d v="2020-01-07T15:07:18"/>
    <s v="Kimberly Lundy"/>
    <m/>
    <s v="Grants Management"/>
    <s v="Item"/>
    <s v="strategicplanning/Research/Lists/Technical Assistance version 2"/>
  </r>
  <r>
    <s v="St. Helena Parish "/>
    <x v="751"/>
    <x v="1"/>
    <s v="65FDWS6101"/>
    <s v="Flood"/>
    <s v="OCD watershed staff and Henry Consulting answered questions concerning Drainage canal construction_x000a_"/>
    <s v="Eligible CDBG Activities;#Urgent Need - National Objective"/>
    <x v="1"/>
    <x v="0"/>
    <x v="54"/>
    <d v="2020-01-07T15:29:15"/>
    <m/>
    <m/>
    <s v="Item"/>
    <b v="0"/>
    <s v="0"/>
    <s v="Kimberly Lundy"/>
    <s v="Kimberly Lundy"/>
    <x v="42"/>
    <n v="1756"/>
    <s v="0"/>
    <d v="2020-01-07T15:29:15"/>
    <s v="Kimberly Lundy"/>
    <m/>
    <s v="Grants Management"/>
    <s v="Item"/>
    <s v="strategicplanning/Research/Lists/Technical Assistance version 2"/>
  </r>
  <r>
    <s v="Ascension Parish "/>
    <x v="751"/>
    <x v="1"/>
    <s v="65FDWS6101"/>
    <s v="Flood"/>
    <s v="OCD watershed staff and Henry Consulting answered questions concerning USACE project, wetlands restoration_x000a_"/>
    <s v="Eligible CDBG Activities;#Urgent Need - National Objective"/>
    <x v="1"/>
    <x v="0"/>
    <x v="54"/>
    <d v="2020-01-07T15:29:57"/>
    <m/>
    <m/>
    <s v="Item"/>
    <b v="0"/>
    <s v="0"/>
    <s v="Kimberly Lundy"/>
    <s v="Kimberly Lundy"/>
    <x v="42"/>
    <n v="1757"/>
    <s v="0"/>
    <d v="2020-01-07T15:29:57"/>
    <s v="Kimberly Lundy"/>
    <m/>
    <s v="Grants Management"/>
    <s v="Item"/>
    <s v="strategicplanning/Research/Lists/Technical Assistance version 2"/>
  </r>
  <r>
    <s v="St. John the Baptist Parish "/>
    <x v="751"/>
    <x v="1"/>
    <s v="65FDWS6101"/>
    <s v="Flood"/>
    <s v="OCD watershed staff and Henry Consulting answered questions concerning Green infrastructure projects_x000a_"/>
    <s v="Eligible CDBG Activities;#Urgent Need - National Objective"/>
    <x v="1"/>
    <x v="0"/>
    <x v="54"/>
    <d v="2020-01-07T15:30:40"/>
    <m/>
    <m/>
    <s v="Item"/>
    <b v="0"/>
    <s v="0"/>
    <s v="Kimberly Lundy"/>
    <s v="Kimberly Lundy"/>
    <x v="42"/>
    <n v="1758"/>
    <s v="0"/>
    <d v="2020-01-07T15:30:40"/>
    <s v="Kimberly Lundy"/>
    <m/>
    <s v="Grants Management"/>
    <s v="Item"/>
    <s v="strategicplanning/Research/Lists/Technical Assistance version 2"/>
  </r>
  <r>
    <s v="Private Company"/>
    <x v="751"/>
    <x v="1"/>
    <s v="65FDWS6101"/>
    <s v="Flood"/>
    <s v="OCD watershed staff and Henry Consulting answered questions concerning Round 1 Program general questions_x000a_"/>
    <s v="Eligible CDBG Activities;#Urgent Need - National Objective"/>
    <x v="1"/>
    <x v="0"/>
    <x v="54"/>
    <d v="2020-01-07T15:31:18"/>
    <m/>
    <m/>
    <s v="Item"/>
    <b v="0"/>
    <s v="0"/>
    <s v="Kimberly Lundy"/>
    <s v="Kimberly Lundy"/>
    <x v="42"/>
    <n v="1759"/>
    <s v="0"/>
    <d v="2020-01-07T15:31:18"/>
    <s v="Kimberly Lundy"/>
    <m/>
    <s v="Grants Management"/>
    <s v="Item"/>
    <s v="strategicplanning/Research/Lists/Technical Assistance version 2"/>
  </r>
  <r>
    <s v="LSU Center for Energy Studies"/>
    <x v="751"/>
    <x v="1"/>
    <s v="65FDWS6101"/>
    <s v="Flood"/>
    <s v="OCD watershed staff and Henry Consulting answered questions concerning Critical lifelines project (energy)_x000a_"/>
    <s v="Eligible CDBG Activities"/>
    <x v="1"/>
    <x v="0"/>
    <x v="54"/>
    <d v="2020-01-07T15:32:42"/>
    <m/>
    <m/>
    <s v="Item"/>
    <b v="0"/>
    <s v="0"/>
    <s v="Kimberly Lundy"/>
    <s v="Kimberly Lundy"/>
    <x v="42"/>
    <n v="1760"/>
    <s v="0"/>
    <d v="2020-01-07T15:32:42"/>
    <s v="Kimberly Lundy"/>
    <m/>
    <s v="Grants Management"/>
    <s v="Item"/>
    <s v="strategicplanning/Research/Lists/Technical Assistance version 2"/>
  </r>
  <r>
    <s v="City of Jonesville"/>
    <x v="745"/>
    <x v="1"/>
    <s v="65FDWS6101"/>
    <s v="Flood"/>
    <s v="OCD watershed staff and Henry Consulting answered questions concerning Buyout program, pumping _x000a_"/>
    <s v="Eligible CDBG Activities;#Slum and Blight - National Objective"/>
    <x v="1"/>
    <x v="0"/>
    <x v="54"/>
    <d v="2020-01-07T15:33:27"/>
    <m/>
    <m/>
    <s v="Item"/>
    <b v="0"/>
    <s v="0"/>
    <s v="Kimberly Lundy"/>
    <s v="Kimberly Lundy"/>
    <x v="42"/>
    <n v="1761"/>
    <s v="0"/>
    <d v="2020-01-07T15:33:27"/>
    <s v="Kimberly Lundy"/>
    <m/>
    <s v="Grants Management"/>
    <s v="Item"/>
    <s v="strategicplanning/Research/Lists/Technical Assistance version 2"/>
  </r>
  <r>
    <s v="Catahoula Parish"/>
    <x v="745"/>
    <x v="1"/>
    <s v="65FDWS6101"/>
    <s v="Flood"/>
    <s v="OCD watershed staff and Henry Consulting answered questions concerning Buyout program, pumping _x000a_"/>
    <s v="Eligible CDBG Activities;#Urgent Need - National Objective"/>
    <x v="1"/>
    <x v="0"/>
    <x v="54"/>
    <d v="2020-01-07T15:34:18"/>
    <m/>
    <m/>
    <s v="Item"/>
    <b v="0"/>
    <s v="0"/>
    <s v="Kimberly Lundy"/>
    <s v="Kimberly Lundy"/>
    <x v="42"/>
    <n v="1762"/>
    <s v="0"/>
    <d v="2020-01-07T15:34:18"/>
    <s v="Kimberly Lundy"/>
    <m/>
    <s v="Grants Management"/>
    <s v="Item"/>
    <s v="strategicplanning/Research/Lists/Technical Assistance version 2"/>
  </r>
  <r>
    <s v="Grambling State University"/>
    <x v="752"/>
    <x v="1"/>
    <s v="65FDWS6101"/>
    <s v="Flood"/>
    <s v="OCD watershed staff and Henry Consulting answered questions concerning Campus drainage system_x000a_"/>
    <s v="Eligible CDBG Activities;#Urgent Need - National Objective"/>
    <x v="1"/>
    <x v="0"/>
    <x v="54"/>
    <d v="2020-01-07T15:35:02"/>
    <m/>
    <m/>
    <s v="Item"/>
    <b v="0"/>
    <s v="0"/>
    <s v="Kimberly Lundy"/>
    <s v="Kimberly Lundy"/>
    <x v="42"/>
    <n v="1763"/>
    <s v="0"/>
    <d v="2020-01-07T15:35:02"/>
    <s v="Kimberly Lundy"/>
    <m/>
    <s v="Grants Management"/>
    <s v="Item"/>
    <s v="strategicplanning/Research/Lists/Technical Assistance version 2"/>
  </r>
  <r>
    <s v="Rapides Area Planning Commission"/>
    <x v="745"/>
    <x v="1"/>
    <s v="65FDWS6101"/>
    <s v="Flood"/>
    <s v="OCD watershed staff and Henry Consulting answered questions concerning Buyout program _x000a_"/>
    <s v="Eligible CDBG Activities;#Urgent Need - National Objective"/>
    <x v="1"/>
    <x v="0"/>
    <x v="54"/>
    <d v="2020-01-07T15:35:46"/>
    <m/>
    <m/>
    <s v="Item"/>
    <b v="0"/>
    <s v="0"/>
    <s v="Kimberly Lundy"/>
    <s v="Kimberly Lundy"/>
    <x v="42"/>
    <n v="1764"/>
    <s v="0"/>
    <d v="2020-01-07T15:35:46"/>
    <s v="Kimberly Lundy"/>
    <m/>
    <s v="Grants Management"/>
    <s v="Item"/>
    <s v="strategicplanning/Research/Lists/Technical Assistance version 2"/>
  </r>
  <r>
    <s v="Spring Bayou Lake Commission"/>
    <x v="753"/>
    <x v="1"/>
    <s v="65FDWS6101"/>
    <s v="Flood"/>
    <s v="OCD watershed staff and Henry Consulting answered questions concerning Floodplain restoration_x000a_"/>
    <s v="Eligible CDBG Activities;#Urgent Need - National Objective"/>
    <x v="1"/>
    <x v="0"/>
    <x v="54"/>
    <d v="2020-01-07T15:42:48"/>
    <m/>
    <m/>
    <s v="Item"/>
    <b v="0"/>
    <s v="0"/>
    <s v="Kimberly Lundy"/>
    <s v="Kimberly Lundy"/>
    <x v="42"/>
    <n v="1765"/>
    <s v="0"/>
    <d v="2020-01-07T15:42:48"/>
    <s v="Kimberly Lundy"/>
    <m/>
    <s v="Grants Management"/>
    <s v="Item"/>
    <s v="strategicplanning/Research/Lists/Technical Assistance version 2"/>
  </r>
  <r>
    <s v="Lafayette Consolidated Government"/>
    <x v="753"/>
    <x v="1"/>
    <s v="65FDWS6101"/>
    <s v="Flood"/>
    <s v="OCD watershed staff and Henry Consulting answered questions concerning Housing incentives, home elevations, water quality_x000a_"/>
    <s v="Eligible CDBG Activities;#Urgent Need - National Objective"/>
    <x v="1"/>
    <x v="0"/>
    <x v="54"/>
    <d v="2020-01-07T15:44:43"/>
    <m/>
    <m/>
    <s v="Item"/>
    <b v="0"/>
    <s v="0"/>
    <s v="Kimberly Lundy"/>
    <s v="Kimberly Lundy"/>
    <x v="42"/>
    <n v="1766"/>
    <s v="0"/>
    <d v="2020-01-07T15:44:43"/>
    <s v="Kimberly Lundy"/>
    <m/>
    <s v="Grants Management"/>
    <s v="Item"/>
    <s v="strategicplanning/Research/Lists/Technical Assistance version 2"/>
  </r>
  <r>
    <s v="City of Scott"/>
    <x v="753"/>
    <x v="1"/>
    <s v="65FDWS6101"/>
    <s v="Flood"/>
    <s v="OCD watershed staff and Henry Consulting answered questions concerning Buyout, floodplain restoration_x000a_. "/>
    <s v="Eligible CDBG Activities;#Urgent Need - National Objective"/>
    <x v="1"/>
    <x v="0"/>
    <x v="54"/>
    <d v="2020-01-07T15:45:31"/>
    <m/>
    <m/>
    <s v="Item"/>
    <b v="0"/>
    <s v="0"/>
    <s v="Kimberly Lundy"/>
    <s v="Kimberly Lundy"/>
    <x v="42"/>
    <n v="1767"/>
    <s v="0"/>
    <d v="2020-01-07T15:45:31"/>
    <s v="Kimberly Lundy"/>
    <m/>
    <s v="Grants Management"/>
    <s v="Item"/>
    <s v="strategicplanning/Research/Lists/Technical Assistance version 2"/>
  </r>
  <r>
    <s v="City of Carencro"/>
    <x v="753"/>
    <x v="1"/>
    <s v="65FDWS6101"/>
    <s v="Flood"/>
    <s v="OCD watershed staff and Henry Consulting answered questions concerning detention. "/>
    <s v="Eligible CDBG Activities;#Urgent Need - National Objective"/>
    <x v="1"/>
    <x v="0"/>
    <x v="54"/>
    <d v="2020-01-07T15:46:16"/>
    <m/>
    <m/>
    <s v="Item"/>
    <b v="0"/>
    <s v="0"/>
    <s v="Kimberly Lundy"/>
    <s v="Kimberly Lundy"/>
    <x v="42"/>
    <n v="1768"/>
    <s v="0"/>
    <d v="2020-01-07T15:46:16"/>
    <s v="Kimberly Lundy"/>
    <m/>
    <s v="Grants Management"/>
    <s v="Item"/>
    <s v="strategicplanning/Research/Lists/Technical Assistance version 2"/>
  </r>
  <r>
    <s v="Dredge the Vermillion"/>
    <x v="753"/>
    <x v="1"/>
    <s v="65FDWS6101"/>
    <s v="Flood"/>
    <s v="OCD watershed staff and Henry Consulting answered questions concerning Round 1 Program general questions. "/>
    <s v="Eligible CDBG Activities;#Urgent Need - National Objective"/>
    <x v="1"/>
    <x v="0"/>
    <x v="54"/>
    <d v="2020-01-07T15:47:04"/>
    <m/>
    <m/>
    <s v="Item"/>
    <b v="0"/>
    <s v="0"/>
    <s v="Kimberly Lundy"/>
    <s v="Kimberly Lundy"/>
    <x v="42"/>
    <n v="1769"/>
    <s v="0"/>
    <d v="2020-01-07T15:47:04"/>
    <s v="Kimberly Lundy"/>
    <m/>
    <s v="Grants Management"/>
    <s v="Item"/>
    <s v="strategicplanning/Research/Lists/Technical Assistance version 2"/>
  </r>
  <r>
    <s v="City of Youngsville"/>
    <x v="753"/>
    <x v="1"/>
    <s v="65FDWS6101"/>
    <s v="Flood"/>
    <s v="OCD watershed staff and Henry Consulting answered questions concerning Round 1 Program general questions._x000a_"/>
    <s v="Eligible CDBG Activities;#Urgent Need - National Objective"/>
    <x v="1"/>
    <x v="0"/>
    <x v="54"/>
    <d v="2020-01-07T15:47:48"/>
    <m/>
    <m/>
    <s v="Item"/>
    <b v="0"/>
    <s v="0"/>
    <s v="Kimberly Lundy"/>
    <s v="Kimberly Lundy"/>
    <x v="42"/>
    <n v="1770"/>
    <s v="0"/>
    <d v="2020-01-07T15:47:48"/>
    <s v="Kimberly Lundy"/>
    <m/>
    <s v="Grants Management"/>
    <s v="Item"/>
    <s v="strategicplanning/Research/Lists/Technical Assistance version 2"/>
  </r>
  <r>
    <s v="Cameron Parish"/>
    <x v="753"/>
    <x v="1"/>
    <s v="65FDWS6101"/>
    <s v="Flood"/>
    <s v="OCD watershed staff and Henry Consulting answered questions concerning Wetlands restoration._x000a_"/>
    <s v="Eligible CDBG Activities;#Urgent Need - National Objective"/>
    <x v="1"/>
    <x v="0"/>
    <x v="54"/>
    <d v="2020-01-07T15:48:42"/>
    <m/>
    <m/>
    <s v="Item"/>
    <b v="0"/>
    <s v="0"/>
    <s v="Kimberly Lundy"/>
    <s v="Kimberly Lundy"/>
    <x v="42"/>
    <n v="1771"/>
    <s v="0"/>
    <d v="2020-01-07T15:48:42"/>
    <s v="Kimberly Lundy"/>
    <m/>
    <s v="Grants Management"/>
    <s v="Item"/>
    <s v="strategicplanning/Research/Lists/Technical Assistance version 2"/>
  </r>
  <r>
    <s v="Acadia Parish"/>
    <x v="753"/>
    <x v="1"/>
    <s v="65FDWS6101"/>
    <s v="Flood"/>
    <s v="OCD watershed staff and Henry Consulting answered questions concerning Round 1 Program general questions_x000a_"/>
    <s v="Eligible CDBG Activities;#Urgent Need - National Objective"/>
    <x v="1"/>
    <x v="0"/>
    <x v="54"/>
    <d v="2020-01-07T15:58:31"/>
    <m/>
    <m/>
    <s v="Item"/>
    <b v="0"/>
    <s v="0"/>
    <s v="Kimberly Lundy"/>
    <s v="Kimberly Lundy"/>
    <x v="42"/>
    <n v="1772"/>
    <s v="0"/>
    <d v="2020-01-07T15:58:31"/>
    <s v="Kimberly Lundy"/>
    <m/>
    <s v="Grants Management"/>
    <s v="Item"/>
    <s v="strategicplanning/Research/Lists/Technical Assistance version 2"/>
  </r>
  <r>
    <s v="Engineering Firm"/>
    <x v="754"/>
    <x v="1"/>
    <s v="65FDWS6101"/>
    <s v="Flood"/>
    <s v="OCD watershed staff and Henry Consulting answered questions concerning Drainage improvements, pumping_x000a_"/>
    <s v="Eligible CDBG Activities;#Urgent Need - National Objective"/>
    <x v="1"/>
    <x v="0"/>
    <x v="54"/>
    <d v="2020-01-07T15:59:14"/>
    <m/>
    <m/>
    <s v="Item"/>
    <b v="0"/>
    <s v="0"/>
    <s v="Kimberly Lundy"/>
    <s v="Kimberly Lundy"/>
    <x v="42"/>
    <n v="1773"/>
    <s v="0"/>
    <d v="2020-01-07T15:59:14"/>
    <s v="Kimberly Lundy"/>
    <m/>
    <s v="Grants Management"/>
    <s v="Item"/>
    <s v="strategicplanning/Research/Lists/Technical Assistance version 2"/>
  </r>
  <r>
    <s v="Houma Terrebonne Airport"/>
    <x v="754"/>
    <x v="1"/>
    <s v="65FDWS6101"/>
    <s v="Flood"/>
    <s v="OCD watershed staff and Henry Consulting answered questions concerning Sandbagging project_x000a_"/>
    <s v="Eligible CDBG Activities;#Urgent Need - National Objective"/>
    <x v="1"/>
    <x v="0"/>
    <x v="54"/>
    <d v="2020-01-07T15:59:51"/>
    <m/>
    <m/>
    <s v="Item"/>
    <b v="0"/>
    <s v="0"/>
    <s v="Kimberly Lundy"/>
    <s v="Kimberly Lundy"/>
    <x v="42"/>
    <n v="1774"/>
    <s v="0"/>
    <d v="2020-01-07T15:59:51"/>
    <s v="Kimberly Lundy"/>
    <m/>
    <s v="Grants Management"/>
    <s v="Item"/>
    <s v="strategicplanning/Research/Lists/Technical Assistance version 2"/>
  </r>
  <r>
    <s v="Washington Parish"/>
    <x v="754"/>
    <x v="1"/>
    <s v="65FDWS6101"/>
    <s v="Flood"/>
    <s v="OCD watershed staff and Henry Consulting answered questions concerning Courthouse drainage, buyout, elevations_x000a_"/>
    <s v="Eligible CDBG Activities;#Urgent Need - National Objective"/>
    <x v="1"/>
    <x v="0"/>
    <x v="54"/>
    <d v="2020-01-07T16:00:34"/>
    <m/>
    <m/>
    <s v="Item"/>
    <b v="0"/>
    <s v="0"/>
    <s v="Kimberly Lundy"/>
    <s v="Kimberly Lundy"/>
    <x v="42"/>
    <n v="1775"/>
    <s v="0"/>
    <d v="2020-01-07T16:00:34"/>
    <s v="Kimberly Lundy"/>
    <m/>
    <s v="Grants Management"/>
    <s v="Item"/>
    <s v="strategicplanning/Research/Lists/Technical Assistance version 2"/>
  </r>
  <r>
    <s v="Lafourche Basin Levee District"/>
    <x v="754"/>
    <x v="1"/>
    <s v="65FDWS6101"/>
    <s v="Flood"/>
    <s v="OCD watershed staff and Henry Consulting answered questions concerning Levee raising_x000a_"/>
    <s v="Eligible CDBG Activities;#Urgent Need - National Objective"/>
    <x v="1"/>
    <x v="0"/>
    <x v="54"/>
    <d v="2020-01-07T16:01:15"/>
    <m/>
    <m/>
    <s v="Item"/>
    <b v="0"/>
    <s v="0"/>
    <s v="Kimberly Lundy"/>
    <s v="Kimberly Lundy"/>
    <x v="42"/>
    <n v="1776"/>
    <s v="0"/>
    <d v="2020-01-15T16:09:31"/>
    <s v="Amanda Clark"/>
    <m/>
    <s v="Grants Management"/>
    <s v="Item"/>
    <s v="strategicplanning/Research/Lists/Technical Assistance version 2"/>
  </r>
  <r>
    <s v="South Central Planning and Development Commission, North Delta Regional Planning &amp; Development District, NewCorp Inc, TruFund Financial Services, Regional Loan Corp "/>
    <x v="741"/>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20-01-08T09:10:07"/>
    <m/>
    <m/>
    <s v="Item"/>
    <b v="0"/>
    <s v="0"/>
    <s v="Michael Chua"/>
    <s v="Michael Chua"/>
    <x v="9"/>
    <n v="1777"/>
    <s v="0"/>
    <d v="2020-01-08T09:10:07"/>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54"/>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20-01-08T09:10:55"/>
    <m/>
    <m/>
    <s v="Item"/>
    <b v="0"/>
    <s v="0"/>
    <s v="Michael Chua"/>
    <s v="Michael Chua"/>
    <x v="9"/>
    <n v="1778"/>
    <s v="0"/>
    <d v="2020-01-08T09:10:55"/>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46"/>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20-01-08T09:11:31"/>
    <m/>
    <m/>
    <s v="Item"/>
    <b v="0"/>
    <s v="0"/>
    <s v="Michael Chua"/>
    <s v="Michael Chua"/>
    <x v="9"/>
    <n v="1779"/>
    <s v="0"/>
    <d v="2020-01-08T09:11:31"/>
    <s v="Michael Chua"/>
    <m/>
    <s v="Grants Management"/>
    <s v="Item"/>
    <s v="strategicplanning/Research/Lists/Technical Assistance version 2"/>
  </r>
  <r>
    <s v="NORA Real Estate Commitee"/>
    <x v="741"/>
    <x v="1"/>
    <s v="NORA All"/>
    <s v="Katrina/Rita Grant 1;#Katrina/Rita Grant 2"/>
    <s v="Regulalr comittee meeting to provide update on DCDBG/PI funded Projects. "/>
    <s v="Damage related to disaster;#Eligible CDBG Activities;#Urgent Need - National Objective;#Grants Management"/>
    <x v="5"/>
    <x v="1"/>
    <x v="27"/>
    <d v="2020-01-08T09:32:25"/>
    <m/>
    <m/>
    <s v="Item"/>
    <b v="0"/>
    <s v="0"/>
    <s v="Rosalind Peychaud"/>
    <s v="Rosalind Peychaud"/>
    <x v="3"/>
    <n v="1780"/>
    <s v="0"/>
    <d v="2020-01-08T09:32:25"/>
    <s v="Rosalind Peychaud"/>
    <m/>
    <s v="Grants Management"/>
    <s v="Item"/>
    <s v="strategicplanning/Research/Lists/Technical Assistance version 2"/>
  </r>
  <r>
    <s v="LSU Agriculture Center"/>
    <x v="755"/>
    <x v="1"/>
    <s v="17WEDU7001"/>
    <s v="Gustav/Ike"/>
    <s v="OCD-DRU Staff Helena Janssen held the monthly conference call with LSU-Ag Center representative(s) of the Office of Sponsored Programs to discuss program status regarding the Incubator Project, timelines for the work on the bottling line and progress made to date, status of the interim progress report, status of the next invoice to be submitted by the grantee, ongoing issues, resolutions and to answer any questions, etc.  This call was held at 9:30am. Notice of this meeting is set up as a monthly recurrence calendar invite."/>
    <s v="Grants Management"/>
    <x v="4"/>
    <x v="0"/>
    <x v="30"/>
    <d v="2020-01-08T10:39:44"/>
    <m/>
    <m/>
    <s v="Item"/>
    <b v="0"/>
    <s v="0"/>
    <s v="Helena Janssen"/>
    <s v="Helena Janssen"/>
    <x v="23"/>
    <n v="1781"/>
    <s v="0"/>
    <d v="2020-01-08T10:39:44"/>
    <s v="Helena Janssen"/>
    <m/>
    <s v="Grants Management"/>
    <s v="Item"/>
    <s v="strategicplanning/Research/Lists/Technical Assistance version 2"/>
  </r>
  <r>
    <s v="CNO ALL "/>
    <x v="753"/>
    <x v="1"/>
    <s v="CNO All"/>
    <s v="Katrina/Rita Grant 1;#Katrina/Rita Grant 2"/>
    <s v="Economic Development &amp; Special Projects Projects Committee meeting. Opportunity Zones, Private date use for public good"/>
    <s v="Damage related to disaster;#Eligible CDBG Activities;#Urgent Need - National Objective"/>
    <x v="5"/>
    <x v="1"/>
    <x v="27"/>
    <d v="2020-01-08T15:59:28"/>
    <m/>
    <m/>
    <s v="Item"/>
    <b v="0"/>
    <s v="0"/>
    <s v="Rosalind Peychaud"/>
    <s v="Rosalind Peychaud"/>
    <x v="3"/>
    <n v="1782"/>
    <s v="0"/>
    <d v="2020-01-08T15:59:28"/>
    <s v="Rosalind Peychaud"/>
    <m/>
    <s v="Grants Management"/>
    <s v="Item"/>
    <s v="strategicplanning/Research/Lists/Technical Assistance version 2"/>
  </r>
  <r>
    <s v="CNO ALL"/>
    <x v="741"/>
    <x v="1"/>
    <s v="CNO ALL"/>
    <s v="Katrina/Rita Grant 1;#Katrina/Rita Grant 2"/>
    <s v="NORA End of the year Finance Committee meeting ."/>
    <s v="Financial Management;#Grants Management"/>
    <x v="2"/>
    <x v="1"/>
    <x v="27"/>
    <d v="2020-01-08T16:46:34"/>
    <m/>
    <m/>
    <s v="Item"/>
    <b v="0"/>
    <s v="0"/>
    <s v="Rosalind Peychaud"/>
    <s v="Rosalind Peychaud"/>
    <x v="3"/>
    <n v="1783"/>
    <s v="0"/>
    <d v="2020-01-08T16:46:34"/>
    <s v="Rosalind Peychaud"/>
    <m/>
    <s v="Grants Management"/>
    <s v="Item"/>
    <s v="strategicplanning/Research/Lists/Technical Assistance version 2"/>
  </r>
  <r>
    <s v="Town of Baldwin"/>
    <x v="756"/>
    <x v="1"/>
    <s v="51MIPC3401"/>
    <s v="Gustav/Ike"/>
    <s v="A monthly conference call was held today with Town of Baldwin Mayor Phil Prejean, engineer Reid Miller, grant administrator Angela Kraemer (Community Design Group) and Michael Chua and Jimmy Dunphy to discuss the Town's Flood Protection Levee System (51MIPC3401) project, including the status of construction, the acquisition records that need to be provided in order to have the Levee District's acquisition costs paid from CDBG-DR funds, and the January 2020 monitoring review of the project the OCD Compliance section is scheduled to perform._x000a__x000a_Mr. Miller mentioned that the engineering firm performed a final inspection last week and that it will recommend that the Town Council approve substantial completion at the monthly meeting tonight. Mr. Miller also mentioned that the final construction costs will have come in very close to the currently-approved budget, but that a final change order will need to be submitted to Pan American Engineers to reconcile the contract amount to actual costs._x000a__x000a_The contractor's final pay application for construction costs (minus retainage) will also be voted on by the Council tonight, which means that the next payment request should be submitted to OCD within the next week or so. The project analyst reminded the grantee that the payment request that includes the contractor's retainage pay application should include the Certificate of Substantial Completion, as well as the contractor's clear lien certificate. _x000a__x000a_Regarding the upcoming January monitoring visit, the project analyst emphasized the importance of adding all acquisition-related documents to the files prior to the visit, since the OCD Compliance section will likely review the Town's/Levee District's compliance with URA requirements prior to the Town's having started construction last year. Additionally, the project analyst requested that all acquisition costs be submitted in a payment request prior to expiration of the CEA 3/31/20.  _x000a__x000a_The balance of the grantee's remaining costs should be requested in three draw requests -- the contractor's final pay application for construction costs (next), the acquisition costs related to appropriation of the five parcels (second), and the contractor's pay application for retainage (last). "/>
    <s v="Grants Management"/>
    <x v="4"/>
    <x v="0"/>
    <x v="24"/>
    <d v="2020-01-09T07:03:47"/>
    <m/>
    <m/>
    <s v="Item"/>
    <b v="0"/>
    <s v="0"/>
    <s v="Jimmy Dunphy"/>
    <s v="Jimmy Dunphy"/>
    <x v="20"/>
    <n v="1784"/>
    <s v="0"/>
    <d v="2020-01-09T09:45:09"/>
    <s v="Jimmy Dunphy"/>
    <m/>
    <s v="Grants Management"/>
    <s v="Item"/>
    <s v="strategicplanning/Research/Lists/Technical Assistance version 2"/>
  </r>
  <r>
    <s v="Facility Planning and Control"/>
    <x v="756"/>
    <x v="1"/>
    <s v="ILOC-00020 and I2OC-00022 "/>
    <s v="Katrina/Rita Grant 1;#Katrina/Rita Grant 2"/>
    <s v="A monthly conference call was held today with FP&amp;C senior manager Lisa Smeltzer, project managers Mark Bradley and Jean Kelly, Jessica Guillory (Pan American Engineers) and Michael Chua and Jimmy Dunphy to discuss the grantee's two completed projects that are in NOT Ready to Close status -- Delgado Community College (ILOC-00020) and Nunez Community College (I2OC-00022). _x000a__x000a_Mr. Bradley mentioned that the grantee is still waiting on receipt of the final invoice from Pan American Engineers for grant management services provided for ILOC-00020. Mr. Bradley also mentioned that he would send an email to Michelle Smith to request the final invoice within a week. The project analyst mentioned that the closeout report cannot be submitted until all project costs have been paid, and until a statement from the grantee that specifies the exact amount of local funds that paid for a portion of project costs has been obtained (and included in the closeout report)._x000a__x000a_The project analyst mentioned that he could review the draft of the ILOC-00020 closeout report the project manager has completed and also provide review comments -- if that could prove helpful in completing the report. Additionally, the project analyst mentioned that his recommendation is that the monthly call series continue at least until the closeout report for ILOC-00020 has been submitted, since the I2OC-00022 project is also not yet ready for closeout._x000a__x000a_Note GOHSEP has still not reviewed the grantee's last remaining expenses for the I2OC-00022 project and is currently waiting on contract workers to begin working at the agency in order to complete that review. Ms. Kelly agreed to provide monthly updates on the status of the review going forward -- if the monthly call series is canceled within the next couple of monthly due to the lack of remaining grantee projects outstanding. _x000a__x000a_Note Mr. Bradley submitted the final project amendment (budget revisions and scope) for ILOC-00020 to the project analyst today, as well as a draft of the closeout report. The amendment requests to reduce the approved scope, as well as the state/local funds budget.   "/>
    <s v="Grants Management"/>
    <x v="4"/>
    <x v="0"/>
    <x v="24"/>
    <d v="2020-01-09T07:05:45"/>
    <m/>
    <m/>
    <s v="Item"/>
    <b v="0"/>
    <s v="0"/>
    <s v="Jimmy Dunphy"/>
    <s v="Jimmy Dunphy"/>
    <x v="20"/>
    <n v="1785"/>
    <s v="0"/>
    <d v="2020-01-09T12:18:56"/>
    <s v="Jimmy Dunphy"/>
    <m/>
    <s v="Grants Management"/>
    <s v="Item"/>
    <s v="strategicplanning/Research/Lists/Technical Assistance version 2"/>
  </r>
  <r>
    <s v="West Feliciana Parish Police Jury"/>
    <x v="756"/>
    <x v="1"/>
    <s v="63PARA3201"/>
    <s v="Gustav/Ike"/>
    <s v="Julie Bordelon the consultant for WFPPJ stated that she was trying to edit draw and GIOS was not responding.  Gave me an update stating that the project is almost complete, however the contractor stated that the test results for the concrete pad kept failing the test results seeing if the concrete would crack or stand up, the test results recently just passed.  The draw will be for a small amount of A&amp;E fees.  Project is close to completion."/>
    <s v="Damage related to disaster"/>
    <x v="5"/>
    <x v="0"/>
    <x v="46"/>
    <d v="2020-01-09T09:04:34"/>
    <m/>
    <m/>
    <s v="Item"/>
    <b v="0"/>
    <s v="0"/>
    <s v="Fay Part"/>
    <s v="Fay Part"/>
    <x v="28"/>
    <n v="1786"/>
    <s v="0"/>
    <d v="2020-01-09T09:04:34"/>
    <s v="Fay Part"/>
    <m/>
    <s v="Grants Management"/>
    <s v="Item"/>
    <s v="strategicplanning/Research/Lists/Technical Assistance version 2"/>
  </r>
  <r>
    <s v="Louisiana Dept of Ag"/>
    <x v="749"/>
    <x v="1"/>
    <s v="65FDFR7001"/>
    <s v="Flood"/>
    <s v="TA- answered questions regarding the LMI forms, processing returned LMI forms, and acceptable payroll documents. We discussed what steps need to be taking to submit there next draw request of four Million dollars.   "/>
    <s v="Damage related to disaster;#Eligible CDBG Activities;#Low-Moderate Income - National Objective;#Urgent Need - National Objective;#Grants Management"/>
    <x v="5"/>
    <x v="0"/>
    <x v="40"/>
    <d v="2020-01-09T10:30:12"/>
    <m/>
    <m/>
    <s v="Item"/>
    <b v="0"/>
    <s v="0"/>
    <s v="Martine Turner"/>
    <s v="Martine Turner"/>
    <x v="30"/>
    <n v="1787"/>
    <s v="0"/>
    <d v="2020-01-09T10:30:12"/>
    <s v="Martine Turner"/>
    <m/>
    <s v="Grants Management"/>
    <s v="Item"/>
    <s v="strategicplanning/Research/Lists/Technical Assistance version 2"/>
  </r>
  <r>
    <s v="CNO ALL"/>
    <x v="756"/>
    <x v="1"/>
    <s v="CNO ALL"/>
    <s v="Katrina/Rita Grant 1"/>
    <s v="Press conference on Upcoming MLK Events. Provided information on CDBG funded MLK exhibit on MLK Boulevard. "/>
    <s v="Grants Management"/>
    <x v="4"/>
    <x v="1"/>
    <x v="27"/>
    <d v="2020-01-09T13:01:22"/>
    <m/>
    <m/>
    <s v="Item"/>
    <b v="0"/>
    <s v="0"/>
    <s v="Rosalind Peychaud"/>
    <s v="Rosalind Peychaud"/>
    <x v="3"/>
    <n v="1788"/>
    <s v="0"/>
    <d v="2020-01-09T13:01:22"/>
    <s v="Rosalind Peychaud"/>
    <m/>
    <s v="Grants Management"/>
    <s v="Item"/>
    <s v="strategicplanning/Research/Lists/Technical Assistance version 2"/>
  </r>
  <r>
    <s v="CNO All"/>
    <x v="755"/>
    <x v="1"/>
    <s v="CNO ALL"/>
    <s v="Katrina/Rita Grant 2"/>
    <s v="District B Community Meeting on FEMA and disaster funded &quot;nolaroadwork&quot;."/>
    <s v="Eligible CDBG Activities;#Grants Management"/>
    <x v="1"/>
    <x v="1"/>
    <x v="27"/>
    <d v="2020-01-09T13:07:11"/>
    <m/>
    <m/>
    <s v="Item"/>
    <b v="0"/>
    <s v="0"/>
    <s v="Rosalind Peychaud"/>
    <s v="Rosalind Peychaud"/>
    <x v="3"/>
    <n v="1789"/>
    <s v="0"/>
    <d v="2020-01-09T13:07:11"/>
    <s v="Rosalind Peychaud"/>
    <m/>
    <s v="Grants Management"/>
    <s v="Item"/>
    <s v="strategicplanning/Research/Lists/Technical Assistance version 2"/>
  </r>
  <r>
    <s v="city of Walker"/>
    <x v="757"/>
    <x v="1"/>
    <s v="42,188,693,718,838,865,866,867,868,873,1034,1253"/>
    <s v="Flood"/>
    <s v="Eugenia Williams and I(M.T) provided TA to the City of Walker. We spoke with Kelsey Murray (Grant Coordinator) and Mike Cotton (Finance Director) to discuss the current status of their PWs listed in LouisianaPA.com, and on the Non-Federal Share Match Program's Participation Form. We provided an in depth overview of the Match Program and discussed the current status of processing documentation review for small/large projects. We also discussed OCD-DRU's Reimbursement Process and the five-year record retention requirement. We were able to inform applicant that they will need to request close out in LAPA, to close out their completed PWs. The applicant is to provide OCD-DRU with Start and End dates for all of their PWs. _x000a_ PW’s-42,188,693,718,838,865,866,867,868,873,1034,1253_x000a_"/>
    <s v="Damage related to disaster;#Duplication of Benefits;#Eligible CDBG Activities;#Environmental - Environmental Reviews;#Fair Housing Equal Opportunity;#Labor - Davis/Bacon;#Low-Moderate Income - National Objective;#Urgent Need - National Objective;#Grants Management"/>
    <x v="5"/>
    <x v="1"/>
    <x v="40"/>
    <d v="2020-01-15T10:02:29"/>
    <m/>
    <m/>
    <s v="Item"/>
    <b v="0"/>
    <s v="0"/>
    <s v="Martine Turner"/>
    <s v="Martine Turner"/>
    <x v="30"/>
    <n v="1790"/>
    <s v="0"/>
    <d v="2020-01-15T10:02:29"/>
    <s v="Martine Turner"/>
    <m/>
    <s v="Grants Management"/>
    <s v="Item"/>
    <s v="strategicplanning/Research/Lists/Technical Assistance version 2"/>
  </r>
  <r>
    <s v="St. Bernard Parish Government"/>
    <x v="758"/>
    <x v="1"/>
    <s v="All active K/R and PI projects "/>
    <s v="Katrina/Rita Grant 1;#Katrina/Rita Grant 2"/>
    <s v="A monthly conference call was held today with Parish project managers Andrew Becker, Richard Poche, grant administrator Thomas Magee (Frye/Magee), and Jimmy Dunphy to discuss the status of the grantee's K/R and PI projects that are in active and NOT Ready to Close status, the project amendments that are pending for a number of projects, and the Yscloskey Ice House (IFIS-00020) project. _x000a__x000a_The project analyst informed Mr. Magee that a companion project amendment to the Parish's Master Land Use and Zoning Plan (ILT2-00278) project will have to be submitted at the same time as the final amendment for -00278, since the project utilized both K/R and G/I funds. Note the scope of the project is complete, and the remaining project costs should be paid within the next month._x000a__x000a_Regarding the final project amendments for -00279, -00286, and -00289, for which Mr. Magee submitted drafts to the project analyst January 13, the estimated timeframe for submission of the amendments to OCD is two weeks, according to Mr. Magee. Note the Parish will request to move unutilized CDBG-DR funds from its completed ILTR projects to its unallocated dollars, with the intention of later moving those funds to the Val Reiss Park (-00059) project. _x000a__x000a_The project analyst mentioned to the Parish that he sent an email to OCD personnel to ask if there was any additional discussion to be had regarding the return of funds required for the Parish's non-compliance on the IFIS-00020 project, and that he would follow up with the Parish after a response is received. After consulting with Economic Development and Infrastructure Kay LeSage, the project analyst sent a follow-up email to the Parish January 16 that issued a 1/31/20 deadline date for return of the $25,000.00.     _x000a__x000a_Following discussion of the possible paths forward on the Parish's Fresh Food Retailer Initiative (I44P-00003) project, a conference call for Friday morning at 10am was set up with the Parish, the project analyst, and Compliance Manager Ed Sutherland. Note Mr. Magee has questions related to retailer Canseco's Market capacity to effectively serve as a subrecipient to the Parish, including its ability to comply with CDBG Program requirements in carrying out the proposed construction activity -- installation of a generator. "/>
    <s v="Grants Management"/>
    <x v="4"/>
    <x v="0"/>
    <x v="24"/>
    <d v="2020-01-15T10:41:33"/>
    <m/>
    <m/>
    <s v="Item"/>
    <b v="0"/>
    <s v="0"/>
    <s v="Jimmy Dunphy"/>
    <s v="Jimmy Dunphy"/>
    <x v="20"/>
    <n v="1791"/>
    <s v="0"/>
    <d v="2020-01-16T08:34:32"/>
    <s v="Jimmy Dunphy"/>
    <m/>
    <s v="Grants Management"/>
    <s v="Item"/>
    <s v="strategicplanning/Research/Lists/Technical Assistance version 2"/>
  </r>
  <r>
    <s v="East Baton Rouge Parish "/>
    <x v="759"/>
    <x v="1"/>
    <s v="All active PARA projects "/>
    <s v="Gustav/Ike"/>
    <s v="A monthly conference call was held today with East Baton Rouge Parish officials Rowdy Gaudet, Anita Lockett and Leah Fleig and DRU representatives Ed Sutherland and Jimmy Dunphy to discuss the statuses of the Parish's Economic Development and non-bridge replacement infrastructure projects. An earlier call was held with Parish engineer Mike Olson, Mac Sayes, and Leah Fleig to discuss the Parish's bridge replacement projects. _x000a__x000a_Mr. Sayes mentioned that the Parish should be finished compiling the ERR for the Bob Pettit (17PARA2106) bridge project by the end of this month, and is currently waiting on receipt of a permit from the Army Corps of Engineers. The project analyst mentioned that a time extension request may not need to be submitted if the ERR can be submitted to OCD by the end of this month. Note the deadline for submission of the ERR (and the final plans and specifications) was 1/3/20. _x000a__x000a_The project analyst emphasized that it is important that the Parish work to move this project to the construction phase by the summer so that the CDBG-DR funds will not be at risk. Note the Parish will have to acquire at least one parcel from a landowner prior to starting construction, which means construction may not be able to begin until August. _x000a__x000a_Regarding the completed -2101 project, Mr. Olson mentioned that the Parish will have to inject local funds into the project to cover the cost of the final change orders to the Parish's contracts with Grady Crawford. The project analyst informed the Parish that a budget revisions amendment would be needed to add in the local funds, but that a council resolution would not need to be included with the amendment if the approved national objective is LMI. _x000a__x000a_Mr. Gaudet requested the OCD's attendance at an upcoming meeting with Southern University officials regarding the Small Business Recovery Loan Program (-7002). Mr. Sutherland mentioned that the OCD would be willing to attend the meeting, but that there may not be a lot for OCD to contribute, since a meeting was held with the Parish and Southern University toward the end of October to discuss the support documentation the OCD was requiring to demonstrate compliance with the national objective. Note the OCD Compliance section sent a Corrective Actions Incomplete Letter to the Parish 12/12/19 that required the grantee to submit a response to the letter by 1/13/20. "/>
    <s v="Grants Management"/>
    <x v="4"/>
    <x v="0"/>
    <x v="24"/>
    <d v="2020-01-16T10:29:18"/>
    <m/>
    <m/>
    <s v="Item"/>
    <b v="0"/>
    <s v="0"/>
    <s v="Jimmy Dunphy"/>
    <s v="Jimmy Dunphy"/>
    <x v="20"/>
    <n v="1792"/>
    <s v="0"/>
    <d v="2020-01-17T07:18:16"/>
    <s v="Jimmy Dunphy"/>
    <m/>
    <s v="Grants Management"/>
    <s v="Item"/>
    <s v="strategicplanning/Research/Lists/Technical Assistance version 2"/>
  </r>
  <r>
    <s v="PAE-Iberville Parish"/>
    <x v="742"/>
    <x v="1"/>
    <s v="24PARA3410, 24PARA3406"/>
    <s v="Gustav/Ike"/>
    <s v="Project amendments submitted for Maringouin and Alligator Bayou were submitted in GIOS. "/>
    <s v="Damage related to disaster"/>
    <x v="5"/>
    <x v="0"/>
    <x v="45"/>
    <d v="2020-01-16T15:44:04"/>
    <m/>
    <m/>
    <s v="Item"/>
    <b v="0"/>
    <s v="0"/>
    <s v="Shayla Thompson"/>
    <s v="Shayla Thompson"/>
    <x v="35"/>
    <n v="1793"/>
    <s v="0"/>
    <d v="2020-01-17T09:19:15"/>
    <s v="Amanda Clark"/>
    <m/>
    <s v="Grants Management"/>
    <s v="Item"/>
    <s v="strategicplanning/Research/Lists/Technical Assistance version 2"/>
  </r>
  <r>
    <s v="St. Tammany Parish Government"/>
    <x v="747"/>
    <x v="1"/>
    <s v="52NSAF6601-NDR"/>
    <s v="NDR"/>
    <s v="Communicated time sensitivity and importance of OCD Finance's deadline for 1 year - 6 months prior to 09/30/2022 NDR deadline at Project Kickoff Meeting with STPG and selected AE firm."/>
    <s v="Financial Management;#Grants Management"/>
    <x v="2"/>
    <x v="1"/>
    <x v="51"/>
    <d v="2020-01-16T16:10:50"/>
    <m/>
    <m/>
    <s v="Item"/>
    <b v="0"/>
    <s v="0"/>
    <s v="Amy Noll"/>
    <s v="Amy Noll"/>
    <x v="39"/>
    <n v="1794"/>
    <s v="0"/>
    <d v="2020-01-16T16:10:50"/>
    <s v="Amy Noll"/>
    <m/>
    <s v="Grants Management"/>
    <s v="Item"/>
    <s v="strategicplanning/Research/Lists/Technical Assistance version 2"/>
  </r>
  <r>
    <s v="First Responders EastSide Fire Protection "/>
    <x v="744"/>
    <x v="1"/>
    <s v="17FDRS6301"/>
    <s v="Flood"/>
    <s v="Provided TA with Dana with trying to get the CEA approved. "/>
    <s v="Damage related to disaster"/>
    <x v="5"/>
    <x v="0"/>
    <x v="45"/>
    <d v="2020-01-16T16:11:22"/>
    <m/>
    <m/>
    <s v="Item"/>
    <b v="0"/>
    <s v="0"/>
    <s v="Shayla Thompson"/>
    <s v="Shayla Thompson"/>
    <x v="35"/>
    <n v="1795"/>
    <s v="0"/>
    <d v="2020-01-16T16:11:22"/>
    <s v="Shayla Thompson"/>
    <m/>
    <s v="Grants Management"/>
    <s v="Item"/>
    <s v="strategicplanning/Research/Lists/Technical Assistance version 2"/>
  </r>
  <r>
    <s v="St. John the Baptist Parish"/>
    <x v="753"/>
    <x v="1"/>
    <s v="48NSAF4101-NDR"/>
    <s v="NDR"/>
    <s v="Grantee confirmed census info for grant application and processed for Parish President siganture "/>
    <s v="Low-Moderate Income - National Objective;#Grants Management"/>
    <x v="0"/>
    <x v="1"/>
    <x v="51"/>
    <d v="2020-01-16T16:18:16"/>
    <m/>
    <m/>
    <s v="Item"/>
    <b v="0"/>
    <s v="0"/>
    <s v="Amy Noll"/>
    <s v="Amy Noll"/>
    <x v="39"/>
    <n v="1796"/>
    <s v="0"/>
    <d v="2020-01-16T16:18:16"/>
    <s v="Amy Noll"/>
    <m/>
    <s v="Grants Management"/>
    <s v="Item"/>
    <s v="strategicplanning/Research/Lists/Technical Assistance version 2"/>
  </r>
  <r>
    <s v="Bayou Vermilion District"/>
    <x v="759"/>
    <x v="1"/>
    <s v="PWs 389 and 1139"/>
    <s v="Flood"/>
    <s v="OCD Staff Helena Janssen and Charlissa Laws had a TA conference call with Dr. David Cheramie, CEO, to discuss the small PWs under monitoring review regarding the FEMA PA Non-Federal Share Match Program. We discussed the following outstanding items that OCD Compliance and Monitoring require for PWs 389 and 1139: (1). Section 504 Assurance; (2). Duplication of Benefit Assurance; (3). Financial Status Report/Budget Reconciliation and Bank Statements/canceled checks; and (4) Record Retention Policy and Record Reporting procedures. The grantee will work on providing the outstanding items to OCD by 1/21/2020. This call was held on 1/16/2020 at 11:20am – 11:50am."/>
    <s v="Duplication of Benefits;#Financial Management;#Grants Management"/>
    <x v="6"/>
    <x v="0"/>
    <x v="30"/>
    <d v="2020-01-17T07:34:47"/>
    <m/>
    <m/>
    <s v="Item"/>
    <b v="0"/>
    <s v="0"/>
    <s v="Helena Janssen"/>
    <s v="Helena Janssen"/>
    <x v="23"/>
    <n v="1797"/>
    <s v="0"/>
    <d v="2020-01-17T07:34:47"/>
    <s v="Helena Janssen"/>
    <m/>
    <s v="Grants Management"/>
    <s v="Item"/>
    <s v="strategicplanning/Research/Lists/Technical Assistance version 2"/>
  </r>
  <r>
    <s v="St. Bernard Parish Government"/>
    <x v="760"/>
    <x v="1"/>
    <s v="I44P-00003"/>
    <s v="Katrina/Rita Grant 2"/>
    <s v="A conference call with grant administrator Thomas Magee (Frye/Magee), Compliance Manager Ed Sutherland and Jimmy Dunphy was held this morning to discuss execution of the Parish's Fresh Food Retailer Initiative (I44P-00003) project, including the relationship between the Parish and retailer Canseco's Market and the type of agreement that will need to be executed between the two entities. _x000a__x000a_Mr. Magee informed the OCD that retailer Canseco's Market likely does not have the capacity to serve as a subrecipient to the Parish in executing the project, and requested technical assistance regarding how the project could be implemented in compliance with CDBG requirements. Note Canseco's was the only applicant that responded to the Parish's request for the Fresh Food Retailer Initiative program.  _x000a__x000a_Mr. Sutherland suggested that the Parish could implement the project and then pass ownership of the generator, which will be installed with CDBG-DR funds, to the retailer after the activity has been completed. This model would provide a better chance for the project to be executed in compliance with program requirements and would also allow the for-profit entity, rather than the Parish, to maintain responsibility for the asset., which would be ideal for the grantee. _x000a__x000a_Mr. Magee stated that he believed the Parish would prefer the model Mr. Sutherland suggested, but that the grantee would feel more comfortable if it could obtain more specific guidance regarding the type of agreement it would need to execute with Canseco's, prior to procuring the contractor. _x000a__x000a_Mr. Sutherland subsequently responded that he would research the type of agreement that would be needed for this type of project, considering the relationship between the grantee and a for-profit entity, before following up with Mr. Magee and the project analyst with additional guidance. "/>
    <s v="Damage related to disaster"/>
    <x v="5"/>
    <x v="0"/>
    <x v="24"/>
    <d v="2020-01-17T10:54:31"/>
    <m/>
    <m/>
    <s v="Item"/>
    <b v="0"/>
    <s v="0"/>
    <s v="Jimmy Dunphy"/>
    <s v="Jimmy Dunphy"/>
    <x v="20"/>
    <n v="1799"/>
    <s v="0"/>
    <d v="2020-02-11T12:48:11"/>
    <s v="Amanda Clark"/>
    <m/>
    <s v="Grants Management"/>
    <s v="Item"/>
    <s v="strategicplanning/Research/Lists/Technical Assistance version 2"/>
  </r>
  <r>
    <s v="Terrebonne Parish"/>
    <x v="761"/>
    <x v="1"/>
    <s v="All active PARA projects "/>
    <s v="Gustav/Ike"/>
    <s v="A monthly conference call was held today with Parish Engineer Nia Picou, Jennifer Gerbasi, and DRU representatives Michael Chua, Amy Noll, and Jimmy Dunphy to discuss the project amendments that are pending for the Parish's 55PARA3306, and -3314 projects, updates related to the active -3203 and -3306 projects, and Ms. Picou's upcoming transition to employment outside the Parish._x000a__x000a_Ms. Picou mentioned that the revised project amendment for the Falgout Canal Floodgate (-3314) project should be ready to submit to OCD by tomorrow, and that she has already begun working on the closeout report for the project. Note the companion project amendments for the Juvenile Facility (-3201) and Levee - Ward 7 (-3306) projects have already been reviewed and approved by the project analyst. _x000a__x000a_Regarding the active -3306 project, Ms. Picou mentioned that construction on the last phase began earlier this month and is expected to be complete as early as next month. Also, the Parish has decided not to proceed with a last phase of the DPW Admin Building (-3203) project, which means that the Parish will have hundreds of thousands of dollars between the two projects to de-obligate before the activities can move to Ready to Close status. _x000a__x000a_Ms. Picou asked about the possibility of re-opening the closed Levee - Cedar Grove (-3308) project to add CDBG-DR funds from the two completed projects to -3308 to allow for an additional phase to be completed. The project analyst mentioned that a closed project will very likely not be able to be re-opened by OCD and suggested that the Parish could submit a project application for a new project that could continue the completed -3308 project. _x000a__x000a_It was mentioned that if the Parish wished to submit a project application to utilize its remaining CDBG-DR funds, the project would likely not have to require acquisition, the obtaining of environmental permits, or take a substantial amount of time to complete, since the OCD would like to close out its G/I grant with HUD within the next few years. _x000a__x000a_Regarding Ms. Picou's upcoming transition to a position outside the Parish, Ms. Gerbasi mentioned that she could be added to the distribution list for the monthly call series until the Parish determines who will be taking over Ms. Picou's responsibilities after she leaves her position next month.  "/>
    <s v="Grants Management"/>
    <x v="4"/>
    <x v="0"/>
    <x v="24"/>
    <d v="2020-01-23T07:06:18"/>
    <m/>
    <m/>
    <s v="Item"/>
    <b v="0"/>
    <s v="0"/>
    <s v="Jimmy Dunphy"/>
    <s v="Jimmy Dunphy"/>
    <x v="20"/>
    <n v="1800"/>
    <s v="0"/>
    <d v="2020-01-23T11:26:13"/>
    <s v="Jimmy Dunphy"/>
    <m/>
    <s v="Grants Management"/>
    <s v="Item"/>
    <s v="strategicplanning/Research/Lists/Technical Assistance version 2"/>
  </r>
  <r>
    <s v="Louisiana State University - Sea Grant"/>
    <x v="762"/>
    <x v="1"/>
    <s v="65E17S00001"/>
    <s v="Katrina/Rita Grant 1;#Katrina/Rita Grant 2"/>
    <s v="A monthly conference call was held today with LSU officials Leslie Davis, Anne Dugas, Thomas Hymel, Larry March, and Tamara Phillips, and DRU representatives Michael Chua and Jimmy Dunphy to discuss the grantee's LA Seafood Industry Sustainability Initiative (E17S-00001) project, including the travel expenses that were included in the payment request the grantee submitted for its Q3-2019 costs, and the upcoming Louisiana Fisheries Forward Summit and Expo the grantee will sponsor in Kenner in March. _x000a__x000a_Ms. Dugas explained that LSU no longer requires the same support documentation for travel expenses as it did previously, which accounts for the lack of Travel Expense Reimbursement forms for some employees' travel costs included in the draw. Note the OCD Finance section requested additional support documentation for the travel and meal expenses for two LSU employees. _x000a__x000a_The project analyst informed the grantee that the OCD was able to approve all costs requested in the previous draw, and mentioned that if the cost of meals are included in future draw requests, to include support documents that show the travel times so that the OCD can verify that all requested meals are eligible for reimbursement. _x000a__x000a_Regarding the March 11 Louisiana Fisheries Forward Summit in Kenner the grantee is sponsoring, Ms. Dugas mentioned that anyone affiliated with OCD is welcome to attend. Note the event will include speakers, demonstrations and trade show booths, and will likely utilize a significant amount of the grantee's remaining award. Note last year four OCD representatives attended the grantee's Beyond the Boat Seafood Processing Conference that was held at the LSU Ag Center in January. _x000a__x000a_The project analyst mentioned that he wished to keep the monthly call series active through the end of the grant in September this year, and if agreeable, through the grantee's submission of the CEA and project closeout reports, which could occur by early 2021. In response to a question regarding the length of time it may take to close the grant, the project analyst mentioned that since the project has already been monitored once by the OCD Compliance section, the grant should be able to be closed in the normal three- to four-month timeframe following submission of the closeout reports. "/>
    <s v="Grants Management"/>
    <x v="4"/>
    <x v="0"/>
    <x v="24"/>
    <d v="2020-01-27T08:25:53"/>
    <m/>
    <m/>
    <s v="Item"/>
    <b v="0"/>
    <s v="0"/>
    <s v="Jimmy Dunphy"/>
    <s v="Jimmy Dunphy"/>
    <x v="20"/>
    <n v="1801"/>
    <s v="0"/>
    <d v="2020-01-28T09:31:09"/>
    <s v="Jimmy Dunphy"/>
    <m/>
    <s v="Grants Management"/>
    <s v="Item"/>
    <s v="strategicplanning/Research/Lists/Technical Assistance version 2"/>
  </r>
  <r>
    <s v="City of Broussard"/>
    <x v="761"/>
    <x v="1"/>
    <s v="PW 220"/>
    <s v="Flood"/>
    <s v="OCD Staff Helena Janssen had a TA call with Mel Bertrand, Supervisor, and Missy Lacassin, Executive Asst., to discuss the small PW# 220 under review for Request for Payment and confirmation of total project costs regarding the FEMA PA Non-Federal Share Match Program. We discussed the Force Account Labor (FAL) amounts for Site 1 and Site 4. The City will work on providing the support documents for the FAL cost line items for Sites 1 and 4. This call was held on 1/23/2020 at 3:40pm – 3:50pm."/>
    <s v="Financial Management;#Grants Management"/>
    <x v="2"/>
    <x v="0"/>
    <x v="30"/>
    <d v="2020-01-27T12:55:56"/>
    <m/>
    <m/>
    <s v="Item"/>
    <b v="0"/>
    <s v="0"/>
    <s v="Helena Janssen"/>
    <s v="Helena Janssen"/>
    <x v="23"/>
    <n v="1802"/>
    <s v="0"/>
    <d v="2020-01-27T12:55:56"/>
    <s v="Helena Janssen"/>
    <m/>
    <s v="Grants Management"/>
    <s v="Item"/>
    <s v="strategicplanning/Research/Lists/Technical Assistance version 2"/>
  </r>
  <r>
    <s v="Plaquemines Parish Government"/>
    <x v="763"/>
    <x v="1"/>
    <s v="38PARA2101"/>
    <s v="Gustav/Ike"/>
    <s v="Spoke with Julie Bordelon regarding the FEMA HMGP portion and also get an idea when they will be closing.  She stated that GOHSEP is having issues with their online LAHM system and it is delaying closeout.  GOHSEP stated that it could be several months before the system is back and running. Julie is going to review what is currently available from LAHM to see if that would be sufficient for our purposes of documenting FEMA funds in the absence of the official closeout by FEMA.  FP"/>
    <s v="Damage related to disaster"/>
    <x v="5"/>
    <x v="0"/>
    <x v="46"/>
    <d v="2020-01-31T13:56:21"/>
    <m/>
    <m/>
    <s v="Item"/>
    <b v="0"/>
    <s v="0"/>
    <s v="Fay Part"/>
    <s v="Fay Part"/>
    <x v="28"/>
    <n v="1803"/>
    <s v="0"/>
    <d v="2020-02-11T12:58:49"/>
    <s v="Amanda Clark"/>
    <m/>
    <s v="Grants Management"/>
    <s v="Item"/>
    <s v="strategicplanning/Research/Lists/Technical Assistance version 2"/>
  </r>
  <r>
    <s v="Recovery School District"/>
    <x v="764"/>
    <x v="1"/>
    <s v="IEDU-00114 and IEDU-00118 "/>
    <s v="Katrina/Rita Grant 1"/>
    <s v="A monthly conference call was held today with Capital Grants Manager Nathan Schwam, grant administrator Julie Bordelon, and Jimmy Dunphy to discuss the status of the New Cohen High School (IEDU-00118) project, as well as the final project amendment that is needed for the completed Village Elementary (-00114) project.  _x000a__x000a_Mr. Schwam informed the OCD that a final RRF had to be submitted to GOHSEP for the -00114 project as a result of a $90.00 discrepancy related to the costs the architect incurred during the project. However, since the RRF is currently in Stage 6 of GOHSEP's review process, the information that needs to be compiled for the final amendment should still be able to be provided, with the amendment submitted to OCD within the next few weeks. _x000a__x000a_Regarding the -00118 project, Mr. Schwam mentioned that it should be known within a couple weeks whether the current 3/31/20 deadline for submission of the final plans and specifications and delivery of the Guaranteed Maximum Price (GMP) by the CMaR contractor will need to be extended. Note a two-month extension (to 3/31/20) to the deadline for the 90 percent design of the final plans and specifications was approved by OCD 1/28/20. _x000a__x000a_The time extension was needed because the current cost estimate for the project exceeds the available funding, and because the cyber attack that affected the City of New Orleans in December 2019 caused delays in permitting, requested zoning variances, and design advisory approvals. A request for an extension to the 5/15/20 deadline for issuance of the Notice to Proceed (for demolition phase) was not submitted, however, which means that demolition could still begin in May, as currently approved in the application._x000a__x000a_Mr. Schwam indicated that we was unsure whether the approximate $1.6 million still available to RSD in its unallocated dollars would be sufficient to cover the shortfall that has been identified within the current cost estimate for -00118. The grantee noted in its request for the 90 percent design of the final plans and specifications time extension that the design team is using value engineering to attempt to reduce costs and bring the project within budget.    "/>
    <s v="Grants Management"/>
    <x v="4"/>
    <x v="0"/>
    <x v="24"/>
    <d v="2020-02-03T07:46:31"/>
    <m/>
    <m/>
    <s v="Item"/>
    <b v="0"/>
    <s v="0"/>
    <s v="Jimmy Dunphy"/>
    <s v="Jimmy Dunphy"/>
    <x v="20"/>
    <n v="1804"/>
    <s v="0"/>
    <d v="2020-02-03T14:57:37"/>
    <s v="Jimmy Dunphy"/>
    <m/>
    <s v="Grants Management"/>
    <s v="Item"/>
    <s v="strategicplanning/Research/Lists/Technical Assistance version 2"/>
  </r>
  <r>
    <s v="South Central Planning and Development Commission, North Delta Regional Planning &amp; Development District, NewCorp Inc, TruFund Financial Services, Regional Loan Corp "/>
    <x v="755"/>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20-02-04T15:59:12"/>
    <m/>
    <m/>
    <s v="Item"/>
    <b v="0"/>
    <s v="0"/>
    <s v="Michael Chua"/>
    <s v="Michael Chua"/>
    <x v="9"/>
    <n v="1805"/>
    <s v="0"/>
    <d v="2020-02-04T15:59:12"/>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58"/>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20-02-04T15:59:38"/>
    <m/>
    <m/>
    <s v="Item"/>
    <b v="0"/>
    <s v="0"/>
    <s v="Michael Chua"/>
    <s v="Michael Chua"/>
    <x v="9"/>
    <n v="1806"/>
    <s v="0"/>
    <d v="2020-02-04T15:59:38"/>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65"/>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20-02-04T16:00:05"/>
    <m/>
    <m/>
    <s v="Item"/>
    <b v="0"/>
    <s v="0"/>
    <s v="Michael Chua"/>
    <s v="Michael Chua"/>
    <x v="9"/>
    <n v="1807"/>
    <s v="0"/>
    <d v="2020-02-04T16:00:05"/>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66"/>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20-02-04T16:00:37"/>
    <m/>
    <m/>
    <s v="Item"/>
    <b v="0"/>
    <s v="0"/>
    <s v="Michael Chua"/>
    <s v="Michael Chua"/>
    <x v="9"/>
    <n v="1808"/>
    <s v="0"/>
    <d v="2020-02-04T16:00:37"/>
    <s v="Michael Chua"/>
    <m/>
    <s v="Grants Management"/>
    <s v="Item"/>
    <s v="strategicplanning/Research/Lists/Technical Assistance version 2"/>
  </r>
  <r>
    <s v="City of New Orleans-New Orleans Redevelopment Authority"/>
    <x v="764"/>
    <x v="1"/>
    <s v="E36S-00001"/>
    <s v="Katrina/Rita Grant 2"/>
    <s v="Provided TA on Facade Renew Amendment request."/>
    <s v="Financial Management;#Grants Management"/>
    <x v="2"/>
    <x v="0"/>
    <x v="39"/>
    <d v="2020-02-06T09:51:48"/>
    <m/>
    <m/>
    <s v="Item"/>
    <b v="0"/>
    <s v="0"/>
    <s v="Sydney Pino"/>
    <s v="Sydney Pino"/>
    <x v="29"/>
    <n v="1809"/>
    <s v="0"/>
    <d v="2020-02-11T13:23:54"/>
    <s v="Amanda Clark"/>
    <m/>
    <s v="Grants Management"/>
    <s v="Item"/>
    <s v="strategicplanning/Research/Lists/Technical Assistance version 2"/>
  </r>
  <r>
    <s v="Louisana Workforce Commission"/>
    <x v="767"/>
    <x v="1"/>
    <s v="Flood Ready Jobs"/>
    <s v="Flood"/>
    <s v="Monthly working group meeting. Discussed rolling out phase I. LWC will submit budget to OCD for contract, and to add to next action plan. "/>
    <s v="Damage related to disaster;#Eligible CDBG Activities;#Financial Management;#Low-Moderate Income - National Objective;#Urgent Need - National Objective;#Grants Management"/>
    <x v="5"/>
    <x v="1"/>
    <x v="39"/>
    <d v="2020-02-06T09:55:17"/>
    <m/>
    <m/>
    <s v="Item"/>
    <b v="0"/>
    <s v="0"/>
    <s v="Sydney Pino"/>
    <s v="Sydney Pino"/>
    <x v="29"/>
    <n v="1810"/>
    <s v="0"/>
    <d v="2020-02-06T09:55:17"/>
    <s v="Sydney Pino"/>
    <m/>
    <s v="Grants Management"/>
    <s v="Item"/>
    <s v="strategicplanning/Research/Lists/Technical Assistance version 2"/>
  </r>
  <r>
    <s v="Apostolic Christian School"/>
    <x v="768"/>
    <x v="1"/>
    <s v="PWs 537, 1275, 1051, 312, 1206, 1262, 377, 299 and 1251"/>
    <s v="Flood"/>
    <s v="OCD Staff Helena Janssen had a TA call with Shane Milazzo, Principal, to discuss the current status of ACS’s PWs regarding the FEMA PA Non-Federal Share Match Program. We discussed the PWs that will continue to be opted-in the Program (537, 1275, 312, 299 and 1251) and we confirmed the PWs that will be opted-out of the Program (1051, 1206, 1262, and 377). ACS will inform OCD when the total eligible amount for PW 537 is updated. Once the final amount is updated, OCD will prepare an Amendment to the Participation Form and will request an updated Exhibit A to the Match Agreement. The call was held on 2/05/2020 at 8:45am – 9:15am._x000a__x000a_"/>
    <s v="Grants Management"/>
    <x v="4"/>
    <x v="0"/>
    <x v="30"/>
    <d v="2020-02-07T07:50:51"/>
    <m/>
    <m/>
    <s v="Item"/>
    <b v="0"/>
    <s v="0"/>
    <s v="Helena Janssen"/>
    <s v="Helena Janssen"/>
    <x v="23"/>
    <n v="1811"/>
    <s v="0"/>
    <d v="2020-02-07T07:50:51"/>
    <s v="Helena Janssen"/>
    <m/>
    <s v="Grants Management"/>
    <s v="Item"/>
    <s v="strategicplanning/Research/Lists/Technical Assistance version 2"/>
  </r>
  <r>
    <s v="State CNO Joint Staff Meeting"/>
    <x v="761"/>
    <x v="1"/>
    <s v="CNO All"/>
    <s v="Katrina/Rita Grant 1;#Katrina/Rita Grant 2;#Katrina/Rita Grant 3"/>
    <s v="2020 First Quarter State/CNO Joint Staff meeting. Agenda is attached. Physical attendance list attached."/>
    <s v="Damage related to disaster;#Eligible CDBG Activities;#Grants Management"/>
    <x v="5"/>
    <x v="1"/>
    <x v="27"/>
    <d v="2020-02-07T15:38:57"/>
    <m/>
    <m/>
    <s v="Item"/>
    <b v="0"/>
    <s v="0"/>
    <s v="Rosalind Peychaud"/>
    <s v="Rosalind Peychaud"/>
    <x v="3"/>
    <n v="1812"/>
    <s v="0"/>
    <d v="2020-02-07T15:38:57"/>
    <s v="Rosalind Peychaud"/>
    <m/>
    <s v="Grants Management"/>
    <s v="Item"/>
    <s v="strategicplanning/Research/Lists/Technical Assistance version 2"/>
  </r>
  <r>
    <s v="LSU Agricultural Center"/>
    <x v="769"/>
    <x v="1"/>
    <s v="17WEDU7001"/>
    <s v="Gustav/Ike"/>
    <s v="OCD-DRU Staff Helena Janssen held the monthly conference call with LSU-Ag Center representative(s) of the Office of Sponsored Programs to discuss program status regarding the Incubator Project, timelines for the remaining work on the bottling line and progress made to date, status of the next invoice to be submitted by the grantee, ongoing issues, resolutions and to answer any questions, etc.  This call was held at 9:30am. Notice of this meeting is set up as a monthly recurrence calendar invite."/>
    <s v="Grants Management"/>
    <x v="4"/>
    <x v="0"/>
    <x v="30"/>
    <d v="2020-02-12T10:43:03"/>
    <m/>
    <m/>
    <s v="Item"/>
    <b v="0"/>
    <s v="0"/>
    <s v="Helena Janssen"/>
    <s v="Helena Janssen"/>
    <x v="23"/>
    <n v="1813"/>
    <s v="0"/>
    <d v="2020-02-12T10:43:03"/>
    <s v="Helena Janssen"/>
    <m/>
    <s v="Grants Management"/>
    <s v="Item"/>
    <s v="strategicplanning/Research/Lists/Technical Assistance version 2"/>
  </r>
  <r>
    <s v="Amite Christain Academy"/>
    <x v="769"/>
    <x v="1"/>
    <s v="PA Match"/>
    <s v="Flood"/>
    <s v="Provided TA regarding PA Match agreement and authorized signator"/>
    <s v="Grants Management"/>
    <x v="4"/>
    <x v="0"/>
    <x v="39"/>
    <d v="2020-02-12T11:42:46"/>
    <m/>
    <m/>
    <s v="Item"/>
    <b v="0"/>
    <s v="0"/>
    <s v="Sydney Pino"/>
    <s v="Sydney Pino"/>
    <x v="29"/>
    <n v="1814"/>
    <s v="0"/>
    <d v="2020-02-12T11:42:46"/>
    <s v="Sydney Pino"/>
    <m/>
    <s v="Grants Management"/>
    <s v="Item"/>
    <s v="strategicplanning/Research/Lists/Technical Assistance version 2"/>
  </r>
  <r>
    <s v="Plaquemines Community C.A.R.E. Centers Foundation Inc"/>
    <x v="757"/>
    <x v="1"/>
    <s v="38NSAF6301"/>
    <s v="NDR"/>
    <s v="Monthly call with grantee re: pending items. Budget, first draw request, expenditure deadline, labor compliance for security improvements, etc. "/>
    <s v="Financial Management;#Labor - Davis/Bacon;#Grants Management"/>
    <x v="2"/>
    <x v="0"/>
    <x v="51"/>
    <d v="2020-02-12T18:16:24"/>
    <m/>
    <m/>
    <s v="Item"/>
    <b v="0"/>
    <s v="0"/>
    <s v="Amy Noll"/>
    <s v="Amy Noll"/>
    <x v="39"/>
    <n v="1815"/>
    <s v="0"/>
    <d v="2020-02-12T18:16:24"/>
    <s v="Amy Noll"/>
    <m/>
    <s v="Grants Management"/>
    <s v="Item"/>
    <s v="strategicplanning/Research/Lists/Technical Assistance version 2"/>
  </r>
  <r>
    <s v="St. Tammany Parish Government"/>
    <x v="759"/>
    <x v="1"/>
    <s v="52NSAF6601-NDR"/>
    <s v="NDR"/>
    <s v="teleconference with STPG Grants Staff re: project status, ERR, financial management, timely expenditure of funds, etc."/>
    <s v="Environmental - Environmental Reviews;#Financial Management;#Grants Management"/>
    <x v="8"/>
    <x v="0"/>
    <x v="51"/>
    <d v="2020-02-12T18:22:24"/>
    <m/>
    <m/>
    <s v="Item"/>
    <b v="0"/>
    <s v="0"/>
    <s v="Amy Noll"/>
    <s v="Amy Noll"/>
    <x v="39"/>
    <n v="1816"/>
    <s v="0"/>
    <d v="2020-02-12T18:22:24"/>
    <s v="Amy Noll"/>
    <m/>
    <s v="Grants Management"/>
    <s v="Item"/>
    <s v="strategicplanning/Research/Lists/Technical Assistance version 2"/>
  </r>
  <r>
    <s v="Town of Baldwin"/>
    <x v="770"/>
    <x v="1"/>
    <s v="51MIPC3401 "/>
    <s v="Gustav/Ike"/>
    <s v="A monthly conference call was held today with project engineer Nick Molaison and Jimmy Dunphy to discuss the Town's Flood Protection Levee System (51MIPC3401) project, including the remaining engineering and construction costs that have not yet been requested for reimbursement, as well as the construction contractor's clear lien period. _x000a__x000a_Regarding the remaining construction costs, Mr. Molaison indicated that he will have the contractor's revised pay application (#9) sent to grant administrator Angela Kraemer by tomorrow so that she can include it in a payment request to be submitted to OCD. Note the Town approved substantial completion of the project 1/21/20, which is when the contractor's 45-day lien period started. _x000a__x000a_Mr. Molaison indicated that the contractor's clear lien certificate should be furnished to the engineer toward the beginning of March, after which time the firm should receive the contractor's pay application for retainage. The project analyst mentioned that if there is still a $1.00 discrepancy between the amount of Frisco's pay application #9 and the amount the OCD has disbursed to the Town for the contractor's work after the next draw request has been approved, that the discrepancy can be corrected in the draw request that contains the contractor's final pay application. _x000a__x000a_In terms of the remaining engineering costs, Mr. Molaison indicated that Miller Engineers had already provided its last invoice(s) to the Town for its work on the project, and that the Town has already approved them for payment. The project analyst mentioned that local (i.e., Levee District) funds have paid for over $36,000.00 in engineering costs that have been incurred to date, and that the Town could re-submit the invoices that were partially paid from local funds to have them supplanted by CDBG-DR funds. _x000a__x000a_Since Mayor Prejean did not participate on the call, the project analyst mentioned that he would send a follow-up email to the call that issued a deadline date (3/13/20) for the Town to obtain the remaining acquisition documents that need to be provided in order to have the $64,871.00 in acquisition costs the Levee District incurred reimbursed from CDBG-DR funds. Note the end date of the Town's CEA with OCD is 3/31/20, and all acquisition, engineering and construction costs have been incurred.   "/>
    <s v="Grants Management"/>
    <x v="4"/>
    <x v="0"/>
    <x v="24"/>
    <d v="2020-02-13T07:46:41"/>
    <m/>
    <m/>
    <s v="Item"/>
    <b v="0"/>
    <s v="0"/>
    <s v="Jimmy Dunphy"/>
    <s v="Jimmy Dunphy"/>
    <x v="20"/>
    <n v="1817"/>
    <s v="0"/>
    <d v="2020-02-13T14:08:50"/>
    <s v="Jimmy Dunphy"/>
    <m/>
    <s v="Grants Management"/>
    <s v="Item"/>
    <s v="strategicplanning/Research/Lists/Technical Assistance version 2"/>
  </r>
  <r>
    <s v="Facility Planning and Control"/>
    <x v="770"/>
    <x v="1"/>
    <s v="ILOC-00020 and I2OC-00022"/>
    <s v="Katrina/Rita Grant 1;#Katrina/Rita Grant 2"/>
    <s v="A monthly conference call was held today with FP&amp;C senior manager Lisa Smeltzer, project managers Mark Bradley and Jean Kelly, Jessica Guillory (Pan American Engineers) and Jimmy Dunphy to discuss the grantee's two completed projects that are in NOT Ready to Close status -- Delgado Community College (ILOC-00020) and Nunez Community College (I2OC-00022)._x000a__x000a_ILOC-00020 project manager Mark Bradley mentioned that he received notification that the final Pan American Engineers invoice for grant management services should be submitted to OCD by the end of next week, after which time the grantee will be able to verify and pay the remaining project costs, before refunding Delgado any overpayment the college made to FP&amp;C for project costs. _x000a__x000a_Regarding the Final Wage Compliance Report included in the closeout report for ILOC-00020, the project analyst recommended that Mr. Bradley contact project LCO Karen Carlton (HGA) to request that she complete the form, as that is usually a task project LCOs complete for the respective grantees they work for. If Ms. Carlton indicates that she is not obligated to complete the report for the grantee, the project analyst mentioned that Mr. Bradley could obtain summaries of the labor compliance reviews from the HGA grant management services website and use those to compile the information needed for the report. _x000a__x000a_There were no new updates provided regarding the I2OC-00022 project. But, Ms. Kelly did have questions regarding how to complete some items in the closeout report, including the Final Status Report (page 13-1b) and the Activity Beneficiary Form (page 13-1c). The project analyst subsequently provided assistance via email regarding the questions about the forms in the closeout report and reminded during the call that Ms. Kelly does not need to phone into the monthly call if there are no updates to report regarding the status of GOHSEP's review of the project costs FP&amp;C has submitted to the agency for approval. "/>
    <s v="Grants Management"/>
    <x v="4"/>
    <x v="0"/>
    <x v="24"/>
    <d v="2020-02-13T07:49:59"/>
    <m/>
    <m/>
    <s v="Item"/>
    <b v="0"/>
    <s v="0"/>
    <s v="Jimmy Dunphy"/>
    <s v="Jimmy Dunphy"/>
    <x v="20"/>
    <n v="1818"/>
    <s v="0"/>
    <d v="2020-02-13T11:09:44"/>
    <s v="Jimmy Dunphy"/>
    <m/>
    <s v="Grants Management"/>
    <s v="Item"/>
    <s v="strategicplanning/Research/Lists/Technical Assistance version 2"/>
  </r>
  <r>
    <s v="Louisiana State University - Sea Grant "/>
    <x v="771"/>
    <x v="1"/>
    <s v="65E17S00001"/>
    <s v="Katrina/Rita Grant 1;#Katrina/Rita Grant 2"/>
    <s v="A monthly conference call was held today with LSU officials Anne Dugas and Larry March, and project analyst Jimmy Dunphy to discuss the grantee's LA Seafood Industry Sustainability Initiative (E17S-00001) project, including the forthcoming payment request (#11) the grantee will submit for Q4-2019 expenses, as well as the Louisiana Fisheries Forward Summit and Expo LSU will sponsor next month. _x000a__x000a_Ms. Dugas mentioned that she was unsure when RFP #11 will be submitted to OCD, but that she has not yet submitted timesheets for all LSU employees to Accounting Analyst Tamara Phillips to include in the draw request. Ms. Dugas stated that she should be able to have all timesheets for the project to Ms. Phillips by the end of next week. Note the grantee submits payment requests for the project on a quarterly basis, and they are usually submitted around six or seven weeks after the end of the previous quarter.  _x000a__x000a_For the upcoming Fisheries Summit next month, Ms. Dugas mentioned that approximately 400 people have already registered, including around 60 vendors, and that LSU is planning for around 600 people to be in attendance. The project analyst stated that he intended to attend the event and that it is likely that a few more OCD representatives would likely attend as well. Note a separate invitation to the event has been sent to OCD Director Pat Forbes. Ms. Dugas mentioned that LSU has invited Mr. Forbes to the event hoping that he can participate in a panel discussion there. _x000a__x000a_The costs associated with the Fisheries Summit should ultimately utilize a large amount of the grantee's remaining award, according to Ms. Dugas. Note there are four payment requests that should be submitted (for expenses incurred from Q4-2019 through Q3-2020) by the end of the CEA (9/30/20), and $187,470.12 remain in the project budget. Ms. Dugas mentioned that LSU's current projection is that all remaining project costs will be incurred by the end of June 2020. "/>
    <s v="Grants Management"/>
    <x v="4"/>
    <x v="0"/>
    <x v="24"/>
    <d v="2020-02-17T08:57:46"/>
    <m/>
    <m/>
    <s v="Item"/>
    <b v="0"/>
    <s v="0"/>
    <s v="Jimmy Dunphy"/>
    <s v="Jimmy Dunphy"/>
    <x v="20"/>
    <n v="1819"/>
    <s v="0"/>
    <d v="2020-02-17T14:45:39"/>
    <s v="Jimmy Dunphy"/>
    <m/>
    <s v="Grants Management"/>
    <s v="Item"/>
    <s v="strategicplanning/Research/Lists/Technical Assistance version 2"/>
  </r>
  <r>
    <s v="CNO All"/>
    <x v="772"/>
    <x v="1"/>
    <s v="CNO All"/>
    <s v="Katrina/Rita Grant 1;#Katrina/Rita Grant 2"/>
    <s v="Legislative Forum/Breakfast with Orleans State delegation and 3 branches of the Links and 100 Black Women."/>
    <s v="Grants Management"/>
    <x v="4"/>
    <x v="1"/>
    <x v="27"/>
    <d v="2020-02-17T14:04:17"/>
    <m/>
    <m/>
    <s v="Item"/>
    <b v="0"/>
    <s v="0"/>
    <s v="Rosalind Peychaud"/>
    <s v="Rosalind Peychaud"/>
    <x v="3"/>
    <n v="1820"/>
    <s v="0"/>
    <d v="2020-02-17T14:04:17"/>
    <s v="Rosalind Peychaud"/>
    <m/>
    <s v="Grants Management"/>
    <s v="Item"/>
    <s v="strategicplanning/Research/Lists/Technical Assistance version 2"/>
  </r>
  <r>
    <s v="CNO "/>
    <x v="773"/>
    <x v="1"/>
    <s v="CNO All"/>
    <s v="Katrina/Rita Grant 1;#Katrina/Rita Grant 2;#Katrina/Rita Grant 3"/>
    <s v="Introduction to Finance Authority of New Orleans Green Mortgage and other housing programs."/>
    <s v="Grants Management"/>
    <x v="4"/>
    <x v="1"/>
    <x v="27"/>
    <d v="2020-02-18T15:48:29"/>
    <m/>
    <m/>
    <s v="Item"/>
    <b v="0"/>
    <s v="0"/>
    <s v="Rosalind Peychaud"/>
    <s v="Rosalind Peychaud"/>
    <x v="3"/>
    <n v="1821"/>
    <s v="0"/>
    <d v="2020-02-18T15:48:29"/>
    <s v="Rosalind Peychaud"/>
    <m/>
    <s v="Grants Management"/>
    <s v="Item"/>
    <s v="strategicplanning/Research/Lists/Technical Assistance version 2"/>
  </r>
  <r>
    <s v="East Baton Rouge Parish"/>
    <x v="774"/>
    <x v="1"/>
    <s v="All active PARA projects "/>
    <s v="Gustav/Ike"/>
    <s v="A monthly conference call was held today with Parish engineer Mike Olson, Mac Sayes, and Leah Fleig to discuss the Parish's bridge replacement projects. An earlier call was held with Parish officials Rowdy Gaudet, Sean Johnson and Ms. Fleig, and DRU representatives Ed Sutherland and Jimmy Dunphy to discuss the Parish's Economic Development and non-bridge replacement infrastructure projects. _x000a__x000a_Regarding the completed E. Chimes Bridge Repair (17PARA2101) project, the project analyst informed the Parish that final change orders for each of the Parish's three construction contracts with Grady Crawford Construction will have to be submitted to Pan American Engineers so that a cost reasonableness review can be performed and the contract amounts increased. Note the final contract amounts for all three bridges have been determined and the Parish recently sent a payment request for the project that includes the retainage that was withheld from Grady Crawford's contracts for the E. Garfield and Taylor St. bridge projects. _x000a__x000a_A payment request for the retainage that was withheld from Guinn Construction's contract for the Claycut bridge (-2107) project was also submitted earlier this week. Following approval of the draw, approximately $6,800.00 will remain in the -2107 budget. The project analyst recommended that the Parish re-submit an invoice(s) for the project that was at least partially paid from local funds so that the CDBG-DR budget for -2107 can be zeroed out, not requiring a Tier I G/I proposal amendment to be approved prior to submission of the final project amendment to revise the local funds budget. _x000a__x000a_For the active Smiley Heights (-3601) project, the project analyst reminded the Parish that the LMI national objective of the project has not yet been met, and that in order for an acquisition project to meet a national objective, the purchased land must provide a benefit to the intended beneficiaries. Note the revised project schedule RDA Vice President Tara Titone recently sent identified March 2021 and April 2022 construction start and end dates for Phase I, which will consist of the construction of 172 housing units. "/>
    <s v="Grants Management"/>
    <x v="4"/>
    <x v="0"/>
    <x v="24"/>
    <d v="2020-02-20T07:53:38"/>
    <m/>
    <m/>
    <s v="Item"/>
    <b v="0"/>
    <s v="0"/>
    <s v="Jimmy Dunphy"/>
    <s v="Jimmy Dunphy"/>
    <x v="20"/>
    <n v="1822"/>
    <s v="0"/>
    <d v="2020-02-21T11:18:05"/>
    <s v="Jimmy Dunphy"/>
    <m/>
    <s v="Grants Management"/>
    <s v="Item"/>
    <s v="strategicplanning/Research/Lists/Technical Assistance version 2"/>
  </r>
  <r>
    <s v="St. Bernard Parish Government "/>
    <x v="774"/>
    <x v="1"/>
    <s v="All active K/R and PI projects "/>
    <s v="Katrina/Rita Grant 1;#Katrina/Rita Grant 2;#Gustav/Ike"/>
    <s v="A monthly conference call was held today with Parish Recovery Department Program Manager George Imbraguglio, grant administrator Thomas Magee (Frye/Magee), and Jimmy Dunphy to discuss the status of the grantee's K/R and PI projects that are in active and NOT Ready to Close status, including final project amendments and closeout reports for the completed projects. _x000a__x000a_For the Parish's Yscloskey Ice House (IFIS-00020) project, the project analyst mentioned that since the return of $25,000.00 in CDBG-DR funds has now been received by OCD, the project can move to Ready to Close status after the final project amendment has been approved, and that a possible future sale of the ice house to a private buyer should not delay closeout of the project or submission of the amendment. _x000a__x000a_The Parish was previously notified (via email) that any net proceeds (excess of $25,000.00) earned from a future sale of the ice house will have to be remitted to OCD. If the project has already been closed out by that time, the OCD can simply add a note to the file that explains the DRGR budget adjustment following receipt of the check, rather than re-open the project to complete a budget revisions project amendment. Mr. Magee stated that he did not think that the property would sell for $25,000.00, in which case the Parish would be allowed to retain the proceeds from the sale. _x000a__x000a_Mr. Magee stated that since the Parish recently received the final invoice from the contractor that completed the web development for the Master Land Use and Zoning Plan (ILT2-00278) project, the final payment request would be submitted to OCD soon, followed by the final project amendment to de-obligate the unutilized CDBG-DR funds. The project analyst mentioned that in order to approve the amendment for -00278, an amendment for the companion Master Land Use and Zoning Plan (44PARA9101) project must also be submitted to OCD, since the project utilized both K/R and G/I funds. _x000a__x000a_Regarding the completed Harbor of Refuge (IFIS-00019) project, Mr. Magee mentioned that the project and CEA closeout reports have been completed and that they are currently with the Parish president for signature. Additionally, the final invoice for the project under the Parish's task order with Pan American Engineers has been submitted to OCD, Mr. Magee confirmed. "/>
    <s v="Grants Management"/>
    <x v="4"/>
    <x v="0"/>
    <x v="24"/>
    <d v="2020-02-20T08:11:09"/>
    <m/>
    <m/>
    <s v="Item"/>
    <b v="0"/>
    <s v="0"/>
    <s v="Jimmy Dunphy"/>
    <s v="Jimmy Dunphy"/>
    <x v="20"/>
    <n v="1823"/>
    <s v="0"/>
    <d v="2020-02-21T10:19:25"/>
    <s v="Jimmy Dunphy"/>
    <m/>
    <s v="Grants Management"/>
    <s v="Item"/>
    <s v="strategicplanning/Research/Lists/Technical Assistance version 2"/>
  </r>
  <r>
    <s v="Lafourche"/>
    <x v="774"/>
    <x v="1"/>
    <s v="29PARA3205, 29PARA3404, 29PARA3406"/>
    <s v="Gustav/Ike"/>
    <s v="LAFOURCHE PARISH GOVERNMENT: GUSTAV &amp; IKE CDBG PROGRAM_x000a_MONTHLY REPORT: February 20, 2020_x000a__x000a_Dugas Canal Drainage Improvements 29PARA3404 – Change Order # 4 has been fully processed. All bid quantities are balanced. The six (6) access ladders have been installed. We inspected the project with the Councilman and DPW earlier this month and everyone is satisfied with the completed project. HGA is preparing the final application amendment, which will be submitted to the parish administration soon. The unused project funds are $361,092.16 and the final cost of the project is $4,623,907.84. Total budget for project was $4,985,000.00._x000a__x000a_Lafourche Community and Recreation Center 29PARA3205 – Onshore Construction, LLC. is working to complete the project. Change Order #4 is being revised. Changes will include the 4 practice basketball goals that were not awarded, a partition curtain in the gym, and a painted LPG logo on the gym floor. Additional days are under review. Onshore Construction continues to make progress on certified payroll documentation. We will continue to revisit with HGA when invoices are submitted. The construction contract is currently $3,831,509.40 and the total project budget is $5,229,056.38._x000a__x000a_Parr/Larose Pump Station 29PARA3406 – OCD-DRU issued a “Conditional Closeout” approval letter on February 10th. All project invoices have been paid and all reimbursements have been received. The balance of $7,457.00 was transferred to the unallocated funds line item until a need is determined. The standard warranty period expired on September 12, 2019 and the modified pump components are under warranty until September of 2020. The final project cost is $1,866,637.88._x000a_"/>
    <s v="Damage related to disaster;#Eligible CDBG Activities;#Environmental - Environmental Reviews;#Labor - Davis/Bacon;#Grants Management"/>
    <x v="5"/>
    <x v="0"/>
    <x v="40"/>
    <d v="2020-02-24T14:14:39"/>
    <m/>
    <m/>
    <s v="Item"/>
    <b v="0"/>
    <s v="0"/>
    <s v="Martine Turner"/>
    <s v="Martine Turner"/>
    <x v="30"/>
    <n v="1824"/>
    <s v="0"/>
    <d v="2020-02-24T14:23:55"/>
    <s v="Martine Turner"/>
    <m/>
    <s v="Grants Management"/>
    <s v="Item"/>
    <s v="strategicplanning/Research/Lists/Technical Assistance version 2"/>
  </r>
  <r>
    <s v="Lafourche"/>
    <x v="763"/>
    <x v="1"/>
    <s v="29PARA3205, 29PARA3404, 29PARA3406"/>
    <s v="Gustav/Ike"/>
    <s v="LAFOURCHE PARISH GOVERNMENT: GUSTAV &amp; IKE CDBG PROGRAM_x000a_MONTHLY REPORT: January 30, 2020_x000a__x000a_Dugas Canal Drainage Improvements 29PARA3404 – Change Order # 4 was approved by OCD in December and the Parish Council on January 28. The change order balances bid quantities and adds six (6) access ladders to the project. The net decrease is $174,275.44. BET is scheduling the remaining work. The administration will schedule a site visit with parish and engineering personnel. The unused funds total $361,092.16. Total budget for project is $4,985,000.00._x000a__x000a_Lafourche Community and Recreation Center 29PARA3205– Onshore Construction, LLC. is continuing with the interior build-out. Kitchen equipment is being stored in the Mathews Government Complex. Change Order #4 is being revised for processing. Changes will include the 4 practice basketball goals that were not awarded, and a painted LPG logo on the gym floor. Additional days are under review. Onshore Construction continues to make progress on certified payroll documentation. We will continue to revisit with HGA when invoices are submitted. The construction contract is currently $3,831,509.40 and the total project budget is $5,229,056.38._x000a__x000a_Parr/Larose Pump Station 29PARA3406 – The final application amendment was approved by OCD-DRU. HGA prepared and submitted the Project Completion Report on November 11th. All project invoices have been paid and all reimbursements have been received. The balance of $7,457.00 was transferred to the unallocated funds line item until a need is determined. The standard warranty period expired on September 12, 2019 and the modified pump components are under warranty until September of 2020. The final project cost is $1,866,637.88._x000a_"/>
    <s v="Damage related to disaster;#Eligible CDBG Activities;#Environmental - Environmental Reviews;#Financial Management;#Grants Management"/>
    <x v="5"/>
    <x v="0"/>
    <x v="40"/>
    <d v="2020-02-24T14:23:31"/>
    <m/>
    <m/>
    <s v="Item"/>
    <b v="0"/>
    <s v="0"/>
    <s v="Martine Turner"/>
    <s v="Martine Turner"/>
    <x v="30"/>
    <n v="1825"/>
    <s v="0"/>
    <d v="2020-02-24T14:23:31"/>
    <s v="Martine Turner"/>
    <m/>
    <s v="Grants Management"/>
    <s v="Item"/>
    <s v="strategicplanning/Research/Lists/Technical Assistance version 2"/>
  </r>
  <r>
    <s v="LAFA"/>
    <x v="771"/>
    <x v="1"/>
    <s v="65FDFR7001"/>
    <s v="Flood"/>
    <s v="Spoke with Melanie Tullier from LAFA_x000a__x000a_Discussed upcoming draw request. Informed LAFA of the changes needed to re submit policy clarification/change form. DIcussed eligible CDBG activities. Explained the proper way to submit draw requests."/>
    <s v="Damage related to disaster;#Eligible CDBG Activities;#Low-Moderate Income - National Objective;#Urgent Need - National Objective;#Grants Management"/>
    <x v="5"/>
    <x v="0"/>
    <x v="40"/>
    <d v="2020-02-24T14:29:21"/>
    <m/>
    <m/>
    <s v="Item"/>
    <b v="0"/>
    <s v="0"/>
    <s v="Martine Turner"/>
    <s v="Martine Turner"/>
    <x v="30"/>
    <n v="1826"/>
    <s v="0"/>
    <d v="2020-03-13T13:12:15"/>
    <s v="Amanda Clark"/>
    <m/>
    <s v="Grants Management"/>
    <s v="Item"/>
    <s v="strategicplanning/Research/Lists/Technical Assistance version 2"/>
  </r>
  <r>
    <s v="Terrebonne Parish"/>
    <x v="775"/>
    <x v="1"/>
    <s v="All active PARA projects "/>
    <s v="Gustav/Ike"/>
    <s v="A monthly conference call was held today with Parish Recovery Assistance Manager Jennifer Gerbasi and OCD representatives Amy Noll and Jimmy Dunphy to discuss the project amendments that are pending for the Parish's 55PARA3201, -3306 and -3314 projects, the final draw request that was submitted for the -3303 project and the Parish's options for utilizing its remaining G/I award amount._x000a__x000a_Ms. Gerbasi mentioned that after the Parish's remaining active infrastructure projects are completed and fully expended, the Parish should have approximately $730,000 of its G/I award amount remaining to use on an alternate project in the Parish's Recovery Proposal, or on a new project not currently identified in the Parish's proposal. _x000a__x000a_The project analyst informed Ms. Gerbasi that the project the Parish elects to fund will likely need to begin construction by the end of 2020 so that the project can be completed by the end of 2021. This will require the Parish to decide in the near future whether it wants to use its remaining award amount on an alternate project or a new project, since the timeframe for drafting a Tier II or III proposal amendment, having it approved by OCD, followed by submission and approval of a project application, will likely be more than a few months.   _x000a__x000a_The project analyst also mentioned that any new G/I project that is approved must meet the LMI national objective, per an OCD policy that was adopted in 2014 and disseminated to grantees via a letter signed by OCD Director Pat Forbes in April 2014. Ms. Gerbasi mentioned that one option the Parish is considering regarding its remaining CDBG-DR funds is to move the Pollution Control - Coteau Gravity Sewer project, which is currently an alternate project in the Parish's Recovery Proposal, to primary status. The current cost estimate for the Gravity Sewer project is $730,000.00. _x000a__x000a_The Parish recently received a pay application from the contractor that is executing Phase IV of the -3306 project. The project analyst informed Ms. Gerbasi that a draw request could not be submitted in GIOS until the project amendments that are pending for -3201, -3306 and -3314 are approved. Ms. Gerbasi mentioned that she does not currently have access to GIOS; a request was subsequently submitted today to grant GIOS access to Ms. Gerbasi. "/>
    <s v="Grants Management"/>
    <x v="4"/>
    <x v="0"/>
    <x v="24"/>
    <d v="2020-02-27T06:57:09"/>
    <m/>
    <m/>
    <s v="Item"/>
    <b v="0"/>
    <s v="0"/>
    <s v="Jimmy Dunphy"/>
    <s v="Jimmy Dunphy"/>
    <x v="20"/>
    <n v="1827"/>
    <s v="0"/>
    <d v="2020-02-27T11:05:31"/>
    <s v="Jimmy Dunphy"/>
    <m/>
    <s v="Grants Management"/>
    <s v="Item"/>
    <s v="strategicplanning/Research/Lists/Technical Assistance version 2"/>
  </r>
  <r>
    <s v="Terrebonne Parish Consolidated Government"/>
    <x v="773"/>
    <x v="1"/>
    <s v="55NSAF6601-NDR"/>
    <s v="NDR"/>
    <s v="Collaborative call with Grantee and PAE to review pending issues and path forward with AE contract and all exhibits (esp. Cost Price Summaries), cost reasonableness, and servitude access discussion with local levee district and URA implications"/>
    <s v="Financial Management;#Labor - Davis/Bacon;#Grants Management"/>
    <x v="2"/>
    <x v="0"/>
    <x v="51"/>
    <d v="2020-02-27T13:45:41"/>
    <m/>
    <m/>
    <s v="Item"/>
    <b v="0"/>
    <s v="0"/>
    <s v="Amy Noll"/>
    <s v="Amy Noll"/>
    <x v="39"/>
    <n v="1828"/>
    <s v="0"/>
    <d v="2020-02-27T13:45:41"/>
    <s v="Amy Noll"/>
    <m/>
    <s v="Grants Management"/>
    <s v="Item"/>
    <s v="strategicplanning/Research/Lists/Technical Assistance version 2"/>
  </r>
  <r>
    <s v="St Tammany Parish Government"/>
    <x v="775"/>
    <x v="1"/>
    <s v="52NSAF6601-NDR"/>
    <s v="NDR"/>
    <s v="Call with STPG Grant Staff re: status of ERR (responses of SOVs sent out), deliverable from AE for Task 1 (Master Site Plan Programming Report), supporting documentation for draw requests, etc. "/>
    <s v="Environmental - Environmental Reviews;#Financial Management;#Grants Management"/>
    <x v="8"/>
    <x v="1"/>
    <x v="51"/>
    <d v="2020-02-27T15:35:58"/>
    <m/>
    <m/>
    <s v="Item"/>
    <b v="0"/>
    <s v="0"/>
    <s v="Amy Noll"/>
    <s v="Amy Noll"/>
    <x v="39"/>
    <n v="1829"/>
    <s v="0"/>
    <d v="2020-02-27T15:35:58"/>
    <s v="Amy Noll"/>
    <m/>
    <s v="Grants Management"/>
    <s v="Item"/>
    <s v="strategicplanning/Research/Lists/Technical Assistance version 2"/>
  </r>
  <r>
    <s v="South Central Planning and Development Commission, North Delta Regional Planning &amp; Development District, NewCorp Inc, TruFund Financial Services, Regional Loan Corp "/>
    <x v="768"/>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20-02-28T15:21:44"/>
    <m/>
    <m/>
    <s v="Item"/>
    <b v="0"/>
    <s v="0"/>
    <s v="Michael Chua"/>
    <s v="Michael Chua"/>
    <x v="9"/>
    <n v="1830"/>
    <s v="0"/>
    <d v="2020-02-28T15:21:44"/>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69"/>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20-02-28T15:22:14"/>
    <m/>
    <m/>
    <s v="Item"/>
    <b v="0"/>
    <s v="0"/>
    <s v="Michael Chua"/>
    <s v="Michael Chua"/>
    <x v="9"/>
    <n v="1831"/>
    <s v="0"/>
    <d v="2020-02-28T15:22:14"/>
    <s v="Michael Chua"/>
    <m/>
    <s v="Grants Management"/>
    <s v="Item"/>
    <s v="strategicplanning/Research/Lists/Technical Assistance version 2"/>
  </r>
  <r>
    <s v="South Central Planning and Development Commission, North Delta Regional Planning &amp; Development District, NewCorp Inc, TruFund Financial Services, Regional Loan Corp "/>
    <x v="776"/>
    <x v="1"/>
    <s v="Restore LA Small Business Program "/>
    <s v="Flood"/>
    <s v="This is a recurring conference call/email chain with all of the Restore LA Small Business Program subrecipients to discuss program status, ongoing issues, resolutions, and to answer any questions, etc. "/>
    <s v="Duplication of Benefits;#Eligible CDBG Activities;#Financial Management;#Low-Moderate Income - National Objective;#Urgent Need - National Objective;#Grants Management"/>
    <x v="6"/>
    <x v="0"/>
    <x v="22"/>
    <d v="2020-02-28T15:30:32"/>
    <m/>
    <m/>
    <s v="Item"/>
    <b v="0"/>
    <s v="0"/>
    <s v="Michael Chua"/>
    <s v="Michael Chua"/>
    <x v="9"/>
    <n v="1832"/>
    <s v="0"/>
    <d v="2020-02-28T15:30:32"/>
    <s v="Michael Chua"/>
    <m/>
    <s v="Grants Management"/>
    <s v="Item"/>
    <s v="strategicplanning/Research/Lists/Technical Assistance version 2"/>
  </r>
  <r>
    <s v="Recovery School District"/>
    <x v="777"/>
    <x v="1"/>
    <s v="IEDU-00118"/>
    <s v="Katrina/Rita Grant 1"/>
    <s v="A monthly conference call was held today with Capital Grants Manager Nathan Schwam, grant administrator Julie Bordelon, Recovery Programs Manager Michael Chua and Jimmy Dunphy to discuss the status of the New Cohen High School (IEDU-00118) project, as well as the final RRF that has been submitted to GOHSEP for the completed Village Elementary (-00114) project.  _x000a__x000a_Mr. Schwam mentioned that the grantee will need to request a time extension to the current 3/31/20 deadline for submission of the 90 percent design of the final plans and specifications for the -00118 project, as well as an extension to the deadline for issuance of the Notice to Proceed, which is currently 5/15/20. The grantee is scheduled to meet tomorrow with Jacobs/CSRS and the CMaR contractor to discuss the plans that were recently submitted to Jacobs. Note Jacobs identified some deficiencies in the plans that the CMaR contractor will have to correct before they can be submitted to Pan American Engineers for review. _x000a__x000a_As a result of the delay in submission of the 90 percent design of the final plans, the grantee does not expect to be able to issue the Notice to Proceed to the contractor that will construct the new facility until October 1, and does not expect to be able to start construction until November 1. RSD expects that the Guaranteed Maximum Price for the demolition phase will be delivered by April 16, which will also delay the start of construction for demolition. _x000a__x000a_The project analyst requested that the time extension request for the various deadlines that RSD will not be able to meet be submitted as soon as possible, since the deadline for the next project milestone is less than a month from today. Mr. Schwam mentioned that his goal was to have the time extension request submitted to OCD by the end of this week.  "/>
    <s v="Grants Management"/>
    <x v="4"/>
    <x v="0"/>
    <x v="24"/>
    <d v="2020-03-02T10:47:25"/>
    <m/>
    <m/>
    <s v="Item"/>
    <b v="0"/>
    <s v="0"/>
    <s v="Jimmy Dunphy"/>
    <s v="Jimmy Dunphy"/>
    <x v="20"/>
    <n v="1833"/>
    <s v="0"/>
    <d v="2020-03-03T08:03:58"/>
    <s v="Jimmy Dunphy"/>
    <m/>
    <s v="Grants Management"/>
    <s v="Item"/>
    <s v="strategicplanning/Research/Lists/Technical Assistance version 2"/>
  </r>
  <r>
    <s v="Plaquemines Community C.A.R.E. Centers Foundation, Inc."/>
    <x v="769"/>
    <x v="1"/>
    <s v="38NSAF6301"/>
    <s v="NDR"/>
    <s v="Monhtly call with Grantee and PAE to discuss numerous pending issues: security improvements (ingress/egress &amp; fire marshal implications, handicapped accessiblity), Davis Bacon compliance for contractor and wage determination, global budget, timing of draw requests, etc."/>
    <s v="Eligible CDBG Activities;#Financial Management;#Labor - Davis/Bacon;#Grants Management"/>
    <x v="1"/>
    <x v="0"/>
    <x v="51"/>
    <d v="2020-03-02T17:15:19"/>
    <m/>
    <m/>
    <s v="Item"/>
    <b v="0"/>
    <s v="0"/>
    <s v="Amy Noll"/>
    <s v="Amy Noll"/>
    <x v="39"/>
    <n v="1834"/>
    <s v="0"/>
    <d v="2020-03-02T17:15:19"/>
    <s v="Amy Noll"/>
    <m/>
    <s v="Grants Management"/>
    <s v="Item"/>
    <s v="strategicplanning/Research/Lists/Technical Assistance version 2"/>
  </r>
  <r>
    <s v="City of Gretna"/>
    <x v="778"/>
    <x v="1"/>
    <s v="26NSAF660201"/>
    <s v="NDR"/>
    <s v="Design Meeting at Grenta City Hall.  Discussed urgency relative to expenditure of funds with City point of contact."/>
    <s v="Financial Management;#Grants Management"/>
    <x v="2"/>
    <x v="1"/>
    <x v="51"/>
    <d v="2020-03-02T17:17:56"/>
    <m/>
    <m/>
    <s v="Item"/>
    <b v="0"/>
    <s v="0"/>
    <s v="Amy Noll"/>
    <s v="Amy Noll"/>
    <x v="39"/>
    <n v="1835"/>
    <s v="0"/>
    <d v="2020-03-02T17:18:16"/>
    <s v="Amy Noll"/>
    <m/>
    <s v="Grants Management"/>
    <s v="Item"/>
    <s v="strategicplanning/Research/Lists/Technical Assistance version 2"/>
  </r>
  <r>
    <s v="St. Tammany Parish Government"/>
    <x v="778"/>
    <x v="1"/>
    <s v="52NSAF6601"/>
    <s v="NDR"/>
    <s v="Call with Grantee to discuss pending items, including, support documentation needed for project delivery/administrative work carried out by STPG; receipt of deliverable from Task 1, next steps, national objective potential concern from HUD visit, "/>
    <s v="Financial Management;#Low-Moderate Income - National Objective;#Grants Management"/>
    <x v="2"/>
    <x v="0"/>
    <x v="51"/>
    <d v="2020-03-02T17:21:31"/>
    <m/>
    <m/>
    <s v="Item"/>
    <b v="0"/>
    <s v="0"/>
    <s v="Amy Noll"/>
    <s v="Amy Noll"/>
    <x v="39"/>
    <n v="1836"/>
    <s v="0"/>
    <d v="2020-03-02T17:21:31"/>
    <s v="Amy Noll"/>
    <m/>
    <s v="Grants Management"/>
    <s v="Item"/>
    <s v="strategicplanning/Research/Lists/Technical Assistance version 2"/>
  </r>
  <r>
    <s v="Town of Baldwin"/>
    <x v="779"/>
    <x v="1"/>
    <s v="51MIPC3401"/>
    <s v="Gustav/Ike"/>
    <s v="A monthly conference call was held today with grant administrator Angela Kraemer and project analyst Jimmy Dunphy to discuss the Town's Flood Protection Levee System (51MIPC3401) project, including the remaining engineering, construction and acquisition costs that have not yet been requested for reimbursement and the OCD Compliance section's recently-completed monitoring visit to the Town. _x000a__x000a_The project analyst mentioned that the Compliance section has identified a possible monitoring finding/concern related to the Town's procurement of Miller Engineers and stated that the Town needs to provide OCD procurement records related to the grantee's procurement of engineering services. In an email sent subsequent to the call, it was clarified that the OCD would not be able to pay unpaid engineering services invoices until the procurement records that have been requested have been provided. Additionally, the procurement records that the Town needs to provide OCD were listed in the email. _x000a__x000a_Regarding the unpaid construction costs, it was clarified that Frisco Industrial's pay application #9 would have to be re-signed by Mayor Prejean after the application is corrected to reflect the correct request amount. Additionally, the contractor's lien period is scheduled to end next week (March 9), which means that Frisco's final pay application for retainage should be able to be submitted in a pay request by the end of this month. _x000a__x000a_For the acquisition costs that have already been paid from St. Mary Parish Levee District funds, the project analyst reminded that a deadline of March 13 has been issued for the Town to obtain and provide the remaining documents to OCD--if the Levee District would like to be reimbursed for the $64,871.00 in costs it incurred in appropriating five parcels prior to the Town's starting construction last year.  _x000a__x000a_The remaining project delivery costs (minus the grant administrator's $500.00 closeout fee) will be requested in the next draw to be submitted for the project, which should include $10,400.00 in project delivery costs and $92,553.76 in construction costs. The final payment request should include the grant administrator's $500.00 closeout fee, $40,794.36 in engineering costs (potentially), $34,009.82 in construction costs, and $$64,871.00 in acquisition costs.  "/>
    <s v="Grants Management"/>
    <x v="4"/>
    <x v="0"/>
    <x v="24"/>
    <d v="2020-03-05T06:56:30"/>
    <m/>
    <m/>
    <s v="Item"/>
    <b v="0"/>
    <s v="0"/>
    <s v="Jimmy Dunphy"/>
    <s v="Jimmy Dunphy"/>
    <x v="20"/>
    <n v="1837"/>
    <s v="0"/>
    <d v="2020-03-05T15:03:12"/>
    <s v="Jimmy Dunphy"/>
    <m/>
    <s v="Grants Management"/>
    <s v="Item"/>
    <s v="strategicplanning/Research/Lists/Technical Assistance version 2"/>
  </r>
  <r>
    <s v="Lafourche"/>
    <x v="779"/>
    <x v="1"/>
    <s v="29PARA3404, 29PARA3205"/>
    <s v="Gustav/Ike"/>
    <s v="Spoke with Julie Bordelon about Tier 1 Amendment - revised budget summary no.16."/>
    <s v="Grants Management"/>
    <x v="4"/>
    <x v="0"/>
    <x v="40"/>
    <d v="2020-03-05T10:53:54"/>
    <m/>
    <m/>
    <s v="Item"/>
    <b v="0"/>
    <s v="0"/>
    <s v="Martine Turner"/>
    <s v="Martine Turner"/>
    <x v="30"/>
    <n v="1838"/>
    <s v="0"/>
    <d v="2020-03-05T10:53:54"/>
    <s v="Martine Turner"/>
    <m/>
    <s v="Grants Management"/>
    <s v="Item"/>
    <s v="strategicplanning/Research/Lists/Technical Assistance version 2"/>
  </r>
  <r>
    <s v="Lafayette Regional Airport"/>
    <x v="780"/>
    <x v="1"/>
    <s v="PWs 104, 105 and 447"/>
    <s v="Flood"/>
    <s v="OCD Staff Helena Janssen had a TA conference call with Rene Cotton, Program Administrator, and Jennifer Comeaux, Assistant, to discuss the current status of Lafayette Regional Airport’s PWs regarding the FEMA PA Non-Federal Share Match Program. We discussed the following: (1) the current status of the PWs (104 and 105) in LouisianaPA.com (LAPA); (2) the status of the Donated Resources PW (447) and duplication of benefits; and (3) OCD’s review process of backup documents to ensure 100 percent of costs associated with work completed in the project worksheets.  OCD to contact the GOHSEP SAL and find out if PW# 447 can be moved to Closed Status in LAPA.  The call was held on 3/06/2020 at 3:00pm – 3:15pm."/>
    <s v="Duplication of Benefits;#Grants Management"/>
    <x v="6"/>
    <x v="0"/>
    <x v="30"/>
    <d v="2020-03-06T15:32:40"/>
    <m/>
    <m/>
    <s v="Item"/>
    <b v="0"/>
    <s v="0"/>
    <s v="Helena Janssen"/>
    <s v="Helena Janssen"/>
    <x v="23"/>
    <n v="1839"/>
    <s v="0"/>
    <d v="2020-03-06T15:32:40"/>
    <s v="Helena Janssen"/>
    <m/>
    <s v="Grants Management"/>
    <s v="Item"/>
    <s v="strategicplanning/Research/Lists/Technical Assistance version 2"/>
  </r>
  <r>
    <s v="Ascension Parish Government "/>
    <x v="781"/>
    <x v="1"/>
    <s v="03PARA2301"/>
    <s v="Gustav/Ike"/>
    <s v="Had a call with Martha Collins, Ascension Parish, to discuss if an addition to the scope of work would be eligible, to upgrade the second 80,000 gallon per day train in Hillaryville and to add Alarm and SCADA functions to both the Hillaryville and Darrow Treatment plants. The current estimate for this work is around $850,000.00. The funds for this will come out of the $2 million parish construction funds. We discussed doing a scope of work amendment and Cat X. Ascension parish also had questions regarding davis bacon on the additional work."/>
    <s v="Damage related to disaster;#Eligible CDBG Activities;#Environmental - Environmental Reviews;#Labor - Davis/Bacon;#Grants Management"/>
    <x v="5"/>
    <x v="0"/>
    <x v="43"/>
    <d v="2020-03-10T11:27:53"/>
    <m/>
    <m/>
    <s v="Item"/>
    <b v="0"/>
    <s v="0"/>
    <s v="Keri Caillet"/>
    <s v="Keri Caillet"/>
    <x v="33"/>
    <n v="1840"/>
    <s v="0"/>
    <d v="2020-03-13T15:11:43"/>
    <s v="Amanda Clark"/>
    <m/>
    <s v="Grants Management"/>
    <s v="Item"/>
    <s v="strategicplanning/Research/Lists/Technical Assistance version 2"/>
  </r>
  <r>
    <s v="LSU AG Center"/>
    <x v="782"/>
    <x v="1"/>
    <s v="17WEDU7001"/>
    <s v="Gustav/Ike"/>
    <s v="OCD-DRU Staff Helena Janssen held the monthly conference call with LSU-Ag Center representative(s) of the Office of Sponsored Programs to discuss program status regarding the Incubator Project, timelines for the remaining work on the bottling line and progress made to date, status of the next invoice to be submitted by the grantee, ongoing issues, resolutions and to answer any questions, etc.  This call was held at 9:30am. Notice of this meeting is set up as a monthly recurrence calendar invite."/>
    <s v="Grants Management"/>
    <x v="4"/>
    <x v="0"/>
    <x v="30"/>
    <d v="2020-03-12T06:50:38"/>
    <m/>
    <m/>
    <s v="Item"/>
    <b v="0"/>
    <s v="0"/>
    <s v="Helena Janssen"/>
    <s v="Helena Janssen"/>
    <x v="23"/>
    <n v="1841"/>
    <s v="0"/>
    <d v="2020-03-12T06:50:38"/>
    <s v="Helena Janssen"/>
    <m/>
    <s v="Grants Management"/>
    <s v="Item"/>
    <s v="strategicplanning/Research/Lists/Technical Assistance version 2"/>
  </r>
  <r>
    <s v="Facility Planning and Control"/>
    <x v="783"/>
    <x v="1"/>
    <s v="ILOC-00020"/>
    <s v="Katrina/Rita Grant 1"/>
    <s v="A monthly conference call was held today with FP&amp;C senior manager Lisa Smeltzer, Delgado Community College (ILOC-00020) project manager Mark Bradley, Jessica Guillory (Pan American Engineers), OCD Finance Manager Ginger Moses and Jimmy Dunphy to discuss the logistics involved with payment of the final invoice Pan American Engineers (PAE) will submit to OCD for grant management services (gms) the firm performed for the ILOC-00020 project._x000a__x000a_Ms. Moses determined that in order for OCD to pay the final invoice PAE will submit for the project, the grantee will have to complete an interagency transfer to OCD in the amount of $7,513.75 so that CDBG-DR funds can be added to the grantee's task order. Note in the currently-approved budget for the project, the $7,513.75 line item for compliance costs is to be paid from local funds. Also, the $3,070,287.84 CDBG-DR budget for ILOC-00020 has been zeroed out. _x000a__x000a_After the interagency transfer has been made, a credit draw will be processed to supplant with local funds $7,513.75 in construction costs that were previously paid from CDBG-DR funds. A final project amendment to revise the CDBG-DR and local funds budgets for the project will also be submitted so that the $7,513.75 amount can be moved to the PAE task order line item in the DRGR. An email was sent to project manager Mark Bradley this morning informing him of the need to have an amendment approved before the PAE invoice can be paid, including the changes to the budget that need to be requested in the amendment.   _x000a__x000a_Ms. Moses advised the grantee that its task order will also have to be amended to add in $7,513.75, which will require DOA Assistant Commissioner Mark Moses to sign, before payment of the PAE gms invoice can be made. Technical assistance then was provided to FP&amp;C in the following areas: interagency transfer of funds, credit draw request to be submitted to OCD and project and task order amendments. "/>
    <s v="Grants Management"/>
    <x v="4"/>
    <x v="0"/>
    <x v="24"/>
    <d v="2020-03-12T07:03:27"/>
    <m/>
    <m/>
    <s v="Item"/>
    <b v="0"/>
    <s v="0"/>
    <s v="Jimmy Dunphy"/>
    <s v="Jimmy Dunphy"/>
    <x v="20"/>
    <n v="1842"/>
    <s v="0"/>
    <d v="2020-03-12T12:34:11"/>
    <s v="Jimmy Dunphy"/>
    <m/>
    <s v="Grants Management"/>
    <s v="Item"/>
    <s v="strategicplanning/Research/Lists/Technical Assistance version 2"/>
  </r>
  <r>
    <s v="Louisiana State University - Sea Grant"/>
    <x v="784"/>
    <x v="1"/>
    <s v="65E17S00001"/>
    <s v="Katrina/Rita Grant 1;#Katrina/Rita Grant 2"/>
    <s v="A monthly conference call was held today with LSU officials Anne Dugas, Thomas Hymel, and Larry March, and project analyst Jimmy Dunphy to discuss the grantee's LA Seafood Industry Sustainability Initiative (E17S-00001) project, including the forthcoming payment request (#11) the grantee will submit for Q4-2019 expenses, the Louisiana Fisheries Forward Summit and Expo that was held in Kenner last week, and implementation of the remaining project activities relative to the current situation in Louisiana regarding the coronavirus. _x000a__x000a_Mr. March mentioned that earlier today he received a timesheet signed by Mr. Hymel's supervisor, which was the last one he needed in order to send all of LSU's fourth quarter timesheets to Accounting Analyst Tamara Phillips for inclusion in RFP #11. Since the final timesheet was received today, Ms. Dugas mentioned that she thought it was likely that Ms. Phillips would have the next draw request submitted to OCD by the end of this week. _x000a__x000a_Additionally, due to the fact that recent payment requests, including #11 have been submitted later than usual, i.e., more than six weeks after the end of a quarter, Ms. Dugas mentioned that LSU will now start compiling their employees' timesheets on a monthly basis, rather than quarterly, so that future draw requests are not delayed. Draws will still be submitted on a quarterly basis, however.  _x000a__x000a_In response to a question about the current situation in Louisiana related to the spread of the coronavirus and how it could affect (or is affecting) LSU's Sea Grant project, Ms. Dugas mentioned that LSU is still currently permitted to conduct small events and hold one-on-one meetings with fishermen, and that the restrictions on certain activities the governor has implemented should not drastically affect implementation of the remaining project activities. _x000a__x000a_Note an earlier projection LSU provided was that all project costs would be incurred by the end of the second quarter of 2020, which is still the most accurate projection following the less-attended-than-expected Louisiana Fisheries Summit and Expo that was held last week. "/>
    <s v="Grants Management"/>
    <x v="4"/>
    <x v="0"/>
    <x v="24"/>
    <d v="2020-03-16T08:06:43"/>
    <m/>
    <m/>
    <s v="Item"/>
    <b v="0"/>
    <s v="0"/>
    <s v="Jimmy Dunphy"/>
    <s v="Jimmy Dunphy"/>
    <x v="20"/>
    <n v="1843"/>
    <s v="0"/>
    <d v="2020-03-16T14:11:13"/>
    <s v="Jimmy Dunphy"/>
    <m/>
    <s v="Grants Management"/>
    <s v="Item"/>
    <s v="strategicplanning/Research/Lists/Technical Assistance version 2"/>
  </r>
  <r>
    <s v="Louisiana Department of Agriculture"/>
    <x v="777"/>
    <x v="1"/>
    <s v="65WHFD7001"/>
    <s v="Gustav/Ike"/>
    <s v="Conference call to provide TA regarding documentation submitted for the request for payment and discuss status update of program."/>
    <s v="Damage related to disaster;#Eligible CDBG Activities;#Financial Management;#Low-Moderate Income - National Objective"/>
    <x v="5"/>
    <x v="0"/>
    <x v="23"/>
    <d v="2020-03-17T09:44:14"/>
    <m/>
    <m/>
    <s v="Item"/>
    <b v="0"/>
    <s v="0"/>
    <s v="Kristen Hebert"/>
    <s v="Kristen Hebert"/>
    <x v="10"/>
    <n v="1844"/>
    <s v="0"/>
    <d v="2020-03-17T09:46:27"/>
    <s v="Kristen Hebert"/>
    <m/>
    <s v="DRGR TA"/>
    <s v="Item"/>
    <s v="strategicplanning/Research/Lists/Technical Assistance version 2"/>
  </r>
  <r>
    <s v="Louisiana Department of Agriculture"/>
    <x v="771"/>
    <x v="1"/>
    <s v="65WHFD7001"/>
    <s v="Gustav/Ike"/>
    <s v="Conference call to provide TA regarding documentation submitted for the request for payment and discuss status update of program."/>
    <s v="Damage related to disaster;#Eligible CDBG Activities;#Financial Management;#Low-Moderate Income - National Objective"/>
    <x v="5"/>
    <x v="0"/>
    <x v="23"/>
    <d v="2020-03-17T09:47:41"/>
    <m/>
    <m/>
    <s v="Item"/>
    <b v="0"/>
    <s v="0"/>
    <s v="Kristen Hebert"/>
    <s v="Kristen Hebert"/>
    <x v="10"/>
    <n v="1845"/>
    <s v="0"/>
    <d v="2020-03-17T09:47:41"/>
    <s v="Kristen Hebert"/>
    <m/>
    <s v="DRGR TA"/>
    <s v="Item"/>
    <s v="strategicplanning/Research/Lists/Technical Assistance version 2"/>
  </r>
  <r>
    <s v="Louisiana Department of Agriculture"/>
    <x v="785"/>
    <x v="1"/>
    <s v="65WHFD7001"/>
    <s v="Gustav/Ike"/>
    <s v="Conference call to provide TA regarding documentation submitted for the request for payment and discuss status update of program."/>
    <s v="Damage related to disaster;#Eligible CDBG Activities;#Financial Management;#Low-Moderate Income - National Objective"/>
    <x v="5"/>
    <x v="0"/>
    <x v="23"/>
    <d v="2020-03-17T09:48:53"/>
    <m/>
    <m/>
    <s v="Item"/>
    <b v="0"/>
    <s v="0"/>
    <s v="Kristen Hebert"/>
    <s v="Kristen Hebert"/>
    <x v="10"/>
    <n v="1846"/>
    <s v="0"/>
    <d v="2020-03-17T09:48:53"/>
    <s v="Kristen Hebert"/>
    <m/>
    <s v="DRGR TA"/>
    <s v="Item"/>
    <s v="strategicplanning/Research/Lists/Technical Assistance version 2"/>
  </r>
  <r>
    <s v="Jefferson Parish"/>
    <x v="786"/>
    <x v="1"/>
    <s v="PARA, ILTR, IFIS, FSCC, ILT2, ILOC, State and Parish Held"/>
    <s v="Katrina/Rita Grant 1;#Katrina/Rita Grant 2;#Gustav/Ike"/>
    <s v="Conference call with parish, PAE, HGA, and GCR to discuss project status, ongoing issues, resolutions, expenditures and closeout. "/>
    <s v="Damage related to disaster;#Duplication of Benefits;#Eligible CDBG Activities;#Environmental - Environmental Reviews;#Financial Management;#Low-Moderate Income - National Objective;#Slum and Blight - National Objective;#Urgent Need - National Objective"/>
    <x v="5"/>
    <x v="0"/>
    <x v="23"/>
    <d v="2020-03-17T09:58:38"/>
    <m/>
    <m/>
    <s v="Item"/>
    <b v="0"/>
    <s v="0"/>
    <s v="Kristen Hebert"/>
    <s v="Kristen Hebert"/>
    <x v="10"/>
    <n v="1847"/>
    <s v="0"/>
    <d v="2020-03-17T15:53:47"/>
    <s v="Kristen Hebert"/>
    <m/>
    <s v="DRGR TA"/>
    <s v="Item"/>
    <s v="strategicplanning/Research/Lists/Technical Assistance version 2"/>
  </r>
  <r>
    <s v="Jefferson Parish"/>
    <x v="766"/>
    <x v="1"/>
    <s v="PARA, ILTR, IFIS, FSCC, ILT2, ILOC, State and Parish Held"/>
    <s v="Katrina/Rita Grant 1;#Katrina/Rita Grant 2;#Gustav/Ike"/>
    <s v="Conference call with parish, PAE, HGA, and GCR to discuss project status, ongoing issues, resolutions, expenditures and closeout. "/>
    <s v="Damage related to disaster;#Duplication of Benefits;#Eligible CDBG Activities;#Environmental - Environmental Reviews;#Financial Management;#Low-Moderate Income - National Objective;#Slum and Blight - National Objective;#Urgent Need - National Objective"/>
    <x v="5"/>
    <x v="0"/>
    <x v="23"/>
    <d v="2020-03-17T09:59:58"/>
    <m/>
    <m/>
    <s v="Item"/>
    <b v="0"/>
    <s v="0"/>
    <s v="Kristen Hebert"/>
    <s v="Kristen Hebert"/>
    <x v="10"/>
    <n v="1848"/>
    <s v="0"/>
    <d v="2020-03-17T09:59:58"/>
    <s v="Kristen Hebert"/>
    <m/>
    <s v="DRGR TA"/>
    <s v="Item"/>
    <s v="strategicplanning/Research/Lists/Technical Assistance version 2"/>
  </r>
  <r>
    <s v="Jefferson Parish"/>
    <x v="778"/>
    <x v="1"/>
    <s v="PARA, ILTR, IFIS, FSCC, ILT2, ILOC, State and Parish Held"/>
    <s v="Katrina/Rita Grant 1;#Katrina/Rita Grant 2;#Gustav/Ike"/>
    <s v="Conference Call with the Parish and Compliance to discuss monitoring report letter response."/>
    <s v="Damage related to disaster;#Eligible CDBG Activities;#Financial Management;#Low-Moderate Income - National Objective;#Slum and Blight - National Objective;#Urgent Need - National Objective"/>
    <x v="5"/>
    <x v="0"/>
    <x v="23"/>
    <d v="2020-03-17T10:02:05"/>
    <m/>
    <m/>
    <s v="Item"/>
    <b v="0"/>
    <s v="0"/>
    <s v="Kristen Hebert"/>
    <s v="Kristen Hebert"/>
    <x v="10"/>
    <n v="1849"/>
    <s v="0"/>
    <d v="2020-03-17T10:02:05"/>
    <s v="Kristen Hebert"/>
    <m/>
    <s v="DRGR TA"/>
    <s v="Item"/>
    <s v="strategicplanning/Research/Lists/Technical Assistance version 2"/>
  </r>
  <r>
    <s v="St. Bernard Parish Government"/>
    <x v="787"/>
    <x v="1"/>
    <s v="All active K/R and PI projects "/>
    <s v="Katrina/Rita Grant 1;#Katrina/Rita Grant 2"/>
    <s v="A monthly conference call was held today with Parish grant administrator Thomas Magee (Frye/Magee) and Jimmy Dunphy to discuss the status of the grantee's K/R and PI projects that are in active and NOT Ready to Close status, including final project amendments for the Parish's Master Land Use and Zoning Plan (ILTR-00278), Bluebird Park (I44P-00001), and Yscloskey Ice House (IFIS-00020) projects. "/>
    <s v="Grants Management"/>
    <x v="4"/>
    <x v="0"/>
    <x v="24"/>
    <d v="2020-03-18T07:57:57"/>
    <m/>
    <m/>
    <s v="Item"/>
    <b v="0"/>
    <s v="0"/>
    <s v="Jimmy Dunphy"/>
    <s v="Jimmy Dunphy"/>
    <x v="20"/>
    <n v="1850"/>
    <s v="0"/>
    <d v="2020-03-19T09:43:12"/>
    <s v="Jimmy Dunphy"/>
    <m/>
    <s v="Grants Management"/>
    <s v="Item"/>
    <s v="strategicplanning/Research/Lists/Technical Assistance version 2"/>
  </r>
  <r>
    <s v="East Baton Rouge Parish"/>
    <x v="788"/>
    <x v="1"/>
    <s v="All active PARA projects "/>
    <s v="Gustav/Ike"/>
    <s v="A monthly conference call was held today with Parish engineers Mike Olson, Tom Stephens and Jimmy Dunphy to discuss the status of the Parish's active bridge replacement projects, including grant management items that need to be completed prior to closeout of the Parish's LMI Group I (17PARA2101) and LMI Group 3 (-2107) projects. _x000a__x000a_Mr. Stephens mentioned that as of this morning, the final change orders for the Parish's construction contracts with Grady Crawford for the E. Chimes, E. Garfield, and Taylor St. bridge projects had all been submitted to Pan American Engineers for review, as previously requested by OCD. Note the change orders need to be approved in order to pay the final payment request for the project (for retainage withheld for work performed on E. Chimes), since the change orders increase the amounts of each of the Parish's three contracts with Grady Crawford, and since the final payment request will zero out the CDBG-DR budget for the project.  _x000a__x000a_The project analyst mentioned that a final project amendment to revise the budget for -2101 will likely need to be approved prior to closing out the project to reconcile the costs for each of the three bridges with actual expenditures._x000a__x000a_Regarding the Bob Pettit bridge (-2106) project, the project analyst requested that the Parish deliver the signed Request for Release of Funds to OCD Environmental Lead Ann Herring as soon as possible, since the Release of Funds (RROF) has to be issued prior to the Parish moving to the acquisition phase of the project. Parish Engineer Mac Sayes subsequently informed the OCD via email that he delivered the RROF to Ms. Herring today, and that the delay in delivery was due to the Parish's having to wait for The Advocate to provide a notarized copy of the advertisement that was published to request comments related to the ERR. _x000a__x000a_Note the Bob Pettit bridge is the last of the Parish's 20 individual bridge projects that will be completed, and is the only one that has not yet started construction. The Parish's only remaining active bridge project that has not yet had construction completed is the Woodland Ridge (-2105) bridge, which is nearly 100 percent complete as of today, according to Mr. Olson. "/>
    <s v="Grants Management"/>
    <x v="4"/>
    <x v="0"/>
    <x v="24"/>
    <d v="2020-03-19T09:44:37"/>
    <m/>
    <m/>
    <s v="Item"/>
    <b v="0"/>
    <s v="0"/>
    <s v="Jimmy Dunphy"/>
    <s v="Jimmy Dunphy"/>
    <x v="20"/>
    <n v="1851"/>
    <s v="0"/>
    <d v="2020-03-20T07:14:32"/>
    <s v="Jimmy Dunphy"/>
    <m/>
    <s v="Grants Management"/>
    <s v="Item"/>
    <s v="strategicplanning/Research/Lists/Technical Assistance version 2"/>
  </r>
  <r>
    <s v="Facility Planning and Control"/>
    <x v="787"/>
    <x v="1"/>
    <s v="ILOC-00020 "/>
    <s v="Katrina/Rita Grant 1"/>
    <s v="A conference call was held with former project LCO Karen Carlton, Marjorie Torres (HGA), project manager Mark Bradley, and OCD representatives Ed Sutherland, Anita Jackson and Jimmy Dunphy to discuss completion of the Final Wage Compliance Report for the project closeout report, including how all information needed for the Final Wage Compliance Report would be compiled by the grantee. "/>
    <s v="Labor - Davis/Bacon"/>
    <x v="7"/>
    <x v="0"/>
    <x v="24"/>
    <d v="2020-03-20T07:20:05"/>
    <m/>
    <m/>
    <s v="Item"/>
    <b v="0"/>
    <s v="0"/>
    <s v="Jimmy Dunphy"/>
    <s v="Jimmy Dunphy"/>
    <x v="20"/>
    <n v="1852"/>
    <s v="0"/>
    <d v="2020-03-20T07:20:05"/>
    <s v="Jimmy Dunphy"/>
    <m/>
    <s v="Grants Management"/>
    <s v="Item"/>
    <s v="strategicplanning/Research/Lists/Technical Assistance version 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47"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B49:P75" firstHeaderRow="1" firstDataRow="4" firstDataCol="1" rowPageCount="1" colPageCount="1"/>
  <pivotFields count="29">
    <pivotField compact="0" outline="0" showAll="0"/>
    <pivotField axis="axisCol" compact="0" numFmtId="14" outline="0" showAll="0">
      <items count="15">
        <item x="0"/>
        <item x="1"/>
        <item x="2"/>
        <item x="3"/>
        <item x="4"/>
        <item x="5"/>
        <item x="6"/>
        <item x="7"/>
        <item x="8"/>
        <item x="9"/>
        <item x="10"/>
        <item x="11"/>
        <item x="12"/>
        <item x="13"/>
        <item t="default"/>
      </items>
    </pivotField>
    <pivotField axis="axisPage" compact="0" outline="0" showAll="0" defaultSubtotal="0">
      <items count="2">
        <item x="0"/>
        <item x="1"/>
      </items>
    </pivotField>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items count="59">
        <item m="1" x="57"/>
        <item x="13"/>
        <item x="32"/>
        <item x="18"/>
        <item x="20"/>
        <item x="31"/>
        <item x="9"/>
        <item x="16"/>
        <item m="1" x="56"/>
        <item x="35"/>
        <item x="12"/>
        <item m="1" x="55"/>
        <item x="10"/>
        <item x="30"/>
        <item x="34"/>
        <item x="24"/>
        <item x="23"/>
        <item x="6"/>
        <item x="21"/>
        <item x="7"/>
        <item x="26"/>
        <item x="8"/>
        <item x="22"/>
        <item x="17"/>
        <item x="3"/>
        <item x="15"/>
        <item x="1"/>
        <item x="25"/>
        <item x="29"/>
        <item x="0"/>
        <item x="27"/>
        <item x="19"/>
        <item x="4"/>
        <item x="11"/>
        <item x="28"/>
        <item x="5"/>
        <item x="14"/>
        <item x="33"/>
        <item x="40"/>
        <item x="46"/>
        <item x="43"/>
        <item x="45"/>
        <item x="39"/>
        <item x="44"/>
        <item x="37"/>
        <item x="41"/>
        <item x="42"/>
        <item x="38"/>
        <item x="36"/>
        <item x="2"/>
        <item x="48"/>
        <item x="47"/>
        <item x="49"/>
        <item x="50"/>
        <item x="51"/>
        <item x="52"/>
        <item x="53"/>
        <item x="54"/>
        <item t="default"/>
      </items>
    </pivotField>
    <pivotField compact="0" numFmtId="22"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name="Created_By" axis="axisRow" compact="0" outline="0" showAll="0" sortType="ascending" defaultSubtotal="0">
      <items count="51">
        <item x="39"/>
        <item x="2"/>
        <item x="13"/>
        <item x="37"/>
        <item x="24"/>
        <item x="18"/>
        <item x="41"/>
        <item x="22"/>
        <item m="1" x="49"/>
        <item x="32"/>
        <item x="8"/>
        <item x="5"/>
        <item m="1" x="46"/>
        <item x="14"/>
        <item x="36"/>
        <item x="26"/>
        <item x="25"/>
        <item x="28"/>
        <item m="1" x="47"/>
        <item x="27"/>
        <item x="23"/>
        <item x="7"/>
        <item x="40"/>
        <item x="20"/>
        <item x="4"/>
        <item m="1" x="44"/>
        <item x="33"/>
        <item x="42"/>
        <item x="10"/>
        <item x="6"/>
        <item x="17"/>
        <item x="16"/>
        <item m="1" x="43"/>
        <item x="30"/>
        <item x="9"/>
        <item x="1"/>
        <item m="1" x="50"/>
        <item x="34"/>
        <item x="38"/>
        <item x="0"/>
        <item m="1" x="45"/>
        <item x="3"/>
        <item x="12"/>
        <item x="35"/>
        <item x="31"/>
        <item x="29"/>
        <item x="11"/>
        <item x="21"/>
        <item x="19"/>
        <item m="1" x="48"/>
        <item x="15"/>
      </items>
    </pivotField>
    <pivotField dataField="1" compact="0" numFmtId="1" outline="0" showAll="0"/>
    <pivotField compact="0" outline="0" showAll="0"/>
    <pivotField compact="0" numFmtId="22" outline="0" showAll="0"/>
    <pivotField compact="0" outline="0" showAll="0"/>
    <pivotField compact="0" outline="0" showAll="0"/>
    <pivotField compact="0" outline="0" showAll="0"/>
    <pivotField compact="0" outline="0" showAll="0"/>
    <pivotField compact="0" outline="0" showAll="0"/>
    <pivotField axis="axisCol" compact="0" outline="0" showAll="0" defaultSubtotal="0">
      <items count="6">
        <item sd="0" x="0"/>
        <item x="1"/>
        <item x="2"/>
        <item x="3"/>
        <item x="4"/>
        <item x="5"/>
      </items>
    </pivotField>
    <pivotField axis="axisCol" compact="0" outline="0" showAll="0" defaultSubtotal="0">
      <items count="8">
        <item sd="0" x="0"/>
        <item sd="0" x="1"/>
        <item sd="0" x="2"/>
        <item sd="0" x="3"/>
        <item x="4"/>
        <item x="5"/>
        <item x="6"/>
        <item x="7"/>
      </items>
    </pivotField>
  </pivotFields>
  <rowFields count="1">
    <field x="18"/>
  </rowFields>
  <rowItems count="23">
    <i>
      <x/>
    </i>
    <i>
      <x v="3"/>
    </i>
    <i>
      <x v="6"/>
    </i>
    <i>
      <x v="10"/>
    </i>
    <i>
      <x v="14"/>
    </i>
    <i>
      <x v="15"/>
    </i>
    <i>
      <x v="16"/>
    </i>
    <i>
      <x v="17"/>
    </i>
    <i>
      <x v="20"/>
    </i>
    <i>
      <x v="22"/>
    </i>
    <i>
      <x v="23"/>
    </i>
    <i>
      <x v="24"/>
    </i>
    <i>
      <x v="26"/>
    </i>
    <i>
      <x v="27"/>
    </i>
    <i>
      <x v="28"/>
    </i>
    <i>
      <x v="33"/>
    </i>
    <i>
      <x v="34"/>
    </i>
    <i>
      <x v="38"/>
    </i>
    <i>
      <x v="41"/>
    </i>
    <i>
      <x v="43"/>
    </i>
    <i>
      <x v="45"/>
    </i>
    <i>
      <x v="48"/>
    </i>
    <i t="grand">
      <x/>
    </i>
  </rowItems>
  <colFields count="3">
    <field x="28"/>
    <field x="27"/>
    <field x="1"/>
  </colFields>
  <colItems count="14">
    <i>
      <x v="5"/>
      <x v="1"/>
      <x v="3"/>
    </i>
    <i r="1">
      <x v="2"/>
      <x v="4"/>
    </i>
    <i r="2">
      <x v="5"/>
    </i>
    <i r="2">
      <x v="6"/>
    </i>
    <i r="1">
      <x v="3"/>
      <x v="7"/>
    </i>
    <i r="2">
      <x v="8"/>
    </i>
    <i r="2">
      <x v="9"/>
    </i>
    <i r="1">
      <x v="4"/>
      <x v="10"/>
    </i>
    <i r="2">
      <x v="11"/>
    </i>
    <i r="2">
      <x v="12"/>
    </i>
    <i>
      <x v="6"/>
      <x v="1"/>
      <x v="1"/>
    </i>
    <i r="2">
      <x v="2"/>
    </i>
    <i r="2">
      <x v="3"/>
    </i>
    <i t="grand">
      <x/>
    </i>
  </colItems>
  <pageFields count="1">
    <pageField fld="2" item="1" hier="-1"/>
  </pageFields>
  <dataFields count="1">
    <dataField name="Count of ID" fld="19" subtotal="count" baseField="6" baseItem="8"/>
  </dataFields>
  <formats count="48">
    <format dxfId="182">
      <pivotArea outline="0" collapsedLevelsAreSubtotals="1" fieldPosition="0"/>
    </format>
    <format dxfId="181">
      <pivotArea type="all" dataOnly="0" outline="0" fieldPosition="0"/>
    </format>
    <format dxfId="180">
      <pivotArea outline="0" collapsedLevelsAreSubtotals="1" fieldPosition="0"/>
    </format>
    <format dxfId="179">
      <pivotArea type="origin" dataOnly="0" labelOnly="1" outline="0" fieldPosition="0"/>
    </format>
    <format dxfId="178">
      <pivotArea field="28" type="button" dataOnly="0" labelOnly="1" outline="0" axis="axisCol" fieldPosition="0"/>
    </format>
    <format dxfId="177">
      <pivotArea field="27" type="button" dataOnly="0" labelOnly="1" outline="0" axis="axisCol" fieldPosition="1"/>
    </format>
    <format dxfId="176">
      <pivotArea field="1" type="button" dataOnly="0" labelOnly="1" outline="0" axis="axisCol" fieldPosition="2"/>
    </format>
    <format dxfId="175">
      <pivotArea type="topRight" dataOnly="0" labelOnly="1" outline="0" fieldPosition="0"/>
    </format>
    <format dxfId="174">
      <pivotArea field="9" type="button" dataOnly="0" labelOnly="1" outline="0"/>
    </format>
    <format dxfId="173">
      <pivotArea dataOnly="0" labelOnly="1" grandRow="1" outline="0" fieldPosition="0"/>
    </format>
    <format dxfId="172">
      <pivotArea dataOnly="0" labelOnly="1" outline="0" fieldPosition="0">
        <references count="1">
          <reference field="28" count="1">
            <x v="4"/>
          </reference>
        </references>
      </pivotArea>
    </format>
    <format dxfId="171">
      <pivotArea dataOnly="0" labelOnly="1" grandCol="1" outline="0" fieldPosition="0"/>
    </format>
    <format dxfId="170">
      <pivotArea dataOnly="0" labelOnly="1" outline="0" fieldPosition="0">
        <references count="2">
          <reference field="27" count="3">
            <x v="1"/>
            <x v="2"/>
            <x v="3"/>
          </reference>
          <reference field="28" count="1" selected="0">
            <x v="4"/>
          </reference>
        </references>
      </pivotArea>
    </format>
    <format dxfId="169">
      <pivotArea dataOnly="0" labelOnly="1" outline="0" fieldPosition="0">
        <references count="3">
          <reference field="1" count="3">
            <x v="1"/>
            <x v="2"/>
            <x v="3"/>
          </reference>
          <reference field="27" count="1" selected="0">
            <x v="1"/>
          </reference>
          <reference field="28" count="1" selected="0">
            <x v="4"/>
          </reference>
        </references>
      </pivotArea>
    </format>
    <format dxfId="168">
      <pivotArea dataOnly="0" labelOnly="1" outline="0" fieldPosition="0">
        <references count="3">
          <reference field="1" count="3">
            <x v="4"/>
            <x v="5"/>
            <x v="6"/>
          </reference>
          <reference field="27" count="1" selected="0">
            <x v="2"/>
          </reference>
          <reference field="28" count="1" selected="0">
            <x v="4"/>
          </reference>
        </references>
      </pivotArea>
    </format>
    <format dxfId="167">
      <pivotArea dataOnly="0" labelOnly="1" outline="0" fieldPosition="0">
        <references count="3">
          <reference field="1" count="3">
            <x v="7"/>
            <x v="8"/>
            <x v="9"/>
          </reference>
          <reference field="27" count="1" selected="0">
            <x v="3"/>
          </reference>
          <reference field="28" count="1" selected="0">
            <x v="4"/>
          </reference>
        </references>
      </pivotArea>
    </format>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28" type="button" dataOnly="0" labelOnly="1" outline="0" axis="axisCol" fieldPosition="0"/>
    </format>
    <format dxfId="162">
      <pivotArea field="27" type="button" dataOnly="0" labelOnly="1" outline="0" axis="axisCol" fieldPosition="1"/>
    </format>
    <format dxfId="161">
      <pivotArea field="1" type="button" dataOnly="0" labelOnly="1" outline="0" axis="axisCol" fieldPosition="2"/>
    </format>
    <format dxfId="160">
      <pivotArea type="topRight" dataOnly="0" labelOnly="1" outline="0" fieldPosition="0"/>
    </format>
    <format dxfId="159">
      <pivotArea field="9" type="button" dataOnly="0" labelOnly="1" outline="0"/>
    </format>
    <format dxfId="158">
      <pivotArea dataOnly="0" labelOnly="1" grandRow="1" outline="0" fieldPosition="0"/>
    </format>
    <format dxfId="157">
      <pivotArea dataOnly="0" labelOnly="1" outline="0" fieldPosition="0">
        <references count="1">
          <reference field="28" count="1">
            <x v="4"/>
          </reference>
        </references>
      </pivotArea>
    </format>
    <format dxfId="156">
      <pivotArea dataOnly="0" labelOnly="1" grandCol="1" outline="0" fieldPosition="0"/>
    </format>
    <format dxfId="155">
      <pivotArea dataOnly="0" labelOnly="1" outline="0" fieldPosition="0">
        <references count="2">
          <reference field="27" count="3">
            <x v="1"/>
            <x v="2"/>
            <x v="3"/>
          </reference>
          <reference field="28" count="1" selected="0">
            <x v="4"/>
          </reference>
        </references>
      </pivotArea>
    </format>
    <format dxfId="154">
      <pivotArea dataOnly="0" labelOnly="1" outline="0" fieldPosition="0">
        <references count="3">
          <reference field="1" count="3">
            <x v="1"/>
            <x v="2"/>
            <x v="3"/>
          </reference>
          <reference field="27" count="1" selected="0">
            <x v="1"/>
          </reference>
          <reference field="28" count="1" selected="0">
            <x v="4"/>
          </reference>
        </references>
      </pivotArea>
    </format>
    <format dxfId="153">
      <pivotArea dataOnly="0" labelOnly="1" outline="0" fieldPosition="0">
        <references count="3">
          <reference field="1" count="3">
            <x v="4"/>
            <x v="5"/>
            <x v="6"/>
          </reference>
          <reference field="27" count="1" selected="0">
            <x v="2"/>
          </reference>
          <reference field="28" count="1" selected="0">
            <x v="4"/>
          </reference>
        </references>
      </pivotArea>
    </format>
    <format dxfId="152">
      <pivotArea dataOnly="0" labelOnly="1" outline="0" fieldPosition="0">
        <references count="3">
          <reference field="1" count="3">
            <x v="7"/>
            <x v="8"/>
            <x v="9"/>
          </reference>
          <reference field="27" count="1" selected="0">
            <x v="3"/>
          </reference>
          <reference field="28" count="1" selected="0">
            <x v="4"/>
          </reference>
        </references>
      </pivotArea>
    </format>
    <format dxfId="151">
      <pivotArea type="origin" dataOnly="0" labelOnly="1" outline="0" fieldPosition="0"/>
    </format>
    <format dxfId="150">
      <pivotArea field="28" type="button" dataOnly="0" labelOnly="1" outline="0" axis="axisCol" fieldPosition="0"/>
    </format>
    <format dxfId="149">
      <pivotArea field="27" type="button" dataOnly="0" labelOnly="1" outline="0" axis="axisCol" fieldPosition="1"/>
    </format>
    <format dxfId="148">
      <pivotArea field="1" type="button" dataOnly="0" labelOnly="1" outline="0" axis="axisCol" fieldPosition="2"/>
    </format>
    <format dxfId="147">
      <pivotArea type="topRight" dataOnly="0" labelOnly="1" outline="0" fieldPosition="0"/>
    </format>
    <format dxfId="146">
      <pivotArea dataOnly="0" labelOnly="1" outline="0" fieldPosition="0">
        <references count="1">
          <reference field="28" count="1">
            <x v="4"/>
          </reference>
        </references>
      </pivotArea>
    </format>
    <format dxfId="145">
      <pivotArea dataOnly="0" labelOnly="1" grandCol="1" outline="0" offset="IV1:IV2" fieldPosition="0"/>
    </format>
    <format dxfId="144">
      <pivotArea dataOnly="0" labelOnly="1" outline="0" fieldPosition="0">
        <references count="2">
          <reference field="27" count="3">
            <x v="1"/>
            <x v="2"/>
            <x v="3"/>
          </reference>
          <reference field="28" count="1" selected="0">
            <x v="4"/>
          </reference>
        </references>
      </pivotArea>
    </format>
    <format dxfId="143">
      <pivotArea field="9" type="button" dataOnly="0" labelOnly="1" outline="0"/>
    </format>
    <format dxfId="142">
      <pivotArea dataOnly="0" labelOnly="1" grandCol="1" outline="0" offset="IV256" fieldPosition="0"/>
    </format>
    <format dxfId="141">
      <pivotArea dataOnly="0" labelOnly="1" outline="0" fieldPosition="0">
        <references count="3">
          <reference field="1" count="3">
            <x v="1"/>
            <x v="2"/>
            <x v="3"/>
          </reference>
          <reference field="27" count="1" selected="0">
            <x v="1"/>
          </reference>
          <reference field="28" count="1" selected="0">
            <x v="4"/>
          </reference>
        </references>
      </pivotArea>
    </format>
    <format dxfId="140">
      <pivotArea dataOnly="0" labelOnly="1" outline="0" fieldPosition="0">
        <references count="3">
          <reference field="1" count="3">
            <x v="4"/>
            <x v="5"/>
            <x v="6"/>
          </reference>
          <reference field="27" count="1" selected="0">
            <x v="2"/>
          </reference>
          <reference field="28" count="1" selected="0">
            <x v="4"/>
          </reference>
        </references>
      </pivotArea>
    </format>
    <format dxfId="139">
      <pivotArea dataOnly="0" labelOnly="1" outline="0" fieldPosition="0">
        <references count="3">
          <reference field="1" count="3">
            <x v="7"/>
            <x v="8"/>
            <x v="9"/>
          </reference>
          <reference field="27" count="1" selected="0">
            <x v="3"/>
          </reference>
          <reference field="28" count="1" selected="0">
            <x v="4"/>
          </reference>
        </references>
      </pivotArea>
    </format>
    <format dxfId="138">
      <pivotArea dataOnly="0" labelOnly="1" grandCol="1" outline="0" fieldPosition="0"/>
    </format>
    <format dxfId="137">
      <pivotArea dataOnly="0" labelOnly="1" outline="0" fieldPosition="0">
        <references count="3">
          <reference field="1" count="3">
            <x v="1"/>
            <x v="2"/>
            <x v="3"/>
          </reference>
          <reference field="27" count="1" selected="0">
            <x v="1"/>
          </reference>
          <reference field="28" count="1" selected="0">
            <x v="4"/>
          </reference>
        </references>
      </pivotArea>
    </format>
    <format dxfId="136">
      <pivotArea dataOnly="0" labelOnly="1" outline="0" fieldPosition="0">
        <references count="3">
          <reference field="1" count="3">
            <x v="4"/>
            <x v="5"/>
            <x v="6"/>
          </reference>
          <reference field="27" count="1" selected="0">
            <x v="2"/>
          </reference>
          <reference field="28" count="1" selected="0">
            <x v="4"/>
          </reference>
        </references>
      </pivotArea>
    </format>
    <format dxfId="135">
      <pivotArea dataOnly="0" labelOnly="1" outline="0" fieldPosition="0">
        <references count="3">
          <reference field="1" count="3">
            <x v="7"/>
            <x v="8"/>
            <x v="9"/>
          </reference>
          <reference field="27" count="1" selected="0">
            <x v="3"/>
          </reference>
          <reference field="28" count="1" selected="0">
            <x v="4"/>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chartFormat="4">
  <location ref="A4:O19" firstHeaderRow="1" firstDataRow="2" firstDataCol="3" rowPageCount="1" colPageCount="1"/>
  <pivotFields count="29">
    <pivotField compact="0" outline="0" showAll="0"/>
    <pivotField axis="axisRow" compact="0" numFmtId="14" outline="0" showAll="0">
      <items count="15">
        <item x="0"/>
        <item x="1"/>
        <item x="2"/>
        <item x="3"/>
        <item x="4"/>
        <item x="5"/>
        <item x="6"/>
        <item x="7"/>
        <item x="8"/>
        <item x="9"/>
        <item x="10"/>
        <item x="11"/>
        <item x="12"/>
        <item x="13"/>
        <item t="default"/>
      </items>
    </pivotField>
    <pivotField axis="axisPage" compact="0" outline="0" showAll="0" defaultSubtotal="0">
      <items count="2">
        <item x="0"/>
        <item x="1"/>
      </items>
    </pivotField>
    <pivotField compact="0" outline="0" showAll="0"/>
    <pivotField compact="0" outline="0" showAll="0"/>
    <pivotField compact="0" outline="0" showAll="0"/>
    <pivotField compact="0" outline="0" showAll="0"/>
    <pivotField axis="axisCol" compact="0" outline="0" showAll="0" defaultSubtotal="0">
      <items count="11">
        <item x="5"/>
        <item x="6"/>
        <item x="1"/>
        <item x="8"/>
        <item x="9"/>
        <item x="2"/>
        <item x="4"/>
        <item x="7"/>
        <item x="0"/>
        <item x="10"/>
        <item x="3"/>
      </items>
    </pivotField>
    <pivotField compact="0" outline="0" showAll="0"/>
    <pivotField compact="0" outline="0" showAll="0"/>
    <pivotField compact="0" numFmtId="22"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dataField="1" compact="0" numFmtId="1" outline="0" showAll="0"/>
    <pivotField compact="0" outline="0" showAll="0"/>
    <pivotField compact="0" numFmtId="22"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6">
        <item x="0"/>
        <item x="1"/>
        <item x="2"/>
        <item x="3"/>
        <item x="4"/>
        <item x="5"/>
      </items>
    </pivotField>
    <pivotField axis="axisRow" compact="0" outline="0" showAll="0" defaultSubtotal="0">
      <items count="8">
        <item sd="0" x="0"/>
        <item sd="0" x="1"/>
        <item sd="0" x="2"/>
        <item sd="0" x="3"/>
        <item x="4"/>
        <item x="5"/>
        <item x="6"/>
        <item x="7"/>
      </items>
    </pivotField>
  </pivotFields>
  <rowFields count="3">
    <field x="28"/>
    <field x="27"/>
    <field x="1"/>
  </rowFields>
  <rowItems count="14">
    <i>
      <x v="5"/>
      <x v="1"/>
      <x v="3"/>
    </i>
    <i r="1">
      <x v="2"/>
      <x v="4"/>
    </i>
    <i r="2">
      <x v="5"/>
    </i>
    <i r="2">
      <x v="6"/>
    </i>
    <i r="1">
      <x v="3"/>
      <x v="7"/>
    </i>
    <i r="2">
      <x v="8"/>
    </i>
    <i r="2">
      <x v="9"/>
    </i>
    <i r="1">
      <x v="4"/>
      <x v="10"/>
    </i>
    <i r="2">
      <x v="11"/>
    </i>
    <i r="2">
      <x v="12"/>
    </i>
    <i>
      <x v="6"/>
      <x v="1"/>
      <x v="1"/>
    </i>
    <i r="2">
      <x v="2"/>
    </i>
    <i r="2">
      <x v="3"/>
    </i>
    <i t="grand">
      <x/>
    </i>
  </rowItems>
  <colFields count="1">
    <field x="7"/>
  </colFields>
  <colItems count="12">
    <i>
      <x/>
    </i>
    <i>
      <x v="1"/>
    </i>
    <i>
      <x v="2"/>
    </i>
    <i>
      <x v="3"/>
    </i>
    <i>
      <x v="4"/>
    </i>
    <i>
      <x v="5"/>
    </i>
    <i>
      <x v="6"/>
    </i>
    <i>
      <x v="7"/>
    </i>
    <i>
      <x v="8"/>
    </i>
    <i>
      <x v="9"/>
    </i>
    <i>
      <x v="10"/>
    </i>
    <i t="grand">
      <x/>
    </i>
  </colItems>
  <pageFields count="1">
    <pageField fld="2" item="1" hier="-1"/>
  </pageFields>
  <dataFields count="1">
    <dataField name="Count of ID" fld="19" subtotal="count" baseField="6" baseItem="8"/>
  </dataFields>
  <formats count="5">
    <format dxfId="134">
      <pivotArea field="28" type="button" dataOnly="0" labelOnly="1" outline="0" axis="axisRow" fieldPosition="0"/>
    </format>
    <format dxfId="133">
      <pivotArea field="27" type="button" dataOnly="0" labelOnly="1" outline="0" axis="axisRow" fieldPosition="1"/>
    </format>
    <format dxfId="132">
      <pivotArea field="1" type="button" dataOnly="0" labelOnly="1" outline="0" axis="axisRow" fieldPosition="2"/>
    </format>
    <format dxfId="131">
      <pivotArea dataOnly="0" labelOnly="1" outline="0" fieldPosition="0">
        <references count="1">
          <reference field="7" count="10">
            <x v="0"/>
            <x v="1"/>
            <x v="2"/>
            <x v="3"/>
            <x v="4"/>
            <x v="5"/>
            <x v="6"/>
            <x v="7"/>
            <x v="8"/>
            <x v="9"/>
          </reference>
        </references>
      </pivotArea>
    </format>
    <format dxfId="130">
      <pivotArea dataOnly="0" labelOnly="1" grandCol="1" outline="0" fieldPosition="0"/>
    </format>
  </formats>
  <chartFormats count="40">
    <chartFormat chart="0" format="0" series="1">
      <pivotArea type="data" outline="0" fieldPosition="0">
        <references count="4">
          <reference field="4294967294" count="1" selected="0">
            <x v="0"/>
          </reference>
          <reference field="1" count="1" selected="0">
            <x v="1"/>
          </reference>
          <reference field="27" count="1" selected="0">
            <x v="1"/>
          </reference>
          <reference field="28" count="1" selected="0">
            <x v="4"/>
          </reference>
        </references>
      </pivotArea>
    </chartFormat>
    <chartFormat chart="0" format="1" series="1">
      <pivotArea type="data" outline="0" fieldPosition="0">
        <references count="4">
          <reference field="4294967294" count="1" selected="0">
            <x v="0"/>
          </reference>
          <reference field="1" count="1" selected="0">
            <x v="2"/>
          </reference>
          <reference field="27" count="1" selected="0">
            <x v="1"/>
          </reference>
          <reference field="28" count="1" selected="0">
            <x v="4"/>
          </reference>
        </references>
      </pivotArea>
    </chartFormat>
    <chartFormat chart="0" format="2" series="1">
      <pivotArea type="data" outline="0" fieldPosition="0">
        <references count="4">
          <reference field="4294967294" count="1" selected="0">
            <x v="0"/>
          </reference>
          <reference field="1" count="1" selected="0">
            <x v="3"/>
          </reference>
          <reference field="27" count="1" selected="0">
            <x v="1"/>
          </reference>
          <reference field="28" count="1" selected="0">
            <x v="4"/>
          </reference>
        </references>
      </pivotArea>
    </chartFormat>
    <chartFormat chart="0" format="3" series="1">
      <pivotArea type="data" outline="0" fieldPosition="0">
        <references count="4">
          <reference field="4294967294" count="1" selected="0">
            <x v="0"/>
          </reference>
          <reference field="1" count="1" selected="0">
            <x v="4"/>
          </reference>
          <reference field="27" count="1" selected="0">
            <x v="2"/>
          </reference>
          <reference field="28" count="1" selected="0">
            <x v="4"/>
          </reference>
        </references>
      </pivotArea>
    </chartFormat>
    <chartFormat chart="0" format="4" series="1">
      <pivotArea type="data" outline="0" fieldPosition="0">
        <references count="4">
          <reference field="4294967294" count="1" selected="0">
            <x v="0"/>
          </reference>
          <reference field="1" count="1" selected="0">
            <x v="5"/>
          </reference>
          <reference field="27" count="1" selected="0">
            <x v="2"/>
          </reference>
          <reference field="28" count="1" selected="0">
            <x v="4"/>
          </reference>
        </references>
      </pivotArea>
    </chartFormat>
    <chartFormat chart="0" format="5" series="1">
      <pivotArea type="data" outline="0" fieldPosition="0">
        <references count="4">
          <reference field="4294967294" count="1" selected="0">
            <x v="0"/>
          </reference>
          <reference field="1" count="1" selected="0">
            <x v="6"/>
          </reference>
          <reference field="27" count="1" selected="0">
            <x v="2"/>
          </reference>
          <reference field="28" count="1" selected="0">
            <x v="4"/>
          </reference>
        </references>
      </pivotArea>
    </chartFormat>
    <chartFormat chart="0" format="6" series="1">
      <pivotArea type="data" outline="0" fieldPosition="0">
        <references count="4">
          <reference field="4294967294" count="1" selected="0">
            <x v="0"/>
          </reference>
          <reference field="1" count="1" selected="0">
            <x v="7"/>
          </reference>
          <reference field="27" count="1" selected="0">
            <x v="3"/>
          </reference>
          <reference field="28" count="1" selected="0">
            <x v="4"/>
          </reference>
        </references>
      </pivotArea>
    </chartFormat>
    <chartFormat chart="0" format="7" series="1">
      <pivotArea type="data" outline="0" fieldPosition="0">
        <references count="4">
          <reference field="4294967294" count="1" selected="0">
            <x v="0"/>
          </reference>
          <reference field="1" count="1" selected="0">
            <x v="8"/>
          </reference>
          <reference field="27" count="1" selected="0">
            <x v="3"/>
          </reference>
          <reference field="28" count="1" selected="0">
            <x v="4"/>
          </reference>
        </references>
      </pivotArea>
    </chartFormat>
    <chartFormat chart="0" format="8" series="1">
      <pivotArea type="data" outline="0" fieldPosition="0">
        <references count="4">
          <reference field="4294967294" count="1" selected="0">
            <x v="0"/>
          </reference>
          <reference field="1" count="1" selected="0">
            <x v="9"/>
          </reference>
          <reference field="27" count="1" selected="0">
            <x v="3"/>
          </reference>
          <reference field="28" count="1" selected="0">
            <x v="4"/>
          </reference>
        </references>
      </pivotArea>
    </chartFormat>
    <chartFormat chart="0" format="9" series="1">
      <pivotArea type="data" outline="0" fieldPosition="0">
        <references count="2">
          <reference field="4294967294" count="1" selected="0">
            <x v="0"/>
          </reference>
          <reference field="7" count="1" selected="0">
            <x v="9"/>
          </reference>
        </references>
      </pivotArea>
    </chartFormat>
    <chartFormat chart="0" format="10" series="1">
      <pivotArea type="data" outline="0" fieldPosition="0">
        <references count="2">
          <reference field="4294967294" count="1" selected="0">
            <x v="0"/>
          </reference>
          <reference field="7" count="1" selected="0">
            <x v="0"/>
          </reference>
        </references>
      </pivotArea>
    </chartFormat>
    <chartFormat chart="0" format="11" series="1">
      <pivotArea type="data" outline="0" fieldPosition="0">
        <references count="2">
          <reference field="4294967294" count="1" selected="0">
            <x v="0"/>
          </reference>
          <reference field="7" count="1" selected="0">
            <x v="1"/>
          </reference>
        </references>
      </pivotArea>
    </chartFormat>
    <chartFormat chart="0" format="12" series="1">
      <pivotArea type="data" outline="0" fieldPosition="0">
        <references count="2">
          <reference field="4294967294" count="1" selected="0">
            <x v="0"/>
          </reference>
          <reference field="7" count="1" selected="0">
            <x v="2"/>
          </reference>
        </references>
      </pivotArea>
    </chartFormat>
    <chartFormat chart="0" format="13" series="1">
      <pivotArea type="data" outline="0" fieldPosition="0">
        <references count="2">
          <reference field="4294967294" count="1" selected="0">
            <x v="0"/>
          </reference>
          <reference field="7" count="1" selected="0">
            <x v="3"/>
          </reference>
        </references>
      </pivotArea>
    </chartFormat>
    <chartFormat chart="0" format="14" series="1">
      <pivotArea type="data" outline="0" fieldPosition="0">
        <references count="2">
          <reference field="4294967294" count="1" selected="0">
            <x v="0"/>
          </reference>
          <reference field="7" count="1" selected="0">
            <x v="4"/>
          </reference>
        </references>
      </pivotArea>
    </chartFormat>
    <chartFormat chart="0" format="15" series="1">
      <pivotArea type="data" outline="0" fieldPosition="0">
        <references count="2">
          <reference field="4294967294" count="1" selected="0">
            <x v="0"/>
          </reference>
          <reference field="7" count="1" selected="0">
            <x v="5"/>
          </reference>
        </references>
      </pivotArea>
    </chartFormat>
    <chartFormat chart="0" format="16" series="1">
      <pivotArea type="data" outline="0" fieldPosition="0">
        <references count="2">
          <reference field="4294967294" count="1" selected="0">
            <x v="0"/>
          </reference>
          <reference field="7" count="1" selected="0">
            <x v="6"/>
          </reference>
        </references>
      </pivotArea>
    </chartFormat>
    <chartFormat chart="0" format="17" series="1">
      <pivotArea type="data" outline="0" fieldPosition="0">
        <references count="2">
          <reference field="4294967294" count="1" selected="0">
            <x v="0"/>
          </reference>
          <reference field="7" count="1" selected="0">
            <x v="7"/>
          </reference>
        </references>
      </pivotArea>
    </chartFormat>
    <chartFormat chart="0" format="18" series="1">
      <pivotArea type="data" outline="0" fieldPosition="0">
        <references count="2">
          <reference field="4294967294" count="1" selected="0">
            <x v="0"/>
          </reference>
          <reference field="7" count="1" selected="0">
            <x v="8"/>
          </reference>
        </references>
      </pivotArea>
    </chartFormat>
    <chartFormat chart="2" format="37" series="1">
      <pivotArea type="data" outline="0" fieldPosition="0">
        <references count="2">
          <reference field="4294967294" count="1" selected="0">
            <x v="0"/>
          </reference>
          <reference field="7" count="1" selected="0">
            <x v="0"/>
          </reference>
        </references>
      </pivotArea>
    </chartFormat>
    <chartFormat chart="2" format="38" series="1">
      <pivotArea type="data" outline="0" fieldPosition="0">
        <references count="2">
          <reference field="4294967294" count="1" selected="0">
            <x v="0"/>
          </reference>
          <reference field="7" count="1" selected="0">
            <x v="1"/>
          </reference>
        </references>
      </pivotArea>
    </chartFormat>
    <chartFormat chart="2" format="39" series="1">
      <pivotArea type="data" outline="0" fieldPosition="0">
        <references count="2">
          <reference field="4294967294" count="1" selected="0">
            <x v="0"/>
          </reference>
          <reference field="7" count="1" selected="0">
            <x v="2"/>
          </reference>
        </references>
      </pivotArea>
    </chartFormat>
    <chartFormat chart="2" format="40" series="1">
      <pivotArea type="data" outline="0" fieldPosition="0">
        <references count="2">
          <reference field="4294967294" count="1" selected="0">
            <x v="0"/>
          </reference>
          <reference field="7" count="1" selected="0">
            <x v="3"/>
          </reference>
        </references>
      </pivotArea>
    </chartFormat>
    <chartFormat chart="2" format="41" series="1">
      <pivotArea type="data" outline="0" fieldPosition="0">
        <references count="2">
          <reference field="4294967294" count="1" selected="0">
            <x v="0"/>
          </reference>
          <reference field="7" count="1" selected="0">
            <x v="4"/>
          </reference>
        </references>
      </pivotArea>
    </chartFormat>
    <chartFormat chart="2" format="42" series="1">
      <pivotArea type="data" outline="0" fieldPosition="0">
        <references count="2">
          <reference field="4294967294" count="1" selected="0">
            <x v="0"/>
          </reference>
          <reference field="7" count="1" selected="0">
            <x v="5"/>
          </reference>
        </references>
      </pivotArea>
    </chartFormat>
    <chartFormat chart="2" format="43" series="1">
      <pivotArea type="data" outline="0" fieldPosition="0">
        <references count="2">
          <reference field="4294967294" count="1" selected="0">
            <x v="0"/>
          </reference>
          <reference field="7" count="1" selected="0">
            <x v="6"/>
          </reference>
        </references>
      </pivotArea>
    </chartFormat>
    <chartFormat chart="2" format="44" series="1">
      <pivotArea type="data" outline="0" fieldPosition="0">
        <references count="2">
          <reference field="4294967294" count="1" selected="0">
            <x v="0"/>
          </reference>
          <reference field="7" count="1" selected="0">
            <x v="7"/>
          </reference>
        </references>
      </pivotArea>
    </chartFormat>
    <chartFormat chart="2" format="45" series="1">
      <pivotArea type="data" outline="0" fieldPosition="0">
        <references count="2">
          <reference field="4294967294" count="1" selected="0">
            <x v="0"/>
          </reference>
          <reference field="7" count="1" selected="0">
            <x v="8"/>
          </reference>
        </references>
      </pivotArea>
    </chartFormat>
    <chartFormat chart="2" format="46" series="1">
      <pivotArea type="data" outline="0" fieldPosition="0">
        <references count="2">
          <reference field="4294967294" count="1" selected="0">
            <x v="0"/>
          </reference>
          <reference field="7" count="1" selected="0">
            <x v="9"/>
          </reference>
        </references>
      </pivotArea>
    </chartFormat>
    <chartFormat chart="3" format="10" series="1">
      <pivotArea type="data" outline="0" fieldPosition="0">
        <references count="2">
          <reference field="4294967294" count="1" selected="0">
            <x v="0"/>
          </reference>
          <reference field="7" count="1" selected="0">
            <x v="0"/>
          </reference>
        </references>
      </pivotArea>
    </chartFormat>
    <chartFormat chart="3" format="11" series="1">
      <pivotArea type="data" outline="0" fieldPosition="0">
        <references count="2">
          <reference field="4294967294" count="1" selected="0">
            <x v="0"/>
          </reference>
          <reference field="7" count="1" selected="0">
            <x v="1"/>
          </reference>
        </references>
      </pivotArea>
    </chartFormat>
    <chartFormat chart="3" format="12" series="1">
      <pivotArea type="data" outline="0" fieldPosition="0">
        <references count="2">
          <reference field="4294967294" count="1" selected="0">
            <x v="0"/>
          </reference>
          <reference field="7" count="1" selected="0">
            <x v="2"/>
          </reference>
        </references>
      </pivotArea>
    </chartFormat>
    <chartFormat chart="3" format="13" series="1">
      <pivotArea type="data" outline="0" fieldPosition="0">
        <references count="2">
          <reference field="4294967294" count="1" selected="0">
            <x v="0"/>
          </reference>
          <reference field="7" count="1" selected="0">
            <x v="3"/>
          </reference>
        </references>
      </pivotArea>
    </chartFormat>
    <chartFormat chart="3" format="14" series="1">
      <pivotArea type="data" outline="0" fieldPosition="0">
        <references count="2">
          <reference field="4294967294" count="1" selected="0">
            <x v="0"/>
          </reference>
          <reference field="7" count="1" selected="0">
            <x v="4"/>
          </reference>
        </references>
      </pivotArea>
    </chartFormat>
    <chartFormat chart="3" format="15" series="1">
      <pivotArea type="data" outline="0" fieldPosition="0">
        <references count="2">
          <reference field="4294967294" count="1" selected="0">
            <x v="0"/>
          </reference>
          <reference field="7" count="1" selected="0">
            <x v="5"/>
          </reference>
        </references>
      </pivotArea>
    </chartFormat>
    <chartFormat chart="3" format="16" series="1">
      <pivotArea type="data" outline="0" fieldPosition="0">
        <references count="2">
          <reference field="4294967294" count="1" selected="0">
            <x v="0"/>
          </reference>
          <reference field="7" count="1" selected="0">
            <x v="6"/>
          </reference>
        </references>
      </pivotArea>
    </chartFormat>
    <chartFormat chart="3" format="17" series="1">
      <pivotArea type="data" outline="0" fieldPosition="0">
        <references count="2">
          <reference field="4294967294" count="1" selected="0">
            <x v="0"/>
          </reference>
          <reference field="7" count="1" selected="0">
            <x v="7"/>
          </reference>
        </references>
      </pivotArea>
    </chartFormat>
    <chartFormat chart="3" format="18" series="1">
      <pivotArea type="data" outline="0" fieldPosition="0">
        <references count="2">
          <reference field="4294967294" count="1" selected="0">
            <x v="0"/>
          </reference>
          <reference field="7" count="1" selected="0">
            <x v="8"/>
          </reference>
        </references>
      </pivotArea>
    </chartFormat>
    <chartFormat chart="3" format="19" series="1">
      <pivotArea type="data" outline="0" fieldPosition="0">
        <references count="2">
          <reference field="4294967294" count="1" selected="0">
            <x v="0"/>
          </reference>
          <reference field="7" count="1" selected="0">
            <x v="9"/>
          </reference>
        </references>
      </pivotArea>
    </chartFormat>
    <chartFormat chart="3" format="20" series="1">
      <pivotArea type="data" outline="0" fieldPosition="0">
        <references count="2">
          <reference field="4294967294" count="1" selected="0">
            <x v="0"/>
          </reference>
          <reference field="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47"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chartFormat="4">
  <location ref="A39:M65" firstHeaderRow="1" firstDataRow="4" firstDataCol="1" rowPageCount="1" colPageCount="1"/>
  <pivotFields count="29">
    <pivotField compact="0" outline="0" showAll="0"/>
    <pivotField axis="axisCol" compact="0" numFmtId="14" outline="0" showAll="0">
      <items count="15">
        <item x="0"/>
        <item x="1"/>
        <item x="2"/>
        <item x="3"/>
        <item x="4"/>
        <item x="5"/>
        <item x="6"/>
        <item x="7"/>
        <item x="8"/>
        <item x="9"/>
        <item x="10"/>
        <item x="11"/>
        <item x="12"/>
        <item x="13"/>
        <item t="default"/>
      </items>
    </pivotField>
    <pivotField axis="axisPage" compact="0" outline="0" showAll="0" defaultSubtotal="0">
      <items count="2">
        <item x="0"/>
        <item x="1"/>
      </items>
    </pivotField>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numFmtId="22"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name="Created_By" axis="axisRow" compact="0" outline="0" showAll="0" defaultSubtotal="0">
      <items count="51">
        <item x="2"/>
        <item x="13"/>
        <item x="24"/>
        <item x="18"/>
        <item x="22"/>
        <item m="1" x="49"/>
        <item x="32"/>
        <item x="8"/>
        <item m="1" x="46"/>
        <item x="14"/>
        <item x="36"/>
        <item x="26"/>
        <item x="25"/>
        <item x="28"/>
        <item m="1" x="47"/>
        <item x="27"/>
        <item x="23"/>
        <item x="7"/>
        <item x="20"/>
        <item x="4"/>
        <item m="1" x="44"/>
        <item x="33"/>
        <item x="10"/>
        <item x="6"/>
        <item x="17"/>
        <item m="1" x="43"/>
        <item x="30"/>
        <item x="9"/>
        <item x="1"/>
        <item m="1" x="50"/>
        <item x="34"/>
        <item m="1" x="45"/>
        <item x="3"/>
        <item x="12"/>
        <item x="35"/>
        <item x="31"/>
        <item x="29"/>
        <item x="11"/>
        <item x="21"/>
        <item x="19"/>
        <item m="1" x="48"/>
        <item x="15"/>
        <item x="16"/>
        <item x="5"/>
        <item x="0"/>
        <item x="37"/>
        <item x="38"/>
        <item x="39"/>
        <item x="40"/>
        <item x="41"/>
        <item x="42"/>
      </items>
    </pivotField>
    <pivotField dataField="1" compact="0" numFmtId="1" outline="0" showAll="0"/>
    <pivotField compact="0" outline="0" showAll="0"/>
    <pivotField compact="0" numFmtId="22" outline="0" showAll="0"/>
    <pivotField compact="0" outline="0" showAll="0"/>
    <pivotField compact="0" outline="0" showAll="0"/>
    <pivotField compact="0" outline="0" showAll="0"/>
    <pivotField compact="0" outline="0" showAll="0"/>
    <pivotField compact="0" outline="0" showAll="0"/>
    <pivotField axis="axisCol" compact="0" outline="0" showAll="0" defaultSubtotal="0">
      <items count="6">
        <item sd="0" x="0"/>
        <item x="1"/>
        <item x="2"/>
        <item x="3"/>
        <item sd="0" x="4"/>
        <item x="5"/>
      </items>
    </pivotField>
    <pivotField axis="axisCol" compact="0" outline="0" showAll="0" defaultSubtotal="0">
      <items count="8">
        <item sd="0" x="0"/>
        <item sd="0" x="1"/>
        <item sd="0" x="2"/>
        <item x="3"/>
        <item x="4"/>
        <item x="5"/>
        <item x="6"/>
        <item x="7"/>
      </items>
    </pivotField>
  </pivotFields>
  <rowFields count="1">
    <field x="18"/>
  </rowFields>
  <rowItems count="23">
    <i>
      <x v="7"/>
    </i>
    <i>
      <x v="10"/>
    </i>
    <i>
      <x v="11"/>
    </i>
    <i>
      <x v="12"/>
    </i>
    <i>
      <x v="13"/>
    </i>
    <i>
      <x v="16"/>
    </i>
    <i>
      <x v="18"/>
    </i>
    <i>
      <x v="19"/>
    </i>
    <i>
      <x v="21"/>
    </i>
    <i>
      <x v="22"/>
    </i>
    <i>
      <x v="26"/>
    </i>
    <i>
      <x v="27"/>
    </i>
    <i>
      <x v="32"/>
    </i>
    <i>
      <x v="34"/>
    </i>
    <i>
      <x v="36"/>
    </i>
    <i>
      <x v="39"/>
    </i>
    <i>
      <x v="45"/>
    </i>
    <i>
      <x v="46"/>
    </i>
    <i>
      <x v="47"/>
    </i>
    <i>
      <x v="48"/>
    </i>
    <i>
      <x v="49"/>
    </i>
    <i>
      <x v="50"/>
    </i>
    <i t="grand">
      <x/>
    </i>
  </rowItems>
  <colFields count="3">
    <field x="28"/>
    <field x="27"/>
    <field x="1"/>
  </colFields>
  <colItems count="12">
    <i>
      <x v="5"/>
      <x v="1"/>
      <x v="3"/>
    </i>
    <i r="1">
      <x v="2"/>
      <x v="4"/>
    </i>
    <i r="2">
      <x v="5"/>
    </i>
    <i r="2">
      <x v="6"/>
    </i>
    <i r="1">
      <x v="3"/>
      <x v="7"/>
    </i>
    <i r="2">
      <x v="8"/>
    </i>
    <i r="2">
      <x v="9"/>
    </i>
    <i r="1">
      <x v="4"/>
    </i>
    <i>
      <x v="6"/>
      <x v="1"/>
      <x v="1"/>
    </i>
    <i r="2">
      <x v="2"/>
    </i>
    <i r="2">
      <x v="3"/>
    </i>
    <i t="grand">
      <x/>
    </i>
  </colItems>
  <pageFields count="1">
    <pageField fld="2" item="1" hier="-1"/>
  </pageFields>
  <dataFields count="1">
    <dataField name="Count of ID" fld="19" subtotal="count" baseField="6"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47"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chartFormat="4">
  <location ref="A29:I35" firstHeaderRow="1" firstDataRow="4" firstDataCol="1" rowPageCount="1" colPageCount="1"/>
  <pivotFields count="29">
    <pivotField compact="0" outline="0" showAll="0"/>
    <pivotField axis="axisCol" compact="0" numFmtId="14" outline="0" showAll="0">
      <items count="15">
        <item x="0"/>
        <item x="1"/>
        <item x="2"/>
        <item x="3"/>
        <item x="4"/>
        <item x="5"/>
        <item x="6"/>
        <item x="7"/>
        <item x="8"/>
        <item x="9"/>
        <item x="10"/>
        <item x="11"/>
        <item x="12"/>
        <item x="13"/>
        <item t="default"/>
      </items>
    </pivotField>
    <pivotField axis="axisPage" compact="0" outline="0" multipleItemSelectionAllowed="1" showAll="0" defaultSubtotal="0">
      <items count="2">
        <item h="1" x="0"/>
        <item x="1"/>
      </items>
    </pivotField>
    <pivotField compact="0" outline="0" showAll="0"/>
    <pivotField compact="0" outline="0" showAll="0"/>
    <pivotField compact="0" outline="0" showAll="0"/>
    <pivotField compact="0" outline="0" showAll="0"/>
    <pivotField compact="0" outline="0" showAll="0" defaultSubtotal="0"/>
    <pivotField axis="axisRow" compact="0" outline="0" showAll="0">
      <items count="3">
        <item x="1"/>
        <item x="0"/>
        <item t="default"/>
      </items>
    </pivotField>
    <pivotField compact="0" outline="0" showAll="0"/>
    <pivotField compact="0" numFmtId="22"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dataField="1" compact="0" numFmtId="1" outline="0" showAll="0"/>
    <pivotField compact="0" outline="0" showAll="0"/>
    <pivotField compact="0" numFmtId="22" outline="0" showAll="0"/>
    <pivotField compact="0" outline="0" showAll="0"/>
    <pivotField compact="0" outline="0" showAll="0"/>
    <pivotField compact="0" outline="0" showAll="0"/>
    <pivotField compact="0" outline="0" showAll="0"/>
    <pivotField compact="0" outline="0" showAll="0"/>
    <pivotField axis="axisCol" compact="0" outline="0" showAll="0" defaultSubtotal="0">
      <items count="6">
        <item sd="0" x="0"/>
        <item sd="0" x="1"/>
        <item sd="0" x="2"/>
        <item x="3"/>
        <item sd="0" x="4"/>
        <item x="5"/>
      </items>
    </pivotField>
    <pivotField axis="axisCol" compact="0" outline="0" showAll="0" defaultSubtotal="0">
      <items count="8">
        <item sd="0" x="0"/>
        <item sd="0" x="1"/>
        <item sd="0" x="2"/>
        <item sd="0" x="3"/>
        <item sd="0" x="4"/>
        <item x="5"/>
        <item x="6"/>
        <item x="7"/>
      </items>
    </pivotField>
  </pivotFields>
  <rowFields count="1">
    <field x="8"/>
  </rowFields>
  <rowItems count="3">
    <i>
      <x/>
    </i>
    <i>
      <x v="1"/>
    </i>
    <i t="grand">
      <x/>
    </i>
  </rowItems>
  <colFields count="3">
    <field x="28"/>
    <field x="27"/>
    <field x="1"/>
  </colFields>
  <colItems count="8">
    <i>
      <x v="5"/>
      <x v="1"/>
    </i>
    <i r="1">
      <x v="2"/>
    </i>
    <i r="1">
      <x v="3"/>
      <x v="7"/>
    </i>
    <i r="2">
      <x v="8"/>
    </i>
    <i r="2">
      <x v="9"/>
    </i>
    <i r="1">
      <x v="4"/>
    </i>
    <i>
      <x v="6"/>
      <x v="1"/>
    </i>
    <i t="grand">
      <x/>
    </i>
  </colItems>
  <pageFields count="1">
    <pageField fld="2" hier="-1"/>
  </pageFields>
  <dataFields count="1">
    <dataField name="Count of ID" fld="19" subtotal="count" baseField="6" baseItem="8"/>
  </dataFields>
  <chartFormats count="52">
    <chartFormat chart="2" format="9" series="1">
      <pivotArea type="data" outline="0" fieldPosition="0">
        <references count="4">
          <reference field="4294967294" count="1" selected="0">
            <x v="0"/>
          </reference>
          <reference field="1" count="1" selected="0">
            <x v="1"/>
          </reference>
          <reference field="27" count="1" selected="0">
            <x v="1"/>
          </reference>
          <reference field="28" count="1" selected="0">
            <x v="4"/>
          </reference>
        </references>
      </pivotArea>
    </chartFormat>
    <chartFormat chart="2" format="10">
      <pivotArea type="data" outline="0" fieldPosition="0">
        <references count="5">
          <reference field="4294967294" count="1" selected="0">
            <x v="0"/>
          </reference>
          <reference field="1" count="1" selected="0">
            <x v="1"/>
          </reference>
          <reference field="8" count="1" selected="0">
            <x v="0"/>
          </reference>
          <reference field="27" count="1" selected="0">
            <x v="1"/>
          </reference>
          <reference field="28" count="1" selected="0">
            <x v="4"/>
          </reference>
        </references>
      </pivotArea>
    </chartFormat>
    <chartFormat chart="2" format="11">
      <pivotArea type="data" outline="0" fieldPosition="0">
        <references count="5">
          <reference field="4294967294" count="1" selected="0">
            <x v="0"/>
          </reference>
          <reference field="1" count="1" selected="0">
            <x v="1"/>
          </reference>
          <reference field="8" count="1" selected="0">
            <x v="1"/>
          </reference>
          <reference field="27" count="1" selected="0">
            <x v="1"/>
          </reference>
          <reference field="28" count="1" selected="0">
            <x v="4"/>
          </reference>
        </references>
      </pivotArea>
    </chartFormat>
    <chartFormat chart="2" format="12" series="1">
      <pivotArea type="data" outline="0" fieldPosition="0">
        <references count="4">
          <reference field="4294967294" count="1" selected="0">
            <x v="0"/>
          </reference>
          <reference field="1" count="1" selected="0">
            <x v="2"/>
          </reference>
          <reference field="27" count="1" selected="0">
            <x v="1"/>
          </reference>
          <reference field="28" count="1" selected="0">
            <x v="4"/>
          </reference>
        </references>
      </pivotArea>
    </chartFormat>
    <chartFormat chart="2" format="13">
      <pivotArea type="data" outline="0" fieldPosition="0">
        <references count="5">
          <reference field="4294967294" count="1" selected="0">
            <x v="0"/>
          </reference>
          <reference field="1" count="1" selected="0">
            <x v="2"/>
          </reference>
          <reference field="8" count="1" selected="0">
            <x v="0"/>
          </reference>
          <reference field="27" count="1" selected="0">
            <x v="1"/>
          </reference>
          <reference field="28" count="1" selected="0">
            <x v="4"/>
          </reference>
        </references>
      </pivotArea>
    </chartFormat>
    <chartFormat chart="2" format="14">
      <pivotArea type="data" outline="0" fieldPosition="0">
        <references count="5">
          <reference field="4294967294" count="1" selected="0">
            <x v="0"/>
          </reference>
          <reference field="1" count="1" selected="0">
            <x v="2"/>
          </reference>
          <reference field="8" count="1" selected="0">
            <x v="1"/>
          </reference>
          <reference field="27" count="1" selected="0">
            <x v="1"/>
          </reference>
          <reference field="28" count="1" selected="0">
            <x v="4"/>
          </reference>
        </references>
      </pivotArea>
    </chartFormat>
    <chartFormat chart="2" format="15" series="1">
      <pivotArea type="data" outline="0" fieldPosition="0">
        <references count="4">
          <reference field="4294967294" count="1" selected="0">
            <x v="0"/>
          </reference>
          <reference field="1" count="1" selected="0">
            <x v="3"/>
          </reference>
          <reference field="27" count="1" selected="0">
            <x v="1"/>
          </reference>
          <reference field="28" count="1" selected="0">
            <x v="4"/>
          </reference>
        </references>
      </pivotArea>
    </chartFormat>
    <chartFormat chart="2" format="16">
      <pivotArea type="data" outline="0" fieldPosition="0">
        <references count="5">
          <reference field="4294967294" count="1" selected="0">
            <x v="0"/>
          </reference>
          <reference field="1" count="1" selected="0">
            <x v="3"/>
          </reference>
          <reference field="8" count="1" selected="0">
            <x v="0"/>
          </reference>
          <reference field="27" count="1" selected="0">
            <x v="1"/>
          </reference>
          <reference field="28" count="1" selected="0">
            <x v="4"/>
          </reference>
        </references>
      </pivotArea>
    </chartFormat>
    <chartFormat chart="2" format="17">
      <pivotArea type="data" outline="0" fieldPosition="0">
        <references count="5">
          <reference field="4294967294" count="1" selected="0">
            <x v="0"/>
          </reference>
          <reference field="1" count="1" selected="0">
            <x v="3"/>
          </reference>
          <reference field="8" count="1" selected="0">
            <x v="1"/>
          </reference>
          <reference field="27" count="1" selected="0">
            <x v="1"/>
          </reference>
          <reference field="28" count="1" selected="0">
            <x v="4"/>
          </reference>
        </references>
      </pivotArea>
    </chartFormat>
    <chartFormat chart="2" format="18" series="1">
      <pivotArea type="data" outline="0" fieldPosition="0">
        <references count="4">
          <reference field="4294967294" count="1" selected="0">
            <x v="0"/>
          </reference>
          <reference field="1" count="1" selected="0">
            <x v="4"/>
          </reference>
          <reference field="27" count="1" selected="0">
            <x v="2"/>
          </reference>
          <reference field="28" count="1" selected="0">
            <x v="4"/>
          </reference>
        </references>
      </pivotArea>
    </chartFormat>
    <chartFormat chart="2" format="19">
      <pivotArea type="data" outline="0" fieldPosition="0">
        <references count="5">
          <reference field="4294967294" count="1" selected="0">
            <x v="0"/>
          </reference>
          <reference field="1" count="1" selected="0">
            <x v="4"/>
          </reference>
          <reference field="8" count="1" selected="0">
            <x v="0"/>
          </reference>
          <reference field="27" count="1" selected="0">
            <x v="2"/>
          </reference>
          <reference field="28" count="1" selected="0">
            <x v="4"/>
          </reference>
        </references>
      </pivotArea>
    </chartFormat>
    <chartFormat chart="2" format="20">
      <pivotArea type="data" outline="0" fieldPosition="0">
        <references count="5">
          <reference field="4294967294" count="1" selected="0">
            <x v="0"/>
          </reference>
          <reference field="1" count="1" selected="0">
            <x v="4"/>
          </reference>
          <reference field="8" count="1" selected="0">
            <x v="1"/>
          </reference>
          <reference field="27" count="1" selected="0">
            <x v="2"/>
          </reference>
          <reference field="28" count="1" selected="0">
            <x v="4"/>
          </reference>
        </references>
      </pivotArea>
    </chartFormat>
    <chartFormat chart="2" format="21" series="1">
      <pivotArea type="data" outline="0" fieldPosition="0">
        <references count="4">
          <reference field="4294967294" count="1" selected="0">
            <x v="0"/>
          </reference>
          <reference field="1" count="1" selected="0">
            <x v="5"/>
          </reference>
          <reference field="27" count="1" selected="0">
            <x v="2"/>
          </reference>
          <reference field="28" count="1" selected="0">
            <x v="4"/>
          </reference>
        </references>
      </pivotArea>
    </chartFormat>
    <chartFormat chart="2" format="22">
      <pivotArea type="data" outline="0" fieldPosition="0">
        <references count="5">
          <reference field="4294967294" count="1" selected="0">
            <x v="0"/>
          </reference>
          <reference field="1" count="1" selected="0">
            <x v="5"/>
          </reference>
          <reference field="8" count="1" selected="0">
            <x v="0"/>
          </reference>
          <reference field="27" count="1" selected="0">
            <x v="2"/>
          </reference>
          <reference field="28" count="1" selected="0">
            <x v="4"/>
          </reference>
        </references>
      </pivotArea>
    </chartFormat>
    <chartFormat chart="2" format="23">
      <pivotArea type="data" outline="0" fieldPosition="0">
        <references count="5">
          <reference field="4294967294" count="1" selected="0">
            <x v="0"/>
          </reference>
          <reference field="1" count="1" selected="0">
            <x v="5"/>
          </reference>
          <reference field="8" count="1" selected="0">
            <x v="1"/>
          </reference>
          <reference field="27" count="1" selected="0">
            <x v="2"/>
          </reference>
          <reference field="28" count="1" selected="0">
            <x v="4"/>
          </reference>
        </references>
      </pivotArea>
    </chartFormat>
    <chartFormat chart="2" format="24" series="1">
      <pivotArea type="data" outline="0" fieldPosition="0">
        <references count="4">
          <reference field="4294967294" count="1" selected="0">
            <x v="0"/>
          </reference>
          <reference field="1" count="1" selected="0">
            <x v="6"/>
          </reference>
          <reference field="27" count="1" selected="0">
            <x v="2"/>
          </reference>
          <reference field="28" count="1" selected="0">
            <x v="4"/>
          </reference>
        </references>
      </pivotArea>
    </chartFormat>
    <chartFormat chart="2" format="25">
      <pivotArea type="data" outline="0" fieldPosition="0">
        <references count="5">
          <reference field="4294967294" count="1" selected="0">
            <x v="0"/>
          </reference>
          <reference field="1" count="1" selected="0">
            <x v="6"/>
          </reference>
          <reference field="8" count="1" selected="0">
            <x v="0"/>
          </reference>
          <reference field="27" count="1" selected="0">
            <x v="2"/>
          </reference>
          <reference field="28" count="1" selected="0">
            <x v="4"/>
          </reference>
        </references>
      </pivotArea>
    </chartFormat>
    <chartFormat chart="2" format="26">
      <pivotArea type="data" outline="0" fieldPosition="0">
        <references count="5">
          <reference field="4294967294" count="1" selected="0">
            <x v="0"/>
          </reference>
          <reference field="1" count="1" selected="0">
            <x v="6"/>
          </reference>
          <reference field="8" count="1" selected="0">
            <x v="1"/>
          </reference>
          <reference field="27" count="1" selected="0">
            <x v="2"/>
          </reference>
          <reference field="28" count="1" selected="0">
            <x v="4"/>
          </reference>
        </references>
      </pivotArea>
    </chartFormat>
    <chartFormat chart="2" format="27" series="1">
      <pivotArea type="data" outline="0" fieldPosition="0">
        <references count="4">
          <reference field="4294967294" count="1" selected="0">
            <x v="0"/>
          </reference>
          <reference field="1" count="1" selected="0">
            <x v="7"/>
          </reference>
          <reference field="27" count="1" selected="0">
            <x v="3"/>
          </reference>
          <reference field="28" count="1" selected="0">
            <x v="4"/>
          </reference>
        </references>
      </pivotArea>
    </chartFormat>
    <chartFormat chart="2" format="28">
      <pivotArea type="data" outline="0" fieldPosition="0">
        <references count="5">
          <reference field="4294967294" count="1" selected="0">
            <x v="0"/>
          </reference>
          <reference field="1" count="1" selected="0">
            <x v="7"/>
          </reference>
          <reference field="8" count="1" selected="0">
            <x v="0"/>
          </reference>
          <reference field="27" count="1" selected="0">
            <x v="3"/>
          </reference>
          <reference field="28" count="1" selected="0">
            <x v="4"/>
          </reference>
        </references>
      </pivotArea>
    </chartFormat>
    <chartFormat chart="2" format="29">
      <pivotArea type="data" outline="0" fieldPosition="0">
        <references count="5">
          <reference field="4294967294" count="1" selected="0">
            <x v="0"/>
          </reference>
          <reference field="1" count="1" selected="0">
            <x v="7"/>
          </reference>
          <reference field="8" count="1" selected="0">
            <x v="1"/>
          </reference>
          <reference field="27" count="1" selected="0">
            <x v="3"/>
          </reference>
          <reference field="28" count="1" selected="0">
            <x v="4"/>
          </reference>
        </references>
      </pivotArea>
    </chartFormat>
    <chartFormat chart="2" format="30" series="1">
      <pivotArea type="data" outline="0" fieldPosition="0">
        <references count="4">
          <reference field="4294967294" count="1" selected="0">
            <x v="0"/>
          </reference>
          <reference field="1" count="1" selected="0">
            <x v="8"/>
          </reference>
          <reference field="27" count="1" selected="0">
            <x v="3"/>
          </reference>
          <reference field="28" count="1" selected="0">
            <x v="4"/>
          </reference>
        </references>
      </pivotArea>
    </chartFormat>
    <chartFormat chart="2" format="31">
      <pivotArea type="data" outline="0" fieldPosition="0">
        <references count="5">
          <reference field="4294967294" count="1" selected="0">
            <x v="0"/>
          </reference>
          <reference field="1" count="1" selected="0">
            <x v="8"/>
          </reference>
          <reference field="8" count="1" selected="0">
            <x v="0"/>
          </reference>
          <reference field="27" count="1" selected="0">
            <x v="3"/>
          </reference>
          <reference field="28" count="1" selected="0">
            <x v="4"/>
          </reference>
        </references>
      </pivotArea>
    </chartFormat>
    <chartFormat chart="2" format="32">
      <pivotArea type="data" outline="0" fieldPosition="0">
        <references count="5">
          <reference field="4294967294" count="1" selected="0">
            <x v="0"/>
          </reference>
          <reference field="1" count="1" selected="0">
            <x v="8"/>
          </reference>
          <reference field="8" count="1" selected="0">
            <x v="1"/>
          </reference>
          <reference field="27" count="1" selected="0">
            <x v="3"/>
          </reference>
          <reference field="28" count="1" selected="0">
            <x v="4"/>
          </reference>
        </references>
      </pivotArea>
    </chartFormat>
    <chartFormat chart="2" format="33" series="1">
      <pivotArea type="data" outline="0" fieldPosition="0">
        <references count="4">
          <reference field="4294967294" count="1" selected="0">
            <x v="0"/>
          </reference>
          <reference field="1" count="1" selected="0">
            <x v="9"/>
          </reference>
          <reference field="27" count="1" selected="0">
            <x v="3"/>
          </reference>
          <reference field="28" count="1" selected="0">
            <x v="4"/>
          </reference>
        </references>
      </pivotArea>
    </chartFormat>
    <chartFormat chart="2" format="34">
      <pivotArea type="data" outline="0" fieldPosition="0">
        <references count="5">
          <reference field="4294967294" count="1" selected="0">
            <x v="0"/>
          </reference>
          <reference field="1" count="1" selected="0">
            <x v="9"/>
          </reference>
          <reference field="8" count="1" selected="0">
            <x v="0"/>
          </reference>
          <reference field="27" count="1" selected="0">
            <x v="3"/>
          </reference>
          <reference field="28" count="1" selected="0">
            <x v="4"/>
          </reference>
        </references>
      </pivotArea>
    </chartFormat>
    <chartFormat chart="2" format="35">
      <pivotArea type="data" outline="0" fieldPosition="0">
        <references count="5">
          <reference field="4294967294" count="1" selected="0">
            <x v="0"/>
          </reference>
          <reference field="1" count="1" selected="0">
            <x v="9"/>
          </reference>
          <reference field="8" count="1" selected="0">
            <x v="1"/>
          </reference>
          <reference field="27" count="1" selected="0">
            <x v="3"/>
          </reference>
          <reference field="28" count="1" selected="0">
            <x v="4"/>
          </reference>
        </references>
      </pivotArea>
    </chartFormat>
    <chartFormat chart="2" format="36" series="1">
      <pivotArea type="data" outline="0" fieldPosition="0">
        <references count="2">
          <reference field="4294967294" count="1" selected="0">
            <x v="0"/>
          </reference>
          <reference field="28" count="1" selected="0">
            <x v="1"/>
          </reference>
        </references>
      </pivotArea>
    </chartFormat>
    <chartFormat chart="2" format="37" series="1">
      <pivotArea type="data" outline="0" fieldPosition="0">
        <references count="2">
          <reference field="4294967294" count="1" selected="0">
            <x v="0"/>
          </reference>
          <reference field="28" count="1" selected="0">
            <x v="2"/>
          </reference>
        </references>
      </pivotArea>
    </chartFormat>
    <chartFormat chart="2" format="38" series="1">
      <pivotArea type="data" outline="0" fieldPosition="0">
        <references count="2">
          <reference field="4294967294" count="1" selected="0">
            <x v="0"/>
          </reference>
          <reference field="28" count="1" selected="0">
            <x v="3"/>
          </reference>
        </references>
      </pivotArea>
    </chartFormat>
    <chartFormat chart="2" format="39" series="1">
      <pivotArea type="data" outline="0" fieldPosition="0">
        <references count="3">
          <reference field="4294967294" count="1" selected="0">
            <x v="0"/>
          </reference>
          <reference field="27" count="1" selected="0">
            <x v="1"/>
          </reference>
          <reference field="28" count="1" selected="0">
            <x v="4"/>
          </reference>
        </references>
      </pivotArea>
    </chartFormat>
    <chartFormat chart="2" format="40" series="1">
      <pivotArea type="data" outline="0" fieldPosition="0">
        <references count="3">
          <reference field="4294967294" count="1" selected="0">
            <x v="0"/>
          </reference>
          <reference field="27" count="1" selected="0">
            <x v="2"/>
          </reference>
          <reference field="28" count="1" selected="0">
            <x v="4"/>
          </reference>
        </references>
      </pivotArea>
    </chartFormat>
    <chartFormat chart="2" format="41" series="1">
      <pivotArea type="data" outline="0" fieldPosition="0">
        <references count="2">
          <reference field="4294967294" count="1" selected="0">
            <x v="0"/>
          </reference>
          <reference field="28" count="1" selected="0">
            <x v="4"/>
          </reference>
        </references>
      </pivotArea>
    </chartFormat>
    <chartFormat chart="3" format="81" series="1">
      <pivotArea type="data" outline="0" fieldPosition="0">
        <references count="2">
          <reference field="4294967294" count="1" selected="0">
            <x v="0"/>
          </reference>
          <reference field="28" count="1" selected="0">
            <x v="4"/>
          </reference>
        </references>
      </pivotArea>
    </chartFormat>
    <chartFormat chart="3" format="82" series="1">
      <pivotArea type="data" outline="0" fieldPosition="0">
        <references count="2">
          <reference field="4294967294" count="1" selected="0">
            <x v="0"/>
          </reference>
          <reference field="28" count="1" selected="0">
            <x v="2"/>
          </reference>
        </references>
      </pivotArea>
    </chartFormat>
    <chartFormat chart="3" format="83" series="1">
      <pivotArea type="data" outline="0" fieldPosition="0">
        <references count="2">
          <reference field="4294967294" count="1" selected="0">
            <x v="0"/>
          </reference>
          <reference field="28" count="1" selected="0">
            <x v="3"/>
          </reference>
        </references>
      </pivotArea>
    </chartFormat>
    <chartFormat chart="3" format="84" series="1">
      <pivotArea type="data" outline="0" fieldPosition="0">
        <references count="2">
          <reference field="4294967294" count="1" selected="0">
            <x v="0"/>
          </reference>
          <reference field="28" count="1" selected="0">
            <x v="1"/>
          </reference>
        </references>
      </pivotArea>
    </chartFormat>
    <chartFormat chart="3" format="85">
      <pivotArea type="data" outline="0" fieldPosition="0">
        <references count="3">
          <reference field="4294967294" count="1" selected="0">
            <x v="0"/>
          </reference>
          <reference field="8" count="1" selected="0">
            <x v="0"/>
          </reference>
          <reference field="28" count="1" selected="0">
            <x v="3"/>
          </reference>
        </references>
      </pivotArea>
    </chartFormat>
    <chartFormat chart="3" format="86">
      <pivotArea type="data" outline="0" fieldPosition="0">
        <references count="3">
          <reference field="4294967294" count="1" selected="0">
            <x v="0"/>
          </reference>
          <reference field="8" count="1" selected="0">
            <x v="1"/>
          </reference>
          <reference field="28" count="1" selected="0">
            <x v="3"/>
          </reference>
        </references>
      </pivotArea>
    </chartFormat>
    <chartFormat chart="3" format="87">
      <pivotArea type="data" outline="0" fieldPosition="0">
        <references count="3">
          <reference field="4294967294" count="1" selected="0">
            <x v="0"/>
          </reference>
          <reference field="8" count="1" selected="0">
            <x v="0"/>
          </reference>
          <reference field="28" count="1" selected="0">
            <x v="4"/>
          </reference>
        </references>
      </pivotArea>
    </chartFormat>
    <chartFormat chart="3" format="88">
      <pivotArea type="data" outline="0" fieldPosition="0">
        <references count="3">
          <reference field="4294967294" count="1" selected="0">
            <x v="0"/>
          </reference>
          <reference field="8" count="1" selected="0">
            <x v="1"/>
          </reference>
          <reference field="28" count="1" selected="0">
            <x v="4"/>
          </reference>
        </references>
      </pivotArea>
    </chartFormat>
    <chartFormat chart="3" format="89" series="1">
      <pivotArea type="data" outline="0" fieldPosition="0">
        <references count="3">
          <reference field="4294967294" count="1" selected="0">
            <x v="0"/>
          </reference>
          <reference field="27" count="1" selected="0">
            <x v="2"/>
          </reference>
          <reference field="28" count="1" selected="0">
            <x v="5"/>
          </reference>
        </references>
      </pivotArea>
    </chartFormat>
    <chartFormat chart="3" format="90" series="1">
      <pivotArea type="data" outline="0" fieldPosition="0">
        <references count="3">
          <reference field="4294967294" count="1" selected="0">
            <x v="0"/>
          </reference>
          <reference field="27" count="1" selected="0">
            <x v="1"/>
          </reference>
          <reference field="28" count="1" selected="0">
            <x v="5"/>
          </reference>
        </references>
      </pivotArea>
    </chartFormat>
    <chartFormat chart="3" format="91">
      <pivotArea type="data" outline="0" fieldPosition="0">
        <references count="4">
          <reference field="4294967294" count="1" selected="0">
            <x v="0"/>
          </reference>
          <reference field="8" count="1" selected="0">
            <x v="0"/>
          </reference>
          <reference field="27" count="1" selected="0">
            <x v="1"/>
          </reference>
          <reference field="28" count="1" selected="0">
            <x v="5"/>
          </reference>
        </references>
      </pivotArea>
    </chartFormat>
    <chartFormat chart="3" format="92">
      <pivotArea type="data" outline="0" fieldPosition="0">
        <references count="4">
          <reference field="4294967294" count="1" selected="0">
            <x v="0"/>
          </reference>
          <reference field="8" count="1" selected="0">
            <x v="1"/>
          </reference>
          <reference field="27" count="1" selected="0">
            <x v="1"/>
          </reference>
          <reference field="28" count="1" selected="0">
            <x v="5"/>
          </reference>
        </references>
      </pivotArea>
    </chartFormat>
    <chartFormat chart="3" format="93">
      <pivotArea type="data" outline="0" fieldPosition="0">
        <references count="4">
          <reference field="4294967294" count="1" selected="0">
            <x v="0"/>
          </reference>
          <reference field="8" count="1" selected="0">
            <x v="0"/>
          </reference>
          <reference field="27" count="1" selected="0">
            <x v="2"/>
          </reference>
          <reference field="28" count="1" selected="0">
            <x v="5"/>
          </reference>
        </references>
      </pivotArea>
    </chartFormat>
    <chartFormat chart="3" format="94">
      <pivotArea type="data" outline="0" fieldPosition="0">
        <references count="4">
          <reference field="4294967294" count="1" selected="0">
            <x v="0"/>
          </reference>
          <reference field="8" count="1" selected="0">
            <x v="1"/>
          </reference>
          <reference field="27" count="1" selected="0">
            <x v="2"/>
          </reference>
          <reference field="28" count="1" selected="0">
            <x v="5"/>
          </reference>
        </references>
      </pivotArea>
    </chartFormat>
    <chartFormat chart="3" format="95" series="1">
      <pivotArea type="data" outline="0" fieldPosition="0">
        <references count="4">
          <reference field="4294967294" count="1" selected="0">
            <x v="0"/>
          </reference>
          <reference field="1" count="1" selected="0">
            <x v="8"/>
          </reference>
          <reference field="27" count="1" selected="0">
            <x v="3"/>
          </reference>
          <reference field="28" count="1" selected="0">
            <x v="5"/>
          </reference>
        </references>
      </pivotArea>
    </chartFormat>
    <chartFormat chart="3" format="96" series="1">
      <pivotArea type="data" outline="0" fieldPosition="0">
        <references count="4">
          <reference field="4294967294" count="1" selected="0">
            <x v="0"/>
          </reference>
          <reference field="1" count="1" selected="0">
            <x v="9"/>
          </reference>
          <reference field="27" count="1" selected="0">
            <x v="3"/>
          </reference>
          <reference field="28" count="1" selected="0">
            <x v="5"/>
          </reference>
        </references>
      </pivotArea>
    </chartFormat>
    <chartFormat chart="3" format="97" series="1">
      <pivotArea type="data" outline="0" fieldPosition="0">
        <references count="3">
          <reference field="4294967294" count="1" selected="0">
            <x v="0"/>
          </reference>
          <reference field="27" count="1" selected="0">
            <x v="4"/>
          </reference>
          <reference field="28" count="1" selected="0">
            <x v="5"/>
          </reference>
        </references>
      </pivotArea>
    </chartFormat>
    <chartFormat chart="3" format="98" series="1">
      <pivotArea type="data" outline="0" fieldPosition="0">
        <references count="3">
          <reference field="4294967294" count="1" selected="0">
            <x v="0"/>
          </reference>
          <reference field="27" count="1" selected="0">
            <x v="1"/>
          </reference>
          <reference field="28" count="1" selected="0">
            <x v="6"/>
          </reference>
        </references>
      </pivotArea>
    </chartFormat>
    <chartFormat chart="3" format="99" series="1">
      <pivotArea type="data" outline="0" fieldPosition="0">
        <references count="4">
          <reference field="4294967294" count="1" selected="0">
            <x v="0"/>
          </reference>
          <reference field="1" count="1" selected="0">
            <x v="7"/>
          </reference>
          <reference field="27" count="1" selected="0">
            <x v="3"/>
          </reference>
          <reference field="2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owssvr" backgroundRefresh="0" refreshOnLoad="1" connectionId="1" autoFormatId="16" applyNumberFormats="0" applyBorderFormats="0" applyFontFormats="0" applyPatternFormats="0" applyAlignmentFormats="0" applyWidthHeightFormats="0">
  <queryTableRefresh nextId="30">
    <queryTableFields count="27">
      <queryTableField id="2" name="Organization" tableColumnId="1"/>
      <queryTableField id="3" name="Date" tableColumnId="2"/>
      <queryTableField id="25" dataBound="0" tableColumnId="24"/>
      <queryTableField id="4" name="Project Number" tableColumnId="3"/>
      <queryTableField id="5" name="Disaster" tableColumnId="4"/>
      <queryTableField id="6" name="Description" tableColumnId="5"/>
      <queryTableField id="7" name="Subject" tableColumnId="6"/>
      <queryTableField id="23" dataBound="0" tableColumnId="23"/>
      <queryTableField id="9" name="Location" tableColumnId="7"/>
      <queryTableField id="15" name="Created By" tableColumnId="8"/>
      <queryTableField id="11" name="Created" tableColumnId="9"/>
      <queryTableField id="21" name="App Created By" tableColumnId="10"/>
      <queryTableField id="22" name="App Modified By" tableColumnId="11"/>
      <queryTableField id="13" name="Content Type" tableColumnId="12"/>
      <queryTableField id="8" name="DRGR Loaded" tableColumnId="13"/>
      <queryTableField id="20" name="Folder Child Count" tableColumnId="14"/>
      <queryTableField id="27" dataBound="0" tableColumnId="26"/>
      <queryTableField id="26" dataBound="0" tableColumnId="25"/>
      <queryTableField id="29" dataBound="0" tableColumnId="28"/>
      <queryTableField id="12" name="ID" tableColumnId="15"/>
      <queryTableField id="19" name="Item Child Count" tableColumnId="16"/>
      <queryTableField id="14" name="Modified" tableColumnId="17"/>
      <queryTableField id="16" name="Modified By" tableColumnId="18"/>
      <queryTableField id="1" name="Responsible Organization List" tableColumnId="19"/>
      <queryTableField id="10" name="TA Classification" tableColumnId="20"/>
      <queryTableField id="18" name="Item Type" tableColumnId="21"/>
      <queryTableField id="17" name="Path" tableColumnId="2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e_owssvr" displayName="Table_owssvr" ref="A1:AA1831" tableType="queryTable" totalsRowShown="0" headerRowDxfId="129" dataDxfId="128">
  <autoFilter ref="A1:AA1831"/>
  <tableColumns count="27">
    <tableColumn id="1" uniqueName="Organization" name="Organization" queryTableFieldId="2" dataDxfId="127" dataCellStyle="Normal 2"/>
    <tableColumn id="2" uniqueName="Date" name="Date" queryTableFieldId="3" dataDxfId="126" dataCellStyle="Normal 2"/>
    <tableColumn id="24" uniqueName="24" name="Last12mo" queryTableFieldId="25" dataDxfId="125" dataCellStyle="Normal 2">
      <calculatedColumnFormula>IF(Table_owssvr[[#This Row],[Date]]&gt;=(TODAY()-365),"Y","N")</calculatedColumnFormula>
    </tableColumn>
    <tableColumn id="3" uniqueName="Project_x005f_x0020_Number" name="Project Number" queryTableFieldId="4" dataDxfId="124" dataCellStyle="Normal 2"/>
    <tableColumn id="4" uniqueName="Disaster" name="Disaster" queryTableFieldId="5" dataDxfId="123" dataCellStyle="Normal 2"/>
    <tableColumn id="5" uniqueName="Description" name="Description" queryTableFieldId="6" dataDxfId="122"/>
    <tableColumn id="6" uniqueName="Subject" name="Subject" queryTableFieldId="7" dataDxfId="121" dataCellStyle="Normal 2"/>
    <tableColumn id="23" uniqueName="23" name="Subject_Primary" queryTableFieldId="23" dataDxfId="120" dataCellStyle="Normal 2">
      <calculatedColumnFormula>IFERROR(LEFT(Table_owssvr[[#This Row],[Subject]],FIND(";",Table_owssvr[[#This Row],[Subject]])-1),Table_owssvr[[#This Row],[Subject]])</calculatedColumnFormula>
    </tableColumn>
    <tableColumn id="7" uniqueName="Location" name="Location" queryTableFieldId="9" dataDxfId="119" dataCellStyle="Normal 2"/>
    <tableColumn id="8" uniqueName="Author" name="Created By" queryTableFieldId="15" dataDxfId="118" dataCellStyle="Normal 2"/>
    <tableColumn id="9" uniqueName="Created" name="Created" queryTableFieldId="11" dataDxfId="117" dataCellStyle="Normal 2"/>
    <tableColumn id="10" uniqueName="AppAuthor" name="App Created By" queryTableFieldId="21" dataDxfId="116" dataCellStyle="Normal 2"/>
    <tableColumn id="11" uniqueName="AppEditor" name="App Modified By" queryTableFieldId="22" dataDxfId="115" dataCellStyle="Normal 2"/>
    <tableColumn id="12" uniqueName="ContentType" name="Content Type" queryTableFieldId="13" dataDxfId="114" dataCellStyle="Normal 2"/>
    <tableColumn id="13" uniqueName="DRGR_x005f_x0020_Loaded" name="DRGR Loaded" queryTableFieldId="8" dataDxfId="113" dataCellStyle="Normal 2"/>
    <tableColumn id="14" uniqueName="FolderChildCount" name="Folder Child Count" queryTableFieldId="20" dataDxfId="112" dataCellStyle="Normal 2"/>
    <tableColumn id="26" uniqueName="26" name="Created By_A" queryTableFieldId="27" dataDxfId="111" dataCellStyle="Normal 2">
      <calculatedColumnFormula>IF(ISNUMBER(SEARCH(",",Table_owssvr[[#This Row],[Created By]])),SUBSTITUTE(Table_owssvr[[#This Row],[Created By]]," OCD,",""),Table_owssvr[[#This Row],[Created By]])</calculatedColumnFormula>
    </tableColumn>
    <tableColumn id="25" uniqueName="25" name="Created By_B1" queryTableFieldId="26" dataDxfId="110" dataCellStyle="Normal 2">
      <calculatedColumnFormula>IF(ISNUMBER(SEARCH(",",Table_owssvr[[#This Row],[Created By]])),(MID(Table_owssvr[[#This Row],[Created By_A]]&amp;" "&amp;Table_owssvr[[#This Row],[Created By_A]],FIND(" ",Table_owssvr[[#This Row],[Created By_A]])+1,LEN(Table_owssvr[[#This Row],[Created By_A]]))),Table_owssvr[[#This Row],[Created By]])</calculatedColumnFormula>
    </tableColumn>
    <tableColumn id="28" uniqueName="28" name="Created By_B2" queryTableFieldId="29" dataDxfId="109" dataCellStyle="Normal 2">
      <calculatedColumnFormula>IF(ISNUMBER(SEARCH(",",Table_owssvr[[#This Row],[Created By_B1]])),SUBSTITUTE(Table_owssvr[[#This Row],[Created By_B1]],",",""),Table_owssvr[[#This Row],[Created By_B1]])</calculatedColumnFormula>
    </tableColumn>
    <tableColumn id="15" uniqueName="ID" name="ID" queryTableFieldId="12" dataDxfId="108" dataCellStyle="Normal 2"/>
    <tableColumn id="16" uniqueName="ItemChildCount" name="Item Child Count" queryTableFieldId="19" dataDxfId="107" dataCellStyle="Normal 2"/>
    <tableColumn id="17" uniqueName="Modified" name="Modified" queryTableFieldId="14" dataDxfId="106" dataCellStyle="Normal 2"/>
    <tableColumn id="18" uniqueName="Editor" name="Modified By" queryTableFieldId="16" dataDxfId="105" dataCellStyle="Normal 2"/>
    <tableColumn id="19" uniqueName="Title" name="Responsible Organization List" queryTableFieldId="1" dataDxfId="104" dataCellStyle="Normal 2"/>
    <tableColumn id="20" uniqueName="TA_x005f_x0020_Eligible" name="TA Classification" queryTableFieldId="10" dataDxfId="103" dataCellStyle="Normal 2"/>
    <tableColumn id="21" uniqueName="FSObjType" name="Item Type" queryTableFieldId="18" dataDxfId="102" dataCellStyle="Normal 2"/>
    <tableColumn id="22" uniqueName="FileDirRef" name="Path" queryTableFieldId="17" dataDxfId="101"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7:Q75"/>
  <sheetViews>
    <sheetView tabSelected="1" showWhiteSpace="0" zoomScaleNormal="100" workbookViewId="0">
      <selection activeCell="B52" sqref="B52"/>
    </sheetView>
  </sheetViews>
  <sheetFormatPr defaultColWidth="17.42578125" defaultRowHeight="12.75" x14ac:dyDescent="0.2"/>
  <cols>
    <col min="1" max="1" width="2.140625" customWidth="1"/>
    <col min="2" max="2" width="16" customWidth="1"/>
    <col min="3" max="3" width="11" bestFit="1" customWidth="1"/>
    <col min="4" max="7" width="11" customWidth="1"/>
    <col min="8" max="14" width="11" bestFit="1" customWidth="1"/>
    <col min="15" max="15" width="11" customWidth="1"/>
    <col min="16" max="16" width="6.7109375" customWidth="1"/>
    <col min="17" max="17" width="6.5703125" bestFit="1" customWidth="1"/>
    <col min="18" max="18" width="8.42578125" customWidth="1"/>
    <col min="19" max="19" width="5.42578125" customWidth="1"/>
  </cols>
  <sheetData>
    <row r="47" spans="2:3" x14ac:dyDescent="0.2">
      <c r="B47" s="16" t="s">
        <v>2240</v>
      </c>
      <c r="C47" s="17" t="s">
        <v>2241</v>
      </c>
    </row>
    <row r="48" spans="2:3" ht="17.25" customHeight="1" x14ac:dyDescent="0.2"/>
    <row r="49" spans="2:17" s="13" customFormat="1" x14ac:dyDescent="0.2">
      <c r="B49" s="19" t="s">
        <v>2239</v>
      </c>
      <c r="C49" s="19" t="s">
        <v>2225</v>
      </c>
      <c r="D49" s="19" t="s">
        <v>2226</v>
      </c>
      <c r="E49" s="19" t="s">
        <v>2219</v>
      </c>
      <c r="F49" s="20"/>
      <c r="G49" s="20"/>
      <c r="H49" s="20"/>
      <c r="I49" s="20"/>
      <c r="J49" s="20"/>
      <c r="K49" s="20"/>
      <c r="L49" s="20"/>
      <c r="M49" s="20"/>
      <c r="N49" s="20"/>
      <c r="O49" s="20"/>
      <c r="P49" s="20"/>
      <c r="Q49"/>
    </row>
    <row r="50" spans="2:17" s="13" customFormat="1" ht="38.25" x14ac:dyDescent="0.2">
      <c r="B50" s="20"/>
      <c r="C50" s="17" t="s">
        <v>2849</v>
      </c>
      <c r="D50" s="17"/>
      <c r="E50" s="17"/>
      <c r="F50" s="17"/>
      <c r="G50" s="17"/>
      <c r="H50" s="17"/>
      <c r="I50" s="17"/>
      <c r="J50" s="17"/>
      <c r="K50" s="17"/>
      <c r="L50" s="17"/>
      <c r="M50" s="17" t="s">
        <v>3511</v>
      </c>
      <c r="N50" s="17"/>
      <c r="O50" s="17"/>
      <c r="P50" s="22" t="s">
        <v>2221</v>
      </c>
      <c r="Q50"/>
    </row>
    <row r="51" spans="2:17" s="13" customFormat="1" x14ac:dyDescent="0.2">
      <c r="B51" s="20"/>
      <c r="C51" s="17" t="s">
        <v>2228</v>
      </c>
      <c r="D51" s="17" t="s">
        <v>2229</v>
      </c>
      <c r="E51" s="17"/>
      <c r="F51" s="17"/>
      <c r="G51" s="17" t="s">
        <v>2227</v>
      </c>
      <c r="H51" s="17"/>
      <c r="I51" s="17"/>
      <c r="J51" s="17" t="s">
        <v>2242</v>
      </c>
      <c r="K51" s="17"/>
      <c r="L51" s="17"/>
      <c r="M51" s="17" t="s">
        <v>2228</v>
      </c>
      <c r="N51" s="17"/>
      <c r="O51" s="17"/>
      <c r="P51" s="22"/>
      <c r="Q51"/>
    </row>
    <row r="52" spans="2:17" s="13" customFormat="1" x14ac:dyDescent="0.2">
      <c r="B52" s="16" t="s">
        <v>2905</v>
      </c>
      <c r="C52" s="32" t="s">
        <v>2235</v>
      </c>
      <c r="D52" s="32" t="s">
        <v>2236</v>
      </c>
      <c r="E52" s="32" t="s">
        <v>2237</v>
      </c>
      <c r="F52" s="32" t="s">
        <v>2238</v>
      </c>
      <c r="G52" s="32" t="s">
        <v>2230</v>
      </c>
      <c r="H52" s="32" t="s">
        <v>2231</v>
      </c>
      <c r="I52" s="32" t="s">
        <v>2232</v>
      </c>
      <c r="J52" s="32" t="s">
        <v>2850</v>
      </c>
      <c r="K52" s="32" t="s">
        <v>2851</v>
      </c>
      <c r="L52" s="32" t="s">
        <v>2852</v>
      </c>
      <c r="M52" s="32" t="s">
        <v>2233</v>
      </c>
      <c r="N52" s="32" t="s">
        <v>2234</v>
      </c>
      <c r="O52" s="32" t="s">
        <v>2235</v>
      </c>
      <c r="P52" s="21"/>
      <c r="Q52"/>
    </row>
    <row r="53" spans="2:17" s="13" customFormat="1" x14ac:dyDescent="0.2">
      <c r="B53" s="17" t="s">
        <v>3048</v>
      </c>
      <c r="C53" s="18"/>
      <c r="D53" s="18"/>
      <c r="E53" s="18"/>
      <c r="F53" s="18"/>
      <c r="G53" s="18">
        <v>2</v>
      </c>
      <c r="H53" s="18">
        <v>1</v>
      </c>
      <c r="I53" s="18">
        <v>1</v>
      </c>
      <c r="J53" s="18"/>
      <c r="K53" s="18">
        <v>1</v>
      </c>
      <c r="L53" s="18">
        <v>2</v>
      </c>
      <c r="M53" s="18">
        <v>2</v>
      </c>
      <c r="N53" s="18">
        <v>5</v>
      </c>
      <c r="O53" s="18"/>
      <c r="P53" s="18">
        <v>14</v>
      </c>
      <c r="Q53"/>
    </row>
    <row r="54" spans="2:17" s="13" customFormat="1" ht="25.5" x14ac:dyDescent="0.2">
      <c r="B54" s="17" t="s">
        <v>2960</v>
      </c>
      <c r="C54" s="18"/>
      <c r="D54" s="18"/>
      <c r="E54" s="18"/>
      <c r="F54" s="18">
        <v>1</v>
      </c>
      <c r="G54" s="18">
        <v>1</v>
      </c>
      <c r="H54" s="18"/>
      <c r="I54" s="18"/>
      <c r="J54" s="18"/>
      <c r="K54" s="18"/>
      <c r="L54" s="18"/>
      <c r="M54" s="18"/>
      <c r="N54" s="18"/>
      <c r="O54" s="18"/>
      <c r="P54" s="18">
        <v>2</v>
      </c>
      <c r="Q54"/>
    </row>
    <row r="55" spans="2:17" s="13" customFormat="1" x14ac:dyDescent="0.2">
      <c r="B55" s="17" t="s">
        <v>3159</v>
      </c>
      <c r="C55" s="18"/>
      <c r="D55" s="18"/>
      <c r="E55" s="18"/>
      <c r="F55" s="18"/>
      <c r="G55" s="18"/>
      <c r="H55" s="18">
        <v>1</v>
      </c>
      <c r="I55" s="18"/>
      <c r="J55" s="18">
        <v>1</v>
      </c>
      <c r="K55" s="18"/>
      <c r="L55" s="18"/>
      <c r="M55" s="18"/>
      <c r="N55" s="18"/>
      <c r="O55" s="18"/>
      <c r="P55" s="18">
        <v>2</v>
      </c>
      <c r="Q55"/>
    </row>
    <row r="56" spans="2:17" s="13" customFormat="1" x14ac:dyDescent="0.2">
      <c r="B56" s="17" t="s">
        <v>2</v>
      </c>
      <c r="C56" s="18"/>
      <c r="D56" s="18"/>
      <c r="E56" s="18"/>
      <c r="F56" s="18"/>
      <c r="G56" s="18"/>
      <c r="H56" s="18">
        <v>5</v>
      </c>
      <c r="I56" s="18">
        <v>8</v>
      </c>
      <c r="J56" s="18">
        <v>4</v>
      </c>
      <c r="K56" s="18">
        <v>3</v>
      </c>
      <c r="L56" s="18"/>
      <c r="M56" s="18"/>
      <c r="N56" s="18"/>
      <c r="O56" s="18"/>
      <c r="P56" s="18">
        <v>20</v>
      </c>
      <c r="Q56"/>
    </row>
    <row r="57" spans="2:17" s="13" customFormat="1" x14ac:dyDescent="0.2">
      <c r="B57" s="17" t="s">
        <v>2876</v>
      </c>
      <c r="C57" s="18"/>
      <c r="D57" s="18"/>
      <c r="E57" s="18">
        <v>2</v>
      </c>
      <c r="F57" s="18">
        <v>1</v>
      </c>
      <c r="G57" s="18">
        <v>1</v>
      </c>
      <c r="H57" s="18">
        <v>2</v>
      </c>
      <c r="I57" s="18"/>
      <c r="J57" s="18"/>
      <c r="K57" s="18"/>
      <c r="L57" s="18"/>
      <c r="M57" s="18"/>
      <c r="N57" s="18"/>
      <c r="O57" s="18"/>
      <c r="P57" s="18">
        <v>6</v>
      </c>
      <c r="Q57"/>
    </row>
    <row r="58" spans="2:17" s="13" customFormat="1" x14ac:dyDescent="0.2">
      <c r="B58" s="17" t="s">
        <v>95</v>
      </c>
      <c r="C58" s="18"/>
      <c r="D58" s="18"/>
      <c r="E58" s="18">
        <v>2</v>
      </c>
      <c r="F58" s="18">
        <v>1</v>
      </c>
      <c r="G58" s="18">
        <v>1</v>
      </c>
      <c r="H58" s="18">
        <v>1</v>
      </c>
      <c r="I58" s="18">
        <v>1</v>
      </c>
      <c r="J58" s="18">
        <v>3</v>
      </c>
      <c r="K58" s="18">
        <v>1</v>
      </c>
      <c r="L58" s="18"/>
      <c r="M58" s="18"/>
      <c r="N58" s="18"/>
      <c r="O58" s="18"/>
      <c r="P58" s="18">
        <v>10</v>
      </c>
      <c r="Q58"/>
    </row>
    <row r="59" spans="2:17" s="13" customFormat="1" x14ac:dyDescent="0.2">
      <c r="B59" s="17" t="s">
        <v>2827</v>
      </c>
      <c r="C59" s="18">
        <v>1</v>
      </c>
      <c r="D59" s="18">
        <v>2</v>
      </c>
      <c r="E59" s="18">
        <v>3</v>
      </c>
      <c r="F59" s="18">
        <v>1</v>
      </c>
      <c r="G59" s="18"/>
      <c r="H59" s="18"/>
      <c r="I59" s="18">
        <v>2</v>
      </c>
      <c r="J59" s="18"/>
      <c r="K59" s="18"/>
      <c r="L59" s="18"/>
      <c r="M59" s="18"/>
      <c r="N59" s="18"/>
      <c r="O59" s="18"/>
      <c r="P59" s="18">
        <v>9</v>
      </c>
      <c r="Q59"/>
    </row>
    <row r="60" spans="2:17" s="13" customFormat="1" x14ac:dyDescent="0.2">
      <c r="B60" s="17" t="s">
        <v>2836</v>
      </c>
      <c r="C60" s="18"/>
      <c r="D60" s="18">
        <v>1</v>
      </c>
      <c r="E60" s="18"/>
      <c r="F60" s="18">
        <v>3</v>
      </c>
      <c r="G60" s="18">
        <v>1</v>
      </c>
      <c r="H60" s="18">
        <v>5</v>
      </c>
      <c r="I60" s="18">
        <v>2</v>
      </c>
      <c r="J60" s="18">
        <v>3</v>
      </c>
      <c r="K60" s="18">
        <v>1</v>
      </c>
      <c r="L60" s="18"/>
      <c r="M60" s="18">
        <v>2</v>
      </c>
      <c r="N60" s="18"/>
      <c r="O60" s="18"/>
      <c r="P60" s="18">
        <v>18</v>
      </c>
      <c r="Q60"/>
    </row>
    <row r="61" spans="2:17" s="13" customFormat="1" x14ac:dyDescent="0.2">
      <c r="B61" s="17" t="s">
        <v>10</v>
      </c>
      <c r="C61" s="18">
        <v>1</v>
      </c>
      <c r="D61" s="18">
        <v>6</v>
      </c>
      <c r="E61" s="18">
        <v>10</v>
      </c>
      <c r="F61" s="18">
        <v>9</v>
      </c>
      <c r="G61" s="18">
        <v>7</v>
      </c>
      <c r="H61" s="18">
        <v>6</v>
      </c>
      <c r="I61" s="18">
        <v>4</v>
      </c>
      <c r="J61" s="18">
        <v>5</v>
      </c>
      <c r="K61" s="18">
        <v>4</v>
      </c>
      <c r="L61" s="18">
        <v>1</v>
      </c>
      <c r="M61" s="18">
        <v>3</v>
      </c>
      <c r="N61" s="18">
        <v>2</v>
      </c>
      <c r="O61" s="18">
        <v>2</v>
      </c>
      <c r="P61" s="18">
        <v>60</v>
      </c>
      <c r="Q61"/>
    </row>
    <row r="62" spans="2:17" s="13" customFormat="1" x14ac:dyDescent="0.2">
      <c r="B62" s="17" t="s">
        <v>3077</v>
      </c>
      <c r="C62" s="18"/>
      <c r="D62" s="18"/>
      <c r="E62" s="18"/>
      <c r="F62" s="18">
        <v>1</v>
      </c>
      <c r="G62" s="18">
        <v>1</v>
      </c>
      <c r="H62" s="18">
        <v>1</v>
      </c>
      <c r="I62" s="18"/>
      <c r="J62" s="18">
        <v>2</v>
      </c>
      <c r="K62" s="18"/>
      <c r="L62" s="18"/>
      <c r="M62" s="18"/>
      <c r="N62" s="18"/>
      <c r="O62" s="18"/>
      <c r="P62" s="18">
        <v>5</v>
      </c>
      <c r="Q62"/>
    </row>
    <row r="63" spans="2:17" s="13" customFormat="1" x14ac:dyDescent="0.2">
      <c r="B63" s="17" t="s">
        <v>26</v>
      </c>
      <c r="C63" s="18">
        <v>4</v>
      </c>
      <c r="D63" s="18">
        <v>7</v>
      </c>
      <c r="E63" s="18">
        <v>12</v>
      </c>
      <c r="F63" s="18">
        <v>7</v>
      </c>
      <c r="G63" s="18">
        <v>5</v>
      </c>
      <c r="H63" s="18">
        <v>8</v>
      </c>
      <c r="I63" s="18">
        <v>4</v>
      </c>
      <c r="J63" s="18">
        <v>8</v>
      </c>
      <c r="K63" s="18">
        <v>5</v>
      </c>
      <c r="L63" s="18">
        <v>6</v>
      </c>
      <c r="M63" s="18">
        <v>8</v>
      </c>
      <c r="N63" s="18">
        <v>7</v>
      </c>
      <c r="O63" s="18">
        <v>7</v>
      </c>
      <c r="P63" s="18">
        <v>88</v>
      </c>
      <c r="Q63"/>
    </row>
    <row r="64" spans="2:17" s="13" customFormat="1" x14ac:dyDescent="0.2">
      <c r="B64" s="17" t="s">
        <v>2884</v>
      </c>
      <c r="C64" s="18"/>
      <c r="D64" s="18"/>
      <c r="E64" s="18">
        <v>1</v>
      </c>
      <c r="F64" s="18"/>
      <c r="G64" s="18"/>
      <c r="H64" s="18"/>
      <c r="I64" s="18"/>
      <c r="J64" s="18">
        <v>2</v>
      </c>
      <c r="K64" s="18">
        <v>1</v>
      </c>
      <c r="L64" s="18"/>
      <c r="M64" s="18"/>
      <c r="N64" s="18"/>
      <c r="O64" s="18"/>
      <c r="P64" s="18">
        <v>4</v>
      </c>
      <c r="Q64"/>
    </row>
    <row r="65" spans="2:17" s="13" customFormat="1" x14ac:dyDescent="0.2">
      <c r="B65" s="17" t="s">
        <v>2833</v>
      </c>
      <c r="C65" s="18"/>
      <c r="D65" s="18">
        <v>3</v>
      </c>
      <c r="E65" s="18"/>
      <c r="F65" s="18"/>
      <c r="G65" s="18"/>
      <c r="H65" s="18">
        <v>1</v>
      </c>
      <c r="I65" s="18"/>
      <c r="J65" s="18"/>
      <c r="K65" s="18"/>
      <c r="L65" s="18"/>
      <c r="M65" s="18"/>
      <c r="N65" s="18"/>
      <c r="O65" s="18">
        <v>1</v>
      </c>
      <c r="P65" s="18">
        <v>5</v>
      </c>
      <c r="Q65"/>
    </row>
    <row r="66" spans="2:17" s="13" customFormat="1" x14ac:dyDescent="0.2">
      <c r="B66" s="17" t="s">
        <v>3206</v>
      </c>
      <c r="C66" s="18"/>
      <c r="D66" s="18"/>
      <c r="E66" s="18"/>
      <c r="F66" s="18"/>
      <c r="G66" s="18"/>
      <c r="H66" s="18"/>
      <c r="I66" s="18">
        <v>1</v>
      </c>
      <c r="J66" s="18"/>
      <c r="K66" s="18"/>
      <c r="L66" s="18">
        <v>33</v>
      </c>
      <c r="M66" s="18">
        <v>1</v>
      </c>
      <c r="N66" s="18"/>
      <c r="O66" s="18"/>
      <c r="P66" s="18">
        <v>35</v>
      </c>
      <c r="Q66"/>
    </row>
    <row r="67" spans="2:17" s="13" customFormat="1" x14ac:dyDescent="0.2">
      <c r="B67" s="17" t="s">
        <v>4</v>
      </c>
      <c r="C67" s="18">
        <v>2</v>
      </c>
      <c r="D67" s="18">
        <v>4</v>
      </c>
      <c r="E67" s="18">
        <v>7</v>
      </c>
      <c r="F67" s="18">
        <v>3</v>
      </c>
      <c r="G67" s="18">
        <v>1</v>
      </c>
      <c r="H67" s="18">
        <v>5</v>
      </c>
      <c r="I67" s="18">
        <v>5</v>
      </c>
      <c r="J67" s="18">
        <v>3</v>
      </c>
      <c r="K67" s="18"/>
      <c r="L67" s="18"/>
      <c r="M67" s="18">
        <v>1</v>
      </c>
      <c r="N67" s="18">
        <v>3</v>
      </c>
      <c r="O67" s="18">
        <v>2</v>
      </c>
      <c r="P67" s="18">
        <v>36</v>
      </c>
      <c r="Q67"/>
    </row>
    <row r="68" spans="2:17" s="13" customFormat="1" x14ac:dyDescent="0.2">
      <c r="B68" s="17" t="s">
        <v>2831</v>
      </c>
      <c r="C68" s="18"/>
      <c r="D68" s="18">
        <v>2</v>
      </c>
      <c r="E68" s="18">
        <v>1</v>
      </c>
      <c r="F68" s="18">
        <v>1</v>
      </c>
      <c r="G68" s="18">
        <v>1</v>
      </c>
      <c r="H68" s="18">
        <v>3</v>
      </c>
      <c r="I68" s="18">
        <v>3</v>
      </c>
      <c r="J68" s="18">
        <v>3</v>
      </c>
      <c r="K68" s="18"/>
      <c r="L68" s="18">
        <v>4</v>
      </c>
      <c r="M68" s="18">
        <v>3</v>
      </c>
      <c r="N68" s="18">
        <v>2</v>
      </c>
      <c r="O68" s="18">
        <v>1</v>
      </c>
      <c r="P68" s="18">
        <v>24</v>
      </c>
      <c r="Q68"/>
    </row>
    <row r="69" spans="2:17" x14ac:dyDescent="0.2">
      <c r="B69" s="17" t="s">
        <v>7</v>
      </c>
      <c r="C69" s="18"/>
      <c r="D69" s="18">
        <v>4</v>
      </c>
      <c r="E69" s="18">
        <v>5</v>
      </c>
      <c r="F69" s="18">
        <v>4</v>
      </c>
      <c r="G69" s="18">
        <v>5</v>
      </c>
      <c r="H69" s="18">
        <v>4</v>
      </c>
      <c r="I69" s="18">
        <v>4</v>
      </c>
      <c r="J69" s="18">
        <v>5</v>
      </c>
      <c r="K69" s="18">
        <v>4</v>
      </c>
      <c r="L69" s="18">
        <v>3</v>
      </c>
      <c r="M69" s="18">
        <v>4</v>
      </c>
      <c r="N69" s="18">
        <v>3</v>
      </c>
      <c r="O69" s="18"/>
      <c r="P69" s="18">
        <v>45</v>
      </c>
    </row>
    <row r="70" spans="2:17" x14ac:dyDescent="0.2">
      <c r="B70" s="17" t="s">
        <v>2984</v>
      </c>
      <c r="C70" s="18"/>
      <c r="D70" s="18"/>
      <c r="E70" s="18"/>
      <c r="F70" s="18"/>
      <c r="G70" s="18">
        <v>1</v>
      </c>
      <c r="H70" s="18"/>
      <c r="I70" s="18"/>
      <c r="J70" s="18"/>
      <c r="K70" s="18"/>
      <c r="L70" s="18"/>
      <c r="M70" s="18"/>
      <c r="N70" s="18"/>
      <c r="O70" s="18"/>
      <c r="P70" s="18">
        <v>1</v>
      </c>
    </row>
    <row r="71" spans="2:17" ht="25.5" x14ac:dyDescent="0.2">
      <c r="B71" s="17" t="s">
        <v>3</v>
      </c>
      <c r="C71" s="18"/>
      <c r="D71" s="18"/>
      <c r="E71" s="18">
        <v>3</v>
      </c>
      <c r="F71" s="18">
        <v>4</v>
      </c>
      <c r="G71" s="18"/>
      <c r="H71" s="18">
        <v>8</v>
      </c>
      <c r="I71" s="18">
        <v>1</v>
      </c>
      <c r="J71" s="18">
        <v>3</v>
      </c>
      <c r="K71" s="18">
        <v>1</v>
      </c>
      <c r="L71" s="18">
        <v>4</v>
      </c>
      <c r="M71" s="18">
        <v>3</v>
      </c>
      <c r="N71" s="18">
        <v>2</v>
      </c>
      <c r="O71" s="18"/>
      <c r="P71" s="18">
        <v>29</v>
      </c>
    </row>
    <row r="72" spans="2:17" x14ac:dyDescent="0.2">
      <c r="B72" s="17" t="s">
        <v>2835</v>
      </c>
      <c r="C72" s="18">
        <v>1</v>
      </c>
      <c r="D72" s="18">
        <v>1</v>
      </c>
      <c r="E72" s="18"/>
      <c r="F72" s="18"/>
      <c r="G72" s="18"/>
      <c r="H72" s="18"/>
      <c r="I72" s="18">
        <v>5</v>
      </c>
      <c r="J72" s="18"/>
      <c r="K72" s="18"/>
      <c r="L72" s="18">
        <v>2</v>
      </c>
      <c r="M72" s="18"/>
      <c r="N72" s="18"/>
      <c r="O72" s="18"/>
      <c r="P72" s="18">
        <v>9</v>
      </c>
    </row>
    <row r="73" spans="2:17" x14ac:dyDescent="0.2">
      <c r="B73" s="17" t="s">
        <v>2527</v>
      </c>
      <c r="C73" s="18"/>
      <c r="D73" s="18"/>
      <c r="E73" s="18"/>
      <c r="F73" s="18"/>
      <c r="G73" s="18">
        <v>1</v>
      </c>
      <c r="H73" s="18">
        <v>3</v>
      </c>
      <c r="I73" s="18">
        <v>4</v>
      </c>
      <c r="J73" s="18">
        <v>3</v>
      </c>
      <c r="K73" s="18">
        <v>1</v>
      </c>
      <c r="L73" s="18"/>
      <c r="M73" s="18">
        <v>1</v>
      </c>
      <c r="N73" s="18">
        <v>2</v>
      </c>
      <c r="O73" s="18"/>
      <c r="P73" s="18">
        <v>15</v>
      </c>
    </row>
    <row r="74" spans="2:17" x14ac:dyDescent="0.2">
      <c r="B74" s="17" t="s">
        <v>0</v>
      </c>
      <c r="C74" s="18">
        <v>1</v>
      </c>
      <c r="D74" s="18">
        <v>2</v>
      </c>
      <c r="E74" s="18">
        <v>4</v>
      </c>
      <c r="F74" s="18">
        <v>2</v>
      </c>
      <c r="G74" s="18"/>
      <c r="H74" s="18">
        <v>4</v>
      </c>
      <c r="I74" s="18">
        <v>4</v>
      </c>
      <c r="J74" s="18">
        <v>1</v>
      </c>
      <c r="K74" s="18"/>
      <c r="L74" s="18"/>
      <c r="M74" s="18"/>
      <c r="N74" s="18"/>
      <c r="O74" s="18"/>
      <c r="P74" s="18">
        <v>18</v>
      </c>
    </row>
    <row r="75" spans="2:17" x14ac:dyDescent="0.2">
      <c r="B75" s="17" t="s">
        <v>2221</v>
      </c>
      <c r="C75" s="18">
        <v>10</v>
      </c>
      <c r="D75" s="18">
        <v>32</v>
      </c>
      <c r="E75" s="18">
        <v>50</v>
      </c>
      <c r="F75" s="18">
        <v>38</v>
      </c>
      <c r="G75" s="18">
        <v>28</v>
      </c>
      <c r="H75" s="18">
        <v>58</v>
      </c>
      <c r="I75" s="18">
        <v>49</v>
      </c>
      <c r="J75" s="18">
        <v>46</v>
      </c>
      <c r="K75" s="18">
        <v>22</v>
      </c>
      <c r="L75" s="18">
        <v>55</v>
      </c>
      <c r="M75" s="18">
        <v>28</v>
      </c>
      <c r="N75" s="18">
        <v>26</v>
      </c>
      <c r="O75" s="18">
        <v>13</v>
      </c>
      <c r="P75" s="18">
        <v>455</v>
      </c>
    </row>
  </sheetData>
  <printOptions horizontalCentered="1"/>
  <pageMargins left="0.5" right="0.5" top="0.5" bottom="0.5" header="0" footer="0"/>
  <pageSetup scale="91" orientation="landscape" copies="13" r:id="rId2"/>
  <headerFooter>
    <oddFooter>Page &amp;P</oddFooter>
  </headerFooter>
  <rowBreaks count="1" manualBreakCount="1">
    <brk id="4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5"/>
  <sheetViews>
    <sheetView topLeftCell="A31" workbookViewId="0">
      <selection activeCell="A42" sqref="A42"/>
    </sheetView>
  </sheetViews>
  <sheetFormatPr defaultRowHeight="12.75" x14ac:dyDescent="0.2"/>
  <cols>
    <col min="1" max="1" width="11.7109375" customWidth="1"/>
    <col min="2" max="2" width="8.28515625" customWidth="1"/>
    <col min="3" max="3" width="11" customWidth="1"/>
    <col min="4" max="6" width="7.42578125" customWidth="1"/>
    <col min="7" max="7" width="6.7109375" customWidth="1"/>
    <col min="8" max="8" width="7" customWidth="1"/>
    <col min="9" max="9" width="11.7109375" customWidth="1"/>
    <col min="10" max="12" width="7" customWidth="1"/>
    <col min="13" max="13" width="11.7109375" customWidth="1"/>
    <col min="14" max="14" width="31.42578125" customWidth="1"/>
    <col min="15" max="15" width="5.5703125" customWidth="1"/>
    <col min="16" max="38" width="11" customWidth="1"/>
    <col min="39" max="40" width="11" bestFit="1" customWidth="1"/>
    <col min="41" max="41" width="11.7109375" bestFit="1" customWidth="1"/>
    <col min="42" max="501" width="10.140625" bestFit="1" customWidth="1"/>
    <col min="502" max="502" width="11.7109375" bestFit="1" customWidth="1"/>
  </cols>
  <sheetData>
    <row r="2" spans="1:15" x14ac:dyDescent="0.2">
      <c r="A2" s="8" t="s">
        <v>2240</v>
      </c>
      <c r="B2" t="s">
        <v>2241</v>
      </c>
    </row>
    <row r="4" spans="1:15" x14ac:dyDescent="0.2">
      <c r="A4" s="8" t="s">
        <v>2239</v>
      </c>
      <c r="D4" s="8" t="s">
        <v>2222</v>
      </c>
    </row>
    <row r="5" spans="1:15" s="13" customFormat="1" ht="72.75" customHeight="1" x14ac:dyDescent="0.2">
      <c r="A5" s="15" t="s">
        <v>2225</v>
      </c>
      <c r="B5" s="15" t="s">
        <v>2226</v>
      </c>
      <c r="C5" s="15" t="s">
        <v>2219</v>
      </c>
      <c r="D5" s="13" t="s">
        <v>59</v>
      </c>
      <c r="E5" s="13" t="s">
        <v>687</v>
      </c>
      <c r="F5" s="13" t="s">
        <v>451</v>
      </c>
      <c r="G5" s="13" t="s">
        <v>1884</v>
      </c>
      <c r="H5" s="13" t="s">
        <v>2223</v>
      </c>
      <c r="I5" s="13" t="s">
        <v>432</v>
      </c>
      <c r="J5" s="13" t="s">
        <v>13</v>
      </c>
      <c r="K5" s="13" t="s">
        <v>239</v>
      </c>
      <c r="L5" s="13" t="s">
        <v>185</v>
      </c>
      <c r="M5" s="13" t="s">
        <v>2224</v>
      </c>
      <c r="N5" t="s">
        <v>906</v>
      </c>
      <c r="O5" s="13" t="s">
        <v>2221</v>
      </c>
    </row>
    <row r="6" spans="1:15" x14ac:dyDescent="0.2">
      <c r="A6" t="s">
        <v>2849</v>
      </c>
      <c r="B6" t="s">
        <v>2228</v>
      </c>
      <c r="C6" s="10" t="s">
        <v>2235</v>
      </c>
      <c r="D6" s="12">
        <v>5</v>
      </c>
      <c r="E6" s="12">
        <v>1</v>
      </c>
      <c r="F6" s="12">
        <v>1</v>
      </c>
      <c r="G6" s="12"/>
      <c r="H6" s="12"/>
      <c r="I6" s="12"/>
      <c r="J6" s="12">
        <v>2</v>
      </c>
      <c r="K6" s="12">
        <v>1</v>
      </c>
      <c r="L6" s="12"/>
      <c r="M6" s="12"/>
      <c r="N6" s="12"/>
      <c r="O6" s="12">
        <v>10</v>
      </c>
    </row>
    <row r="7" spans="1:15" x14ac:dyDescent="0.2">
      <c r="B7" t="s">
        <v>2229</v>
      </c>
      <c r="C7" s="10" t="s">
        <v>2236</v>
      </c>
      <c r="D7" s="12">
        <v>18</v>
      </c>
      <c r="E7" s="12">
        <v>4</v>
      </c>
      <c r="F7" s="12"/>
      <c r="G7" s="12"/>
      <c r="H7" s="12"/>
      <c r="I7" s="12">
        <v>3</v>
      </c>
      <c r="J7" s="12">
        <v>6</v>
      </c>
      <c r="K7" s="12">
        <v>1</v>
      </c>
      <c r="L7" s="12"/>
      <c r="M7" s="12"/>
      <c r="N7" s="12"/>
      <c r="O7" s="12">
        <v>32</v>
      </c>
    </row>
    <row r="8" spans="1:15" x14ac:dyDescent="0.2">
      <c r="C8" s="10" t="s">
        <v>2237</v>
      </c>
      <c r="D8" s="12">
        <v>25</v>
      </c>
      <c r="E8" s="12">
        <v>6</v>
      </c>
      <c r="F8" s="12">
        <v>4</v>
      </c>
      <c r="G8" s="12"/>
      <c r="H8" s="12"/>
      <c r="I8" s="12"/>
      <c r="J8" s="12">
        <v>11</v>
      </c>
      <c r="K8" s="12">
        <v>2</v>
      </c>
      <c r="L8" s="12">
        <v>2</v>
      </c>
      <c r="M8" s="12"/>
      <c r="N8" s="12"/>
      <c r="O8" s="12">
        <v>50</v>
      </c>
    </row>
    <row r="9" spans="1:15" x14ac:dyDescent="0.2">
      <c r="C9" s="10" t="s">
        <v>2238</v>
      </c>
      <c r="D9" s="12">
        <v>14</v>
      </c>
      <c r="E9" s="12">
        <v>5</v>
      </c>
      <c r="F9" s="12">
        <v>2</v>
      </c>
      <c r="G9" s="12"/>
      <c r="H9" s="12">
        <v>2</v>
      </c>
      <c r="I9" s="12">
        <v>3</v>
      </c>
      <c r="J9" s="12">
        <v>9</v>
      </c>
      <c r="K9" s="12">
        <v>2</v>
      </c>
      <c r="L9" s="12"/>
      <c r="M9" s="12"/>
      <c r="N9" s="12">
        <v>1</v>
      </c>
      <c r="O9" s="12">
        <v>38</v>
      </c>
    </row>
    <row r="10" spans="1:15" x14ac:dyDescent="0.2">
      <c r="B10" t="s">
        <v>2227</v>
      </c>
      <c r="C10" s="10" t="s">
        <v>2230</v>
      </c>
      <c r="D10" s="12">
        <v>9</v>
      </c>
      <c r="E10" s="12">
        <v>6</v>
      </c>
      <c r="F10" s="12">
        <v>2</v>
      </c>
      <c r="G10" s="12">
        <v>1</v>
      </c>
      <c r="H10" s="12"/>
      <c r="I10" s="12">
        <v>2</v>
      </c>
      <c r="J10" s="12">
        <v>5</v>
      </c>
      <c r="K10" s="12"/>
      <c r="L10" s="12">
        <v>3</v>
      </c>
      <c r="M10" s="12"/>
      <c r="N10" s="12"/>
      <c r="O10" s="12">
        <v>28</v>
      </c>
    </row>
    <row r="11" spans="1:15" x14ac:dyDescent="0.2">
      <c r="C11" s="10" t="s">
        <v>2231</v>
      </c>
      <c r="D11" s="12">
        <v>31</v>
      </c>
      <c r="E11" s="12">
        <v>6</v>
      </c>
      <c r="F11" s="12">
        <v>4</v>
      </c>
      <c r="G11" s="12"/>
      <c r="H11" s="12"/>
      <c r="I11" s="12">
        <v>2</v>
      </c>
      <c r="J11" s="12">
        <v>12</v>
      </c>
      <c r="K11" s="12">
        <v>2</v>
      </c>
      <c r="L11" s="12"/>
      <c r="M11" s="12">
        <v>1</v>
      </c>
      <c r="N11" s="12"/>
      <c r="O11" s="12">
        <v>58</v>
      </c>
    </row>
    <row r="12" spans="1:15" x14ac:dyDescent="0.2">
      <c r="C12" s="10" t="s">
        <v>2232</v>
      </c>
      <c r="D12" s="12">
        <v>22</v>
      </c>
      <c r="E12" s="12">
        <v>7</v>
      </c>
      <c r="F12" s="12">
        <v>4</v>
      </c>
      <c r="G12" s="12"/>
      <c r="H12" s="12"/>
      <c r="I12" s="12">
        <v>5</v>
      </c>
      <c r="J12" s="12">
        <v>9</v>
      </c>
      <c r="K12" s="12">
        <v>1</v>
      </c>
      <c r="L12" s="12">
        <v>1</v>
      </c>
      <c r="M12" s="12"/>
      <c r="N12" s="12"/>
      <c r="O12" s="12">
        <v>49</v>
      </c>
    </row>
    <row r="13" spans="1:15" x14ac:dyDescent="0.2">
      <c r="B13" t="s">
        <v>2242</v>
      </c>
      <c r="C13" s="10" t="s">
        <v>2850</v>
      </c>
      <c r="D13" s="12">
        <v>19</v>
      </c>
      <c r="E13" s="12">
        <v>7</v>
      </c>
      <c r="F13" s="12">
        <v>3</v>
      </c>
      <c r="G13" s="12"/>
      <c r="H13" s="12"/>
      <c r="I13" s="12">
        <v>2</v>
      </c>
      <c r="J13" s="12">
        <v>11</v>
      </c>
      <c r="K13" s="12"/>
      <c r="L13" s="12">
        <v>3</v>
      </c>
      <c r="M13" s="12"/>
      <c r="N13" s="12">
        <v>1</v>
      </c>
      <c r="O13" s="12">
        <v>46</v>
      </c>
    </row>
    <row r="14" spans="1:15" x14ac:dyDescent="0.2">
      <c r="C14" s="10" t="s">
        <v>2851</v>
      </c>
      <c r="D14" s="12">
        <v>6</v>
      </c>
      <c r="E14" s="12">
        <v>5</v>
      </c>
      <c r="F14" s="12">
        <v>2</v>
      </c>
      <c r="G14" s="12"/>
      <c r="H14" s="12"/>
      <c r="I14" s="12">
        <v>2</v>
      </c>
      <c r="J14" s="12">
        <v>7</v>
      </c>
      <c r="K14" s="12"/>
      <c r="L14" s="12"/>
      <c r="M14" s="12"/>
      <c r="N14" s="12"/>
      <c r="O14" s="12">
        <v>22</v>
      </c>
    </row>
    <row r="15" spans="1:15" x14ac:dyDescent="0.2">
      <c r="C15" s="10" t="s">
        <v>2852</v>
      </c>
      <c r="D15" s="12">
        <v>10</v>
      </c>
      <c r="E15" s="12">
        <v>3</v>
      </c>
      <c r="F15" s="12">
        <v>32</v>
      </c>
      <c r="G15" s="12"/>
      <c r="H15" s="12"/>
      <c r="I15" s="12">
        <v>3</v>
      </c>
      <c r="J15" s="12">
        <v>6</v>
      </c>
      <c r="K15" s="12"/>
      <c r="L15" s="12">
        <v>1</v>
      </c>
      <c r="M15" s="12"/>
      <c r="N15" s="12"/>
      <c r="O15" s="12">
        <v>55</v>
      </c>
    </row>
    <row r="16" spans="1:15" x14ac:dyDescent="0.2">
      <c r="A16" t="s">
        <v>3511</v>
      </c>
      <c r="B16" t="s">
        <v>2228</v>
      </c>
      <c r="C16" s="10" t="s">
        <v>2233</v>
      </c>
      <c r="D16" s="12">
        <v>9</v>
      </c>
      <c r="E16" s="12">
        <v>5</v>
      </c>
      <c r="F16" s="12">
        <v>2</v>
      </c>
      <c r="G16" s="12">
        <v>1</v>
      </c>
      <c r="H16" s="12"/>
      <c r="I16" s="12">
        <v>2</v>
      </c>
      <c r="J16" s="12">
        <v>9</v>
      </c>
      <c r="K16" s="12"/>
      <c r="L16" s="12"/>
      <c r="M16" s="12"/>
      <c r="N16" s="12"/>
      <c r="O16" s="12">
        <v>28</v>
      </c>
    </row>
    <row r="17" spans="1:15" x14ac:dyDescent="0.2">
      <c r="C17" s="10" t="s">
        <v>2234</v>
      </c>
      <c r="D17" s="12">
        <v>5</v>
      </c>
      <c r="E17" s="12">
        <v>3</v>
      </c>
      <c r="F17" s="12">
        <v>1</v>
      </c>
      <c r="G17" s="12">
        <v>1</v>
      </c>
      <c r="H17" s="12"/>
      <c r="I17" s="12">
        <v>4</v>
      </c>
      <c r="J17" s="12">
        <v>12</v>
      </c>
      <c r="K17" s="12"/>
      <c r="L17" s="12"/>
      <c r="M17" s="12"/>
      <c r="N17" s="12"/>
      <c r="O17" s="12">
        <v>26</v>
      </c>
    </row>
    <row r="18" spans="1:15" x14ac:dyDescent="0.2">
      <c r="C18" s="10" t="s">
        <v>2235</v>
      </c>
      <c r="D18" s="12">
        <v>3</v>
      </c>
      <c r="E18" s="12">
        <v>1</v>
      </c>
      <c r="F18" s="12"/>
      <c r="G18" s="12"/>
      <c r="H18" s="12"/>
      <c r="I18" s="12"/>
      <c r="J18" s="12">
        <v>8</v>
      </c>
      <c r="K18" s="12">
        <v>1</v>
      </c>
      <c r="L18" s="12"/>
      <c r="M18" s="12"/>
      <c r="N18" s="12"/>
      <c r="O18" s="12">
        <v>13</v>
      </c>
    </row>
    <row r="19" spans="1:15" x14ac:dyDescent="0.2">
      <c r="A19" t="s">
        <v>2221</v>
      </c>
      <c r="D19" s="12">
        <v>176</v>
      </c>
      <c r="E19" s="12">
        <v>59</v>
      </c>
      <c r="F19" s="12">
        <v>57</v>
      </c>
      <c r="G19" s="12">
        <v>3</v>
      </c>
      <c r="H19" s="12">
        <v>2</v>
      </c>
      <c r="I19" s="12">
        <v>28</v>
      </c>
      <c r="J19" s="12">
        <v>107</v>
      </c>
      <c r="K19" s="12">
        <v>10</v>
      </c>
      <c r="L19" s="12">
        <v>10</v>
      </c>
      <c r="M19" s="12">
        <v>1</v>
      </c>
      <c r="N19" s="12">
        <v>2</v>
      </c>
      <c r="O19" s="12">
        <v>455</v>
      </c>
    </row>
    <row r="27" spans="1:15" x14ac:dyDescent="0.2">
      <c r="A27" s="8" t="s">
        <v>2240</v>
      </c>
      <c r="B27" t="s">
        <v>2241</v>
      </c>
    </row>
    <row r="29" spans="1:15" x14ac:dyDescent="0.2">
      <c r="A29" s="8" t="s">
        <v>2239</v>
      </c>
      <c r="B29" s="8" t="s">
        <v>2225</v>
      </c>
      <c r="C29" s="8" t="s">
        <v>2226</v>
      </c>
      <c r="D29" s="8" t="s">
        <v>2219</v>
      </c>
    </row>
    <row r="30" spans="1:15" x14ac:dyDescent="0.2">
      <c r="B30" t="s">
        <v>2849</v>
      </c>
      <c r="H30" t="s">
        <v>3511</v>
      </c>
      <c r="I30" t="s">
        <v>2221</v>
      </c>
    </row>
    <row r="31" spans="1:15" x14ac:dyDescent="0.2">
      <c r="B31" t="s">
        <v>2228</v>
      </c>
      <c r="C31" t="s">
        <v>2229</v>
      </c>
      <c r="D31" t="s">
        <v>2227</v>
      </c>
      <c r="G31" t="s">
        <v>2242</v>
      </c>
      <c r="H31" t="s">
        <v>2228</v>
      </c>
    </row>
    <row r="32" spans="1:15" x14ac:dyDescent="0.2">
      <c r="A32" s="8" t="s">
        <v>2214</v>
      </c>
      <c r="D32" s="10" t="s">
        <v>2230</v>
      </c>
      <c r="E32" s="10" t="s">
        <v>2231</v>
      </c>
      <c r="F32" s="10" t="s">
        <v>2232</v>
      </c>
    </row>
    <row r="33" spans="1:13" x14ac:dyDescent="0.2">
      <c r="A33" t="s">
        <v>16</v>
      </c>
      <c r="B33" s="12">
        <v>1</v>
      </c>
      <c r="C33" s="12">
        <v>32</v>
      </c>
      <c r="D33" s="12">
        <v>9</v>
      </c>
      <c r="E33" s="12">
        <v>17</v>
      </c>
      <c r="F33" s="12">
        <v>9</v>
      </c>
      <c r="G33" s="12">
        <v>24</v>
      </c>
      <c r="H33" s="12">
        <v>9</v>
      </c>
      <c r="I33" s="12">
        <v>101</v>
      </c>
    </row>
    <row r="34" spans="1:13" x14ac:dyDescent="0.2">
      <c r="A34" t="s">
        <v>27</v>
      </c>
      <c r="B34" s="12">
        <v>9</v>
      </c>
      <c r="C34" s="12">
        <v>88</v>
      </c>
      <c r="D34" s="12">
        <v>19</v>
      </c>
      <c r="E34" s="12">
        <v>41</v>
      </c>
      <c r="F34" s="12">
        <v>40</v>
      </c>
      <c r="G34" s="12">
        <v>99</v>
      </c>
      <c r="H34" s="12">
        <v>58</v>
      </c>
      <c r="I34" s="12">
        <v>354</v>
      </c>
    </row>
    <row r="35" spans="1:13" x14ac:dyDescent="0.2">
      <c r="A35" t="s">
        <v>2221</v>
      </c>
      <c r="B35" s="12">
        <v>10</v>
      </c>
      <c r="C35" s="12">
        <v>120</v>
      </c>
      <c r="D35" s="12">
        <v>28</v>
      </c>
      <c r="E35" s="12">
        <v>58</v>
      </c>
      <c r="F35" s="12">
        <v>49</v>
      </c>
      <c r="G35" s="12">
        <v>123</v>
      </c>
      <c r="H35" s="12">
        <v>67</v>
      </c>
      <c r="I35" s="12">
        <v>455</v>
      </c>
    </row>
    <row r="37" spans="1:13" x14ac:dyDescent="0.2">
      <c r="A37" s="8" t="s">
        <v>2240</v>
      </c>
      <c r="B37" t="s">
        <v>2241</v>
      </c>
    </row>
    <row r="39" spans="1:13" x14ac:dyDescent="0.2">
      <c r="A39" s="8" t="s">
        <v>2239</v>
      </c>
      <c r="B39" s="8" t="s">
        <v>2225</v>
      </c>
      <c r="C39" s="8" t="s">
        <v>2226</v>
      </c>
      <c r="D39" s="8" t="s">
        <v>2219</v>
      </c>
    </row>
    <row r="40" spans="1:13" x14ac:dyDescent="0.2">
      <c r="B40" t="s">
        <v>2849</v>
      </c>
      <c r="J40" t="s">
        <v>3511</v>
      </c>
      <c r="M40" t="s">
        <v>2221</v>
      </c>
    </row>
    <row r="41" spans="1:13" x14ac:dyDescent="0.2">
      <c r="B41" t="s">
        <v>2228</v>
      </c>
      <c r="C41" t="s">
        <v>2229</v>
      </c>
      <c r="F41" t="s">
        <v>2227</v>
      </c>
      <c r="I41" t="s">
        <v>2242</v>
      </c>
      <c r="J41" t="s">
        <v>2228</v>
      </c>
    </row>
    <row r="42" spans="1:13" x14ac:dyDescent="0.2">
      <c r="A42" s="8" t="s">
        <v>2905</v>
      </c>
      <c r="B42" s="10" t="s">
        <v>2235</v>
      </c>
      <c r="C42" s="10" t="s">
        <v>2236</v>
      </c>
      <c r="D42" s="10" t="s">
        <v>2237</v>
      </c>
      <c r="E42" s="10" t="s">
        <v>2238</v>
      </c>
      <c r="F42" s="10" t="s">
        <v>2230</v>
      </c>
      <c r="G42" s="10" t="s">
        <v>2231</v>
      </c>
      <c r="H42" s="10" t="s">
        <v>2232</v>
      </c>
      <c r="J42" s="10" t="s">
        <v>2233</v>
      </c>
      <c r="K42" s="10" t="s">
        <v>2234</v>
      </c>
      <c r="L42" s="10" t="s">
        <v>2235</v>
      </c>
    </row>
    <row r="43" spans="1:13" x14ac:dyDescent="0.2">
      <c r="A43" t="s">
        <v>2</v>
      </c>
      <c r="B43" s="12"/>
      <c r="C43" s="12"/>
      <c r="D43" s="12"/>
      <c r="E43" s="12"/>
      <c r="F43" s="12"/>
      <c r="G43" s="12">
        <v>5</v>
      </c>
      <c r="H43" s="12">
        <v>8</v>
      </c>
      <c r="I43" s="12">
        <v>7</v>
      </c>
      <c r="J43" s="12"/>
      <c r="K43" s="12"/>
      <c r="L43" s="12"/>
      <c r="M43" s="12">
        <v>20</v>
      </c>
    </row>
    <row r="44" spans="1:13" x14ac:dyDescent="0.2">
      <c r="A44" t="s">
        <v>2876</v>
      </c>
      <c r="B44" s="12"/>
      <c r="C44" s="12"/>
      <c r="D44" s="12">
        <v>2</v>
      </c>
      <c r="E44" s="12">
        <v>1</v>
      </c>
      <c r="F44" s="12">
        <v>1</v>
      </c>
      <c r="G44" s="12">
        <v>2</v>
      </c>
      <c r="H44" s="12"/>
      <c r="I44" s="12"/>
      <c r="J44" s="12"/>
      <c r="K44" s="12"/>
      <c r="L44" s="12"/>
      <c r="M44" s="12">
        <v>6</v>
      </c>
    </row>
    <row r="45" spans="1:13" x14ac:dyDescent="0.2">
      <c r="A45" t="s">
        <v>95</v>
      </c>
      <c r="B45" s="12"/>
      <c r="C45" s="12"/>
      <c r="D45" s="12">
        <v>2</v>
      </c>
      <c r="E45" s="12">
        <v>1</v>
      </c>
      <c r="F45" s="12">
        <v>1</v>
      </c>
      <c r="G45" s="12">
        <v>1</v>
      </c>
      <c r="H45" s="12">
        <v>1</v>
      </c>
      <c r="I45" s="12">
        <v>4</v>
      </c>
      <c r="J45" s="12"/>
      <c r="K45" s="12"/>
      <c r="L45" s="12"/>
      <c r="M45" s="12">
        <v>10</v>
      </c>
    </row>
    <row r="46" spans="1:13" x14ac:dyDescent="0.2">
      <c r="A46" t="s">
        <v>2827</v>
      </c>
      <c r="B46" s="12">
        <v>1</v>
      </c>
      <c r="C46" s="12">
        <v>2</v>
      </c>
      <c r="D46" s="12">
        <v>3</v>
      </c>
      <c r="E46" s="12">
        <v>1</v>
      </c>
      <c r="F46" s="12"/>
      <c r="G46" s="12"/>
      <c r="H46" s="12">
        <v>2</v>
      </c>
      <c r="I46" s="12"/>
      <c r="J46" s="12"/>
      <c r="K46" s="12"/>
      <c r="L46" s="12"/>
      <c r="M46" s="12">
        <v>9</v>
      </c>
    </row>
    <row r="47" spans="1:13" x14ac:dyDescent="0.2">
      <c r="A47" t="s">
        <v>2836</v>
      </c>
      <c r="B47" s="12"/>
      <c r="C47" s="12">
        <v>1</v>
      </c>
      <c r="D47" s="12"/>
      <c r="E47" s="12">
        <v>3</v>
      </c>
      <c r="F47" s="12">
        <v>1</v>
      </c>
      <c r="G47" s="12">
        <v>5</v>
      </c>
      <c r="H47" s="12">
        <v>2</v>
      </c>
      <c r="I47" s="12">
        <v>4</v>
      </c>
      <c r="J47" s="12">
        <v>2</v>
      </c>
      <c r="K47" s="12"/>
      <c r="L47" s="12"/>
      <c r="M47" s="12">
        <v>18</v>
      </c>
    </row>
    <row r="48" spans="1:13" x14ac:dyDescent="0.2">
      <c r="A48" t="s">
        <v>10</v>
      </c>
      <c r="B48" s="12">
        <v>1</v>
      </c>
      <c r="C48" s="12">
        <v>6</v>
      </c>
      <c r="D48" s="12">
        <v>10</v>
      </c>
      <c r="E48" s="12">
        <v>9</v>
      </c>
      <c r="F48" s="12">
        <v>7</v>
      </c>
      <c r="G48" s="12">
        <v>6</v>
      </c>
      <c r="H48" s="12">
        <v>4</v>
      </c>
      <c r="I48" s="12">
        <v>10</v>
      </c>
      <c r="J48" s="12">
        <v>3</v>
      </c>
      <c r="K48" s="12">
        <v>2</v>
      </c>
      <c r="L48" s="12">
        <v>2</v>
      </c>
      <c r="M48" s="12">
        <v>60</v>
      </c>
    </row>
    <row r="49" spans="1:13" x14ac:dyDescent="0.2">
      <c r="A49" t="s">
        <v>26</v>
      </c>
      <c r="B49" s="12">
        <v>4</v>
      </c>
      <c r="C49" s="12">
        <v>7</v>
      </c>
      <c r="D49" s="12">
        <v>12</v>
      </c>
      <c r="E49" s="12">
        <v>7</v>
      </c>
      <c r="F49" s="12">
        <v>5</v>
      </c>
      <c r="G49" s="12">
        <v>8</v>
      </c>
      <c r="H49" s="12">
        <v>4</v>
      </c>
      <c r="I49" s="12">
        <v>19</v>
      </c>
      <c r="J49" s="12">
        <v>8</v>
      </c>
      <c r="K49" s="12">
        <v>7</v>
      </c>
      <c r="L49" s="12">
        <v>7</v>
      </c>
      <c r="M49" s="12">
        <v>88</v>
      </c>
    </row>
    <row r="50" spans="1:13" x14ac:dyDescent="0.2">
      <c r="A50" t="s">
        <v>2884</v>
      </c>
      <c r="B50" s="12"/>
      <c r="C50" s="12"/>
      <c r="D50" s="12">
        <v>1</v>
      </c>
      <c r="E50" s="12"/>
      <c r="F50" s="12"/>
      <c r="G50" s="12"/>
      <c r="H50" s="12"/>
      <c r="I50" s="12">
        <v>3</v>
      </c>
      <c r="J50" s="12"/>
      <c r="K50" s="12"/>
      <c r="L50" s="12"/>
      <c r="M50" s="12">
        <v>4</v>
      </c>
    </row>
    <row r="51" spans="1:13" x14ac:dyDescent="0.2">
      <c r="A51" t="s">
        <v>2833</v>
      </c>
      <c r="B51" s="12"/>
      <c r="C51" s="12">
        <v>3</v>
      </c>
      <c r="D51" s="12"/>
      <c r="E51" s="12"/>
      <c r="F51" s="12"/>
      <c r="G51" s="12">
        <v>1</v>
      </c>
      <c r="H51" s="12"/>
      <c r="I51" s="12"/>
      <c r="J51" s="12"/>
      <c r="K51" s="12"/>
      <c r="L51" s="12">
        <v>1</v>
      </c>
      <c r="M51" s="12">
        <v>5</v>
      </c>
    </row>
    <row r="52" spans="1:13" x14ac:dyDescent="0.2">
      <c r="A52" t="s">
        <v>4</v>
      </c>
      <c r="B52" s="12">
        <v>2</v>
      </c>
      <c r="C52" s="12">
        <v>4</v>
      </c>
      <c r="D52" s="12">
        <v>7</v>
      </c>
      <c r="E52" s="12">
        <v>3</v>
      </c>
      <c r="F52" s="12">
        <v>1</v>
      </c>
      <c r="G52" s="12">
        <v>5</v>
      </c>
      <c r="H52" s="12">
        <v>5</v>
      </c>
      <c r="I52" s="12">
        <v>3</v>
      </c>
      <c r="J52" s="12">
        <v>1</v>
      </c>
      <c r="K52" s="12">
        <v>3</v>
      </c>
      <c r="L52" s="12">
        <v>2</v>
      </c>
      <c r="M52" s="12">
        <v>36</v>
      </c>
    </row>
    <row r="53" spans="1:13" x14ac:dyDescent="0.2">
      <c r="A53" t="s">
        <v>2831</v>
      </c>
      <c r="B53" s="12"/>
      <c r="C53" s="12">
        <v>2</v>
      </c>
      <c r="D53" s="12">
        <v>1</v>
      </c>
      <c r="E53" s="12">
        <v>1</v>
      </c>
      <c r="F53" s="12">
        <v>1</v>
      </c>
      <c r="G53" s="12">
        <v>3</v>
      </c>
      <c r="H53" s="12">
        <v>3</v>
      </c>
      <c r="I53" s="12">
        <v>7</v>
      </c>
      <c r="J53" s="12">
        <v>3</v>
      </c>
      <c r="K53" s="12">
        <v>2</v>
      </c>
      <c r="L53" s="12">
        <v>1</v>
      </c>
      <c r="M53" s="12">
        <v>24</v>
      </c>
    </row>
    <row r="54" spans="1:13" x14ac:dyDescent="0.2">
      <c r="A54" t="s">
        <v>7</v>
      </c>
      <c r="B54" s="12"/>
      <c r="C54" s="12">
        <v>4</v>
      </c>
      <c r="D54" s="12">
        <v>5</v>
      </c>
      <c r="E54" s="12">
        <v>4</v>
      </c>
      <c r="F54" s="12">
        <v>5</v>
      </c>
      <c r="G54" s="12">
        <v>4</v>
      </c>
      <c r="H54" s="12">
        <v>4</v>
      </c>
      <c r="I54" s="12">
        <v>12</v>
      </c>
      <c r="J54" s="12">
        <v>4</v>
      </c>
      <c r="K54" s="12">
        <v>3</v>
      </c>
      <c r="L54" s="12"/>
      <c r="M54" s="12">
        <v>45</v>
      </c>
    </row>
    <row r="55" spans="1:13" x14ac:dyDescent="0.2">
      <c r="A55" t="s">
        <v>3</v>
      </c>
      <c r="B55" s="12"/>
      <c r="C55" s="12"/>
      <c r="D55" s="12">
        <v>3</v>
      </c>
      <c r="E55" s="12">
        <v>4</v>
      </c>
      <c r="F55" s="12"/>
      <c r="G55" s="12">
        <v>8</v>
      </c>
      <c r="H55" s="12">
        <v>1</v>
      </c>
      <c r="I55" s="12">
        <v>8</v>
      </c>
      <c r="J55" s="12">
        <v>3</v>
      </c>
      <c r="K55" s="12">
        <v>2</v>
      </c>
      <c r="L55" s="12"/>
      <c r="M55" s="12">
        <v>29</v>
      </c>
    </row>
    <row r="56" spans="1:13" x14ac:dyDescent="0.2">
      <c r="A56" t="s">
        <v>2835</v>
      </c>
      <c r="B56" s="12">
        <v>1</v>
      </c>
      <c r="C56" s="12">
        <v>1</v>
      </c>
      <c r="D56" s="12"/>
      <c r="E56" s="12"/>
      <c r="F56" s="12"/>
      <c r="G56" s="12"/>
      <c r="H56" s="12">
        <v>5</v>
      </c>
      <c r="I56" s="12">
        <v>2</v>
      </c>
      <c r="J56" s="12"/>
      <c r="K56" s="12"/>
      <c r="L56" s="12"/>
      <c r="M56" s="12">
        <v>9</v>
      </c>
    </row>
    <row r="57" spans="1:13" x14ac:dyDescent="0.2">
      <c r="A57" t="s">
        <v>2527</v>
      </c>
      <c r="B57" s="12"/>
      <c r="C57" s="12"/>
      <c r="D57" s="12"/>
      <c r="E57" s="12"/>
      <c r="F57" s="12">
        <v>1</v>
      </c>
      <c r="G57" s="12">
        <v>3</v>
      </c>
      <c r="H57" s="12">
        <v>4</v>
      </c>
      <c r="I57" s="12">
        <v>4</v>
      </c>
      <c r="J57" s="12">
        <v>1</v>
      </c>
      <c r="K57" s="12">
        <v>2</v>
      </c>
      <c r="L57" s="12"/>
      <c r="M57" s="12">
        <v>15</v>
      </c>
    </row>
    <row r="58" spans="1:13" x14ac:dyDescent="0.2">
      <c r="A58" t="s">
        <v>0</v>
      </c>
      <c r="B58" s="12">
        <v>1</v>
      </c>
      <c r="C58" s="12">
        <v>2</v>
      </c>
      <c r="D58" s="12">
        <v>4</v>
      </c>
      <c r="E58" s="12">
        <v>2</v>
      </c>
      <c r="F58" s="12"/>
      <c r="G58" s="12">
        <v>4</v>
      </c>
      <c r="H58" s="12">
        <v>4</v>
      </c>
      <c r="I58" s="12">
        <v>1</v>
      </c>
      <c r="J58" s="12"/>
      <c r="K58" s="12"/>
      <c r="L58" s="12"/>
      <c r="M58" s="12">
        <v>18</v>
      </c>
    </row>
    <row r="59" spans="1:13" x14ac:dyDescent="0.2">
      <c r="A59" t="s">
        <v>2960</v>
      </c>
      <c r="B59" s="12"/>
      <c r="C59" s="12"/>
      <c r="D59" s="12"/>
      <c r="E59" s="12">
        <v>1</v>
      </c>
      <c r="F59" s="12">
        <v>1</v>
      </c>
      <c r="G59" s="12"/>
      <c r="H59" s="12"/>
      <c r="I59" s="12"/>
      <c r="J59" s="12"/>
      <c r="K59" s="12"/>
      <c r="L59" s="12"/>
      <c r="M59" s="12">
        <v>2</v>
      </c>
    </row>
    <row r="60" spans="1:13" x14ac:dyDescent="0.2">
      <c r="A60" t="s">
        <v>2984</v>
      </c>
      <c r="B60" s="12"/>
      <c r="C60" s="12"/>
      <c r="D60" s="12"/>
      <c r="E60" s="12"/>
      <c r="F60" s="12">
        <v>1</v>
      </c>
      <c r="G60" s="12"/>
      <c r="H60" s="12"/>
      <c r="I60" s="12"/>
      <c r="J60" s="12"/>
      <c r="K60" s="12"/>
      <c r="L60" s="12"/>
      <c r="M60" s="12">
        <v>1</v>
      </c>
    </row>
    <row r="61" spans="1:13" x14ac:dyDescent="0.2">
      <c r="A61" t="s">
        <v>3048</v>
      </c>
      <c r="B61" s="12"/>
      <c r="C61" s="12"/>
      <c r="D61" s="12"/>
      <c r="E61" s="12"/>
      <c r="F61" s="12">
        <v>2</v>
      </c>
      <c r="G61" s="12">
        <v>1</v>
      </c>
      <c r="H61" s="12">
        <v>1</v>
      </c>
      <c r="I61" s="12">
        <v>3</v>
      </c>
      <c r="J61" s="12">
        <v>2</v>
      </c>
      <c r="K61" s="12">
        <v>5</v>
      </c>
      <c r="L61" s="12"/>
      <c r="M61" s="12">
        <v>14</v>
      </c>
    </row>
    <row r="62" spans="1:13" x14ac:dyDescent="0.2">
      <c r="A62" t="s">
        <v>3077</v>
      </c>
      <c r="B62" s="12"/>
      <c r="C62" s="12"/>
      <c r="D62" s="12"/>
      <c r="E62" s="12">
        <v>1</v>
      </c>
      <c r="F62" s="12">
        <v>1</v>
      </c>
      <c r="G62" s="12">
        <v>1</v>
      </c>
      <c r="H62" s="12"/>
      <c r="I62" s="12">
        <v>2</v>
      </c>
      <c r="J62" s="12"/>
      <c r="K62" s="12"/>
      <c r="L62" s="12"/>
      <c r="M62" s="12">
        <v>5</v>
      </c>
    </row>
    <row r="63" spans="1:13" x14ac:dyDescent="0.2">
      <c r="A63" t="s">
        <v>3159</v>
      </c>
      <c r="B63" s="12"/>
      <c r="C63" s="12"/>
      <c r="D63" s="12"/>
      <c r="E63" s="12"/>
      <c r="F63" s="12"/>
      <c r="G63" s="12">
        <v>1</v>
      </c>
      <c r="H63" s="12"/>
      <c r="I63" s="12">
        <v>1</v>
      </c>
      <c r="J63" s="12"/>
      <c r="K63" s="12"/>
      <c r="L63" s="12"/>
      <c r="M63" s="12">
        <v>2</v>
      </c>
    </row>
    <row r="64" spans="1:13" x14ac:dyDescent="0.2">
      <c r="A64" t="s">
        <v>3206</v>
      </c>
      <c r="B64" s="12"/>
      <c r="C64" s="12"/>
      <c r="D64" s="12"/>
      <c r="E64" s="12"/>
      <c r="F64" s="12"/>
      <c r="G64" s="12"/>
      <c r="H64" s="12">
        <v>1</v>
      </c>
      <c r="I64" s="12">
        <v>33</v>
      </c>
      <c r="J64" s="12">
        <v>1</v>
      </c>
      <c r="K64" s="12"/>
      <c r="L64" s="12"/>
      <c r="M64" s="12">
        <v>35</v>
      </c>
    </row>
    <row r="65" spans="1:13" x14ac:dyDescent="0.2">
      <c r="A65" t="s">
        <v>2221</v>
      </c>
      <c r="B65" s="12">
        <v>10</v>
      </c>
      <c r="C65" s="12">
        <v>32</v>
      </c>
      <c r="D65" s="12">
        <v>50</v>
      </c>
      <c r="E65" s="12">
        <v>38</v>
      </c>
      <c r="F65" s="12">
        <v>28</v>
      </c>
      <c r="G65" s="12">
        <v>58</v>
      </c>
      <c r="H65" s="12">
        <v>49</v>
      </c>
      <c r="I65" s="12">
        <v>123</v>
      </c>
      <c r="J65" s="12">
        <v>28</v>
      </c>
      <c r="K65" s="12">
        <v>26</v>
      </c>
      <c r="L65" s="12">
        <v>13</v>
      </c>
      <c r="M65" s="12">
        <v>455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31"/>
  <sheetViews>
    <sheetView topLeftCell="C19" workbookViewId="0">
      <selection activeCell="S2" sqref="S2:S1389"/>
    </sheetView>
  </sheetViews>
  <sheetFormatPr defaultColWidth="9.140625" defaultRowHeight="15" x14ac:dyDescent="0.25"/>
  <cols>
    <col min="1" max="1" width="16.28515625" style="2" hidden="1" customWidth="1"/>
    <col min="2" max="2" width="10.7109375" style="4" bestFit="1" customWidth="1"/>
    <col min="3" max="3" width="13.85546875" style="24" bestFit="1" customWidth="1"/>
    <col min="4" max="4" width="243" style="2" hidden="1" customWidth="1"/>
    <col min="5" max="5" width="64.5703125" style="2" hidden="1" customWidth="1"/>
    <col min="6" max="6" width="255.7109375" style="2" hidden="1" customWidth="1"/>
    <col min="7" max="7" width="81.140625" style="2" bestFit="1" customWidth="1"/>
    <col min="8" max="8" width="40.140625" style="6" bestFit="1" customWidth="1"/>
    <col min="9" max="9" width="10.7109375" style="2" bestFit="1" customWidth="1"/>
    <col min="10" max="10" width="22.85546875" style="2" bestFit="1" customWidth="1"/>
    <col min="11" max="11" width="15.85546875" style="2" hidden="1" customWidth="1"/>
    <col min="12" max="12" width="17" style="2" hidden="1" customWidth="1"/>
    <col min="13" max="13" width="18.28515625" style="2" hidden="1" customWidth="1"/>
    <col min="14" max="15" width="15.140625" style="2" hidden="1" customWidth="1"/>
    <col min="16" max="16" width="20" style="2" hidden="1" customWidth="1"/>
    <col min="17" max="18" width="20.85546875" style="6" bestFit="1" customWidth="1"/>
    <col min="19" max="19" width="20.85546875" style="35" bestFit="1" customWidth="1"/>
    <col min="20" max="20" width="5.140625" style="2" bestFit="1" customWidth="1"/>
    <col min="21" max="21" width="18.28515625" style="2" hidden="1" customWidth="1"/>
    <col min="22" max="22" width="15.85546875" style="2" hidden="1" customWidth="1"/>
    <col min="23" max="23" width="22.85546875" style="2" hidden="1" customWidth="1"/>
    <col min="24" max="24" width="29.85546875" style="2" hidden="1" customWidth="1"/>
    <col min="25" max="25" width="19.140625" style="2" hidden="1" customWidth="1"/>
    <col min="26" max="26" width="12.140625" style="2" hidden="1" customWidth="1"/>
    <col min="27" max="27" width="58.85546875" style="2" hidden="1" customWidth="1"/>
    <col min="28" max="16384" width="9.140625" style="2"/>
  </cols>
  <sheetData>
    <row r="1" spans="1:27" x14ac:dyDescent="0.25">
      <c r="A1" s="2" t="s">
        <v>2220</v>
      </c>
      <c r="B1" s="11" t="s">
        <v>2219</v>
      </c>
      <c r="C1" s="23" t="s">
        <v>2240</v>
      </c>
      <c r="D1" s="2" t="s">
        <v>2218</v>
      </c>
      <c r="E1" s="2" t="s">
        <v>2217</v>
      </c>
      <c r="F1" s="2" t="s">
        <v>2216</v>
      </c>
      <c r="G1" s="3" t="s">
        <v>2215</v>
      </c>
      <c r="H1" s="9" t="s">
        <v>2222</v>
      </c>
      <c r="I1" s="2" t="s">
        <v>2214</v>
      </c>
      <c r="J1" s="3" t="s">
        <v>2213</v>
      </c>
      <c r="K1" s="2" t="s">
        <v>2212</v>
      </c>
      <c r="L1" s="2" t="s">
        <v>2211</v>
      </c>
      <c r="M1" s="2" t="s">
        <v>2210</v>
      </c>
      <c r="N1" s="2" t="s">
        <v>2209</v>
      </c>
      <c r="O1" s="2" t="s">
        <v>2208</v>
      </c>
      <c r="P1" s="2" t="s">
        <v>2207</v>
      </c>
      <c r="Q1" s="33" t="s">
        <v>2885</v>
      </c>
      <c r="R1" s="33" t="s">
        <v>2886</v>
      </c>
      <c r="S1" s="34" t="s">
        <v>2887</v>
      </c>
      <c r="T1" s="2" t="s">
        <v>2206</v>
      </c>
      <c r="U1" s="2" t="s">
        <v>2205</v>
      </c>
      <c r="V1" s="2" t="s">
        <v>2204</v>
      </c>
      <c r="W1" s="2" t="s">
        <v>2203</v>
      </c>
      <c r="X1" s="2" t="s">
        <v>2202</v>
      </c>
      <c r="Y1" s="2" t="s">
        <v>2201</v>
      </c>
      <c r="Z1" s="2" t="s">
        <v>2200</v>
      </c>
      <c r="AA1" s="2" t="s">
        <v>2199</v>
      </c>
    </row>
    <row r="2" spans="1:27" x14ac:dyDescent="0.25">
      <c r="A2" s="1" t="s">
        <v>826</v>
      </c>
      <c r="B2" s="4">
        <v>42339</v>
      </c>
      <c r="C2" s="24" t="str">
        <f ca="1">IF(Table_owssvr[[#This Row],[Date]]&gt;=(TODAY()-365),"Y","N")</f>
        <v>N</v>
      </c>
      <c r="D2" s="1" t="s">
        <v>1893</v>
      </c>
      <c r="E2" s="1" t="s">
        <v>521</v>
      </c>
      <c r="F2" s="14" t="s">
        <v>2198</v>
      </c>
      <c r="G2" s="1" t="s">
        <v>185</v>
      </c>
      <c r="H2" s="6" t="str">
        <f>IFERROR(LEFT(Table_owssvr[[#This Row],[Subject]],FIND(";",Table_owssvr[[#This Row],[Subject]])-1),Table_owssvr[[#This Row],[Subject]])</f>
        <v>Low-Moderate Income - National Objective</v>
      </c>
      <c r="I2" s="1" t="s">
        <v>27</v>
      </c>
      <c r="J2" s="1" t="s">
        <v>1880</v>
      </c>
      <c r="K2" s="5">
        <v>42340.365995370368</v>
      </c>
      <c r="L2" s="1"/>
      <c r="M2" s="1"/>
      <c r="N2" s="2" t="s">
        <v>12</v>
      </c>
      <c r="O2" s="6" t="b">
        <v>1</v>
      </c>
      <c r="P2" s="1" t="s">
        <v>15</v>
      </c>
      <c r="Q2" s="33" t="str">
        <f>IF(ISNUMBER(SEARCH(",",Table_owssvr[[#This Row],[Created By]])),SUBSTITUTE(Table_owssvr[[#This Row],[Created By]]," OCD,",""),Table_owssvr[[#This Row],[Created By]])</f>
        <v>Rodriguez, Raymond</v>
      </c>
      <c r="R2" s="33" t="str">
        <f>IF(ISNUMBER(SEARCH(",",Table_owssvr[[#This Row],[Created By]])),(MID(Table_owssvr[[#This Row],[Created By_A]]&amp;" "&amp;Table_owssvr[[#This Row],[Created By_A]],FIND(" ",Table_owssvr[[#This Row],[Created By_A]])+1,LEN(Table_owssvr[[#This Row],[Created By_A]]))),Table_owssvr[[#This Row],[Created By]])</f>
        <v>Raymond Rodriguez,</v>
      </c>
      <c r="S2" s="34" t="str">
        <f>IF(ISNUMBER(SEARCH(",",Table_owssvr[[#This Row],[Created By_B1]])),SUBSTITUTE(Table_owssvr[[#This Row],[Created By_B1]],",",""),Table_owssvr[[#This Row],[Created By_B1]])</f>
        <v>Raymond Rodriguez</v>
      </c>
      <c r="T2" s="7">
        <v>4</v>
      </c>
      <c r="U2" s="1" t="s">
        <v>15</v>
      </c>
      <c r="V2" s="5">
        <v>42627.43309027778</v>
      </c>
      <c r="W2" s="1" t="s">
        <v>1523</v>
      </c>
      <c r="X2" s="1"/>
      <c r="Y2" s="1"/>
      <c r="Z2" s="1" t="s">
        <v>12</v>
      </c>
      <c r="AA2" s="1" t="s">
        <v>11</v>
      </c>
    </row>
    <row r="3" spans="1:27" x14ac:dyDescent="0.25">
      <c r="A3" s="1" t="s">
        <v>2197</v>
      </c>
      <c r="B3" s="4">
        <v>42332</v>
      </c>
      <c r="C3" s="24" t="str">
        <f ca="1">IF(Table_owssvr[[#This Row],[Date]]&gt;=(TODAY()-365),"Y","N")</f>
        <v>N</v>
      </c>
      <c r="D3" s="1" t="s">
        <v>2189</v>
      </c>
      <c r="E3" s="1" t="s">
        <v>29</v>
      </c>
      <c r="F3" s="14" t="s">
        <v>2196</v>
      </c>
      <c r="G3" s="1" t="s">
        <v>2195</v>
      </c>
      <c r="H3" s="6" t="str">
        <f>IFERROR(LEFT(Table_owssvr[[#This Row],[Subject]],FIND(";",Table_owssvr[[#This Row],[Subject]])-1),Table_owssvr[[#This Row],[Subject]])</f>
        <v>Eligible CDBG Activities</v>
      </c>
      <c r="I3" s="1" t="s">
        <v>16</v>
      </c>
      <c r="J3" s="1" t="s">
        <v>1517</v>
      </c>
      <c r="K3" s="5">
        <v>42340.446886574071</v>
      </c>
      <c r="L3" s="1"/>
      <c r="M3" s="1"/>
      <c r="N3" s="2" t="s">
        <v>12</v>
      </c>
      <c r="O3" s="6" t="b">
        <v>1</v>
      </c>
      <c r="P3" s="1" t="s">
        <v>15</v>
      </c>
      <c r="Q3" s="33" t="str">
        <f>IF(ISNUMBER(SEARCH(",",Table_owssvr[[#This Row],[Created By]])),SUBSTITUTE(Table_owssvr[[#This Row],[Created By]]," OCD,",""),Table_owssvr[[#This Row],[Created By]])</f>
        <v>Polk, Nechelle</v>
      </c>
      <c r="R3" s="33" t="str">
        <f>IF(ISNUMBER(SEARCH(",",Table_owssvr[[#This Row],[Created By]])),(MID(Table_owssvr[[#This Row],[Created By_A]]&amp;" "&amp;Table_owssvr[[#This Row],[Created By_A]],FIND(" ",Table_owssvr[[#This Row],[Created By_A]])+1,LEN(Table_owssvr[[#This Row],[Created By_A]]))),Table_owssvr[[#This Row],[Created By]])</f>
        <v>Nechelle Polk,</v>
      </c>
      <c r="S3" s="34" t="str">
        <f>IF(ISNUMBER(SEARCH(",",Table_owssvr[[#This Row],[Created By_B1]])),SUBSTITUTE(Table_owssvr[[#This Row],[Created By_B1]],",",""),Table_owssvr[[#This Row],[Created By_B1]])</f>
        <v>Nechelle Polk</v>
      </c>
      <c r="T3" s="7">
        <v>5</v>
      </c>
      <c r="U3" s="1" t="s">
        <v>15</v>
      </c>
      <c r="V3" s="5">
        <v>42377.587407407409</v>
      </c>
      <c r="W3" s="1" t="s">
        <v>1523</v>
      </c>
      <c r="X3" s="1"/>
      <c r="Y3" s="1"/>
      <c r="Z3" s="1" t="s">
        <v>12</v>
      </c>
      <c r="AA3" s="1" t="s">
        <v>11</v>
      </c>
    </row>
    <row r="4" spans="1:27" x14ac:dyDescent="0.25">
      <c r="A4" s="1" t="s">
        <v>208</v>
      </c>
      <c r="B4" s="4">
        <v>42339</v>
      </c>
      <c r="C4" s="24" t="str">
        <f ca="1">IF(Table_owssvr[[#This Row],[Date]]&gt;=(TODAY()-365),"Y","N")</f>
        <v>N</v>
      </c>
      <c r="D4" s="1" t="s">
        <v>2194</v>
      </c>
      <c r="E4" s="1" t="s">
        <v>296</v>
      </c>
      <c r="F4" s="14" t="s">
        <v>2193</v>
      </c>
      <c r="G4" s="1" t="s">
        <v>432</v>
      </c>
      <c r="H4" s="6" t="str">
        <f>IFERROR(LEFT(Table_owssvr[[#This Row],[Subject]],FIND(";",Table_owssvr[[#This Row],[Subject]])-1),Table_owssvr[[#This Row],[Subject]])</f>
        <v>Financial Management</v>
      </c>
      <c r="I4" s="1" t="s">
        <v>16</v>
      </c>
      <c r="J4" s="1" t="s">
        <v>1517</v>
      </c>
      <c r="K4" s="5">
        <v>42340.484340277777</v>
      </c>
      <c r="L4" s="1"/>
      <c r="M4" s="1"/>
      <c r="N4" s="2" t="s">
        <v>12</v>
      </c>
      <c r="O4" s="6" t="b">
        <v>1</v>
      </c>
      <c r="P4" s="1" t="s">
        <v>15</v>
      </c>
      <c r="Q4" s="33" t="str">
        <f>IF(ISNUMBER(SEARCH(",",Table_owssvr[[#This Row],[Created By]])),SUBSTITUTE(Table_owssvr[[#This Row],[Created By]]," OCD,",""),Table_owssvr[[#This Row],[Created By]])</f>
        <v>Polk, Nechelle</v>
      </c>
      <c r="R4" s="33" t="str">
        <f>IF(ISNUMBER(SEARCH(",",Table_owssvr[[#This Row],[Created By]])),(MID(Table_owssvr[[#This Row],[Created By_A]]&amp;" "&amp;Table_owssvr[[#This Row],[Created By_A]],FIND(" ",Table_owssvr[[#This Row],[Created By_A]])+1,LEN(Table_owssvr[[#This Row],[Created By_A]]))),Table_owssvr[[#This Row],[Created By]])</f>
        <v>Nechelle Polk,</v>
      </c>
      <c r="S4" s="34" t="str">
        <f>IF(ISNUMBER(SEARCH(",",Table_owssvr[[#This Row],[Created By_B1]])),SUBSTITUTE(Table_owssvr[[#This Row],[Created By_B1]],",",""),Table_owssvr[[#This Row],[Created By_B1]])</f>
        <v>Nechelle Polk</v>
      </c>
      <c r="T4" s="7">
        <v>6</v>
      </c>
      <c r="U4" s="1" t="s">
        <v>15</v>
      </c>
      <c r="V4" s="5">
        <v>42627.437615740739</v>
      </c>
      <c r="W4" s="1" t="s">
        <v>1523</v>
      </c>
      <c r="X4" s="1"/>
      <c r="Y4" s="1"/>
      <c r="Z4" s="1" t="s">
        <v>12</v>
      </c>
      <c r="AA4" s="1" t="s">
        <v>11</v>
      </c>
    </row>
    <row r="5" spans="1:27" x14ac:dyDescent="0.25">
      <c r="A5" s="1" t="s">
        <v>2058</v>
      </c>
      <c r="B5" s="4">
        <v>42339</v>
      </c>
      <c r="C5" s="24" t="str">
        <f ca="1">IF(Table_owssvr[[#This Row],[Date]]&gt;=(TODAY()-365),"Y","N")</f>
        <v>N</v>
      </c>
      <c r="D5" s="1" t="s">
        <v>2057</v>
      </c>
      <c r="E5" s="1" t="s">
        <v>29</v>
      </c>
      <c r="F5" s="14" t="s">
        <v>2192</v>
      </c>
      <c r="G5" s="1" t="s">
        <v>2191</v>
      </c>
      <c r="H5" s="6" t="str">
        <f>IFERROR(LEFT(Table_owssvr[[#This Row],[Subject]],FIND(";",Table_owssvr[[#This Row],[Subject]])-1),Table_owssvr[[#This Row],[Subject]])</f>
        <v>Financial Management</v>
      </c>
      <c r="I5" s="1" t="s">
        <v>16</v>
      </c>
      <c r="J5" s="1" t="s">
        <v>1517</v>
      </c>
      <c r="K5" s="5">
        <v>42340.487592592595</v>
      </c>
      <c r="L5" s="1"/>
      <c r="M5" s="1"/>
      <c r="N5" s="2" t="s">
        <v>12</v>
      </c>
      <c r="O5" s="6" t="b">
        <v>1</v>
      </c>
      <c r="P5" s="1" t="s">
        <v>15</v>
      </c>
      <c r="Q5" s="33" t="str">
        <f>IF(ISNUMBER(SEARCH(",",Table_owssvr[[#This Row],[Created By]])),SUBSTITUTE(Table_owssvr[[#This Row],[Created By]]," OCD,",""),Table_owssvr[[#This Row],[Created By]])</f>
        <v>Polk, Nechelle</v>
      </c>
      <c r="R5" s="33" t="str">
        <f>IF(ISNUMBER(SEARCH(",",Table_owssvr[[#This Row],[Created By]])),(MID(Table_owssvr[[#This Row],[Created By_A]]&amp;" "&amp;Table_owssvr[[#This Row],[Created By_A]],FIND(" ",Table_owssvr[[#This Row],[Created By_A]])+1,LEN(Table_owssvr[[#This Row],[Created By_A]]))),Table_owssvr[[#This Row],[Created By]])</f>
        <v>Nechelle Polk,</v>
      </c>
      <c r="S5" s="34" t="str">
        <f>IF(ISNUMBER(SEARCH(",",Table_owssvr[[#This Row],[Created By_B1]])),SUBSTITUTE(Table_owssvr[[#This Row],[Created By_B1]],",",""),Table_owssvr[[#This Row],[Created By_B1]])</f>
        <v>Nechelle Polk</v>
      </c>
      <c r="T5" s="7">
        <v>7</v>
      </c>
      <c r="U5" s="1" t="s">
        <v>15</v>
      </c>
      <c r="V5" s="5">
        <v>42627.433541666665</v>
      </c>
      <c r="W5" s="1" t="s">
        <v>1523</v>
      </c>
      <c r="X5" s="1"/>
      <c r="Y5" s="1"/>
      <c r="Z5" s="1" t="s">
        <v>12</v>
      </c>
      <c r="AA5" s="1" t="s">
        <v>11</v>
      </c>
    </row>
    <row r="6" spans="1:27" x14ac:dyDescent="0.25">
      <c r="A6" s="1" t="s">
        <v>2190</v>
      </c>
      <c r="B6" s="4">
        <v>42331</v>
      </c>
      <c r="C6" s="24" t="str">
        <f ca="1">IF(Table_owssvr[[#This Row],[Date]]&gt;=(TODAY()-365),"Y","N")</f>
        <v>N</v>
      </c>
      <c r="D6" s="1" t="s">
        <v>2189</v>
      </c>
      <c r="E6" s="1" t="s">
        <v>29</v>
      </c>
      <c r="F6" s="14" t="s">
        <v>2188</v>
      </c>
      <c r="G6" s="1" t="s">
        <v>432</v>
      </c>
      <c r="H6" s="6" t="str">
        <f>IFERROR(LEFT(Table_owssvr[[#This Row],[Subject]],FIND(";",Table_owssvr[[#This Row],[Subject]])-1),Table_owssvr[[#This Row],[Subject]])</f>
        <v>Financial Management</v>
      </c>
      <c r="I6" s="1" t="s">
        <v>16</v>
      </c>
      <c r="J6" s="1" t="s">
        <v>2825</v>
      </c>
      <c r="K6" s="5">
        <v>42346.666979166665</v>
      </c>
      <c r="L6" s="1"/>
      <c r="M6" s="1"/>
      <c r="N6" s="2" t="s">
        <v>12</v>
      </c>
      <c r="O6" s="6" t="b">
        <v>1</v>
      </c>
      <c r="P6" s="1" t="s">
        <v>15</v>
      </c>
      <c r="Q6" s="33" t="str">
        <f>IF(ISNUMBER(SEARCH(",",Table_owssvr[[#This Row],[Created By]])),SUBSTITUTE(Table_owssvr[[#This Row],[Created By]]," OCD,",""),Table_owssvr[[#This Row],[Created By]])</f>
        <v>Andrea Fleischbein</v>
      </c>
      <c r="R6" s="33" t="str">
        <f>IF(ISNUMBER(SEARCH(",",Table_owssvr[[#This Row],[Created By]])),(MID(Table_owssvr[[#This Row],[Created By_A]]&amp;" "&amp;Table_owssvr[[#This Row],[Created By_A]],FIND(" ",Table_owssvr[[#This Row],[Created By_A]])+1,LEN(Table_owssvr[[#This Row],[Created By_A]]))),Table_owssvr[[#This Row],[Created By]])</f>
        <v>Andrea Fleischbein</v>
      </c>
      <c r="S6" s="34" t="str">
        <f>IF(ISNUMBER(SEARCH(",",Table_owssvr[[#This Row],[Created By_B1]])),SUBSTITUTE(Table_owssvr[[#This Row],[Created By_B1]],",",""),Table_owssvr[[#This Row],[Created By_B1]])</f>
        <v>Andrea Fleischbein</v>
      </c>
      <c r="T6" s="7">
        <v>8</v>
      </c>
      <c r="U6" s="1" t="s">
        <v>15</v>
      </c>
      <c r="V6" s="5">
        <v>42627.43309027778</v>
      </c>
      <c r="W6" s="1" t="s">
        <v>1523</v>
      </c>
      <c r="X6" s="1"/>
      <c r="Y6" s="1"/>
      <c r="Z6" s="1" t="s">
        <v>12</v>
      </c>
      <c r="AA6" s="1" t="s">
        <v>11</v>
      </c>
    </row>
    <row r="7" spans="1:27" x14ac:dyDescent="0.25">
      <c r="A7" s="1" t="s">
        <v>1442</v>
      </c>
      <c r="B7" s="4">
        <v>42309</v>
      </c>
      <c r="C7" s="24" t="str">
        <f ca="1">IF(Table_owssvr[[#This Row],[Date]]&gt;=(TODAY()-365),"Y","N")</f>
        <v>N</v>
      </c>
      <c r="D7" s="1" t="s">
        <v>2187</v>
      </c>
      <c r="E7" s="1" t="s">
        <v>29</v>
      </c>
      <c r="F7" s="14" t="s">
        <v>2186</v>
      </c>
      <c r="G7" s="1" t="s">
        <v>185</v>
      </c>
      <c r="H7" s="6" t="str">
        <f>IFERROR(LEFT(Table_owssvr[[#This Row],[Subject]],FIND(";",Table_owssvr[[#This Row],[Subject]])-1),Table_owssvr[[#This Row],[Subject]])</f>
        <v>Low-Moderate Income - National Objective</v>
      </c>
      <c r="I7" s="1" t="s">
        <v>16</v>
      </c>
      <c r="J7" s="1" t="s">
        <v>2825</v>
      </c>
      <c r="K7" s="5">
        <v>42346.670370370368</v>
      </c>
      <c r="L7" s="1"/>
      <c r="M7" s="1"/>
      <c r="N7" s="2" t="s">
        <v>12</v>
      </c>
      <c r="O7" s="6" t="b">
        <v>1</v>
      </c>
      <c r="P7" s="1" t="s">
        <v>15</v>
      </c>
      <c r="Q7" s="33" t="str">
        <f>IF(ISNUMBER(SEARCH(",",Table_owssvr[[#This Row],[Created By]])),SUBSTITUTE(Table_owssvr[[#This Row],[Created By]]," OCD,",""),Table_owssvr[[#This Row],[Created By]])</f>
        <v>Andrea Fleischbein</v>
      </c>
      <c r="R7" s="33" t="str">
        <f>IF(ISNUMBER(SEARCH(",",Table_owssvr[[#This Row],[Created By]])),(MID(Table_owssvr[[#This Row],[Created By_A]]&amp;" "&amp;Table_owssvr[[#This Row],[Created By_A]],FIND(" ",Table_owssvr[[#This Row],[Created By_A]])+1,LEN(Table_owssvr[[#This Row],[Created By_A]]))),Table_owssvr[[#This Row],[Created By]])</f>
        <v>Andrea Fleischbein</v>
      </c>
      <c r="S7" s="34" t="str">
        <f>IF(ISNUMBER(SEARCH(",",Table_owssvr[[#This Row],[Created By_B1]])),SUBSTITUTE(Table_owssvr[[#This Row],[Created By_B1]],",",""),Table_owssvr[[#This Row],[Created By_B1]])</f>
        <v>Andrea Fleischbein</v>
      </c>
      <c r="T7" s="7">
        <v>9</v>
      </c>
      <c r="U7" s="1" t="s">
        <v>15</v>
      </c>
      <c r="V7" s="5">
        <v>42627.432708333334</v>
      </c>
      <c r="W7" s="1" t="s">
        <v>1523</v>
      </c>
      <c r="X7" s="1"/>
      <c r="Y7" s="1"/>
      <c r="Z7" s="1" t="s">
        <v>12</v>
      </c>
      <c r="AA7" s="1" t="s">
        <v>11</v>
      </c>
    </row>
    <row r="8" spans="1:27" x14ac:dyDescent="0.25">
      <c r="A8" s="1" t="s">
        <v>2185</v>
      </c>
      <c r="B8" s="4">
        <v>42318</v>
      </c>
      <c r="C8" s="24" t="str">
        <f ca="1">IF(Table_owssvr[[#This Row],[Date]]&gt;=(TODAY()-365),"Y","N")</f>
        <v>N</v>
      </c>
      <c r="D8" s="1" t="s">
        <v>2184</v>
      </c>
      <c r="E8" s="1" t="s">
        <v>39</v>
      </c>
      <c r="F8" s="14" t="s">
        <v>2183</v>
      </c>
      <c r="G8" s="1" t="s">
        <v>185</v>
      </c>
      <c r="H8" s="6" t="str">
        <f>IFERROR(LEFT(Table_owssvr[[#This Row],[Subject]],FIND(";",Table_owssvr[[#This Row],[Subject]])-1),Table_owssvr[[#This Row],[Subject]])</f>
        <v>Low-Moderate Income - National Objective</v>
      </c>
      <c r="I8" s="1" t="s">
        <v>16</v>
      </c>
      <c r="J8" s="1" t="s">
        <v>2825</v>
      </c>
      <c r="K8" s="5">
        <v>42346.678460648145</v>
      </c>
      <c r="L8" s="1"/>
      <c r="M8" s="1"/>
      <c r="N8" s="2" t="s">
        <v>12</v>
      </c>
      <c r="O8" s="6" t="b">
        <v>1</v>
      </c>
      <c r="P8" s="1" t="s">
        <v>15</v>
      </c>
      <c r="Q8" s="33" t="str">
        <f>IF(ISNUMBER(SEARCH(",",Table_owssvr[[#This Row],[Created By]])),SUBSTITUTE(Table_owssvr[[#This Row],[Created By]]," OCD,",""),Table_owssvr[[#This Row],[Created By]])</f>
        <v>Andrea Fleischbein</v>
      </c>
      <c r="R8" s="33" t="str">
        <f>IF(ISNUMBER(SEARCH(",",Table_owssvr[[#This Row],[Created By]])),(MID(Table_owssvr[[#This Row],[Created By_A]]&amp;" "&amp;Table_owssvr[[#This Row],[Created By_A]],FIND(" ",Table_owssvr[[#This Row],[Created By_A]])+1,LEN(Table_owssvr[[#This Row],[Created By_A]]))),Table_owssvr[[#This Row],[Created By]])</f>
        <v>Andrea Fleischbein</v>
      </c>
      <c r="S8" s="34" t="str">
        <f>IF(ISNUMBER(SEARCH(",",Table_owssvr[[#This Row],[Created By_B1]])),SUBSTITUTE(Table_owssvr[[#This Row],[Created By_B1]],",",""),Table_owssvr[[#This Row],[Created By_B1]])</f>
        <v>Andrea Fleischbein</v>
      </c>
      <c r="T8" s="7">
        <v>10</v>
      </c>
      <c r="U8" s="1" t="s">
        <v>15</v>
      </c>
      <c r="V8" s="5">
        <v>42627.432835648149</v>
      </c>
      <c r="W8" s="1" t="s">
        <v>1523</v>
      </c>
      <c r="X8" s="1"/>
      <c r="Y8" s="1"/>
      <c r="Z8" s="1" t="s">
        <v>12</v>
      </c>
      <c r="AA8" s="1" t="s">
        <v>11</v>
      </c>
    </row>
    <row r="9" spans="1:27" x14ac:dyDescent="0.25">
      <c r="A9" s="1" t="s">
        <v>1665</v>
      </c>
      <c r="B9" s="4">
        <v>42320</v>
      </c>
      <c r="C9" s="24" t="str">
        <f ca="1">IF(Table_owssvr[[#This Row],[Date]]&gt;=(TODAY()-365),"Y","N")</f>
        <v>N</v>
      </c>
      <c r="D9" s="1" t="s">
        <v>1664</v>
      </c>
      <c r="E9" s="1" t="s">
        <v>29</v>
      </c>
      <c r="F9" s="14" t="s">
        <v>2182</v>
      </c>
      <c r="G9" s="1" t="s">
        <v>185</v>
      </c>
      <c r="H9" s="6" t="str">
        <f>IFERROR(LEFT(Table_owssvr[[#This Row],[Subject]],FIND(";",Table_owssvr[[#This Row],[Subject]])-1),Table_owssvr[[#This Row],[Subject]])</f>
        <v>Low-Moderate Income - National Objective</v>
      </c>
      <c r="I9" s="1" t="s">
        <v>16</v>
      </c>
      <c r="J9" s="1" t="s">
        <v>2825</v>
      </c>
      <c r="K9" s="5">
        <v>42346.679456018515</v>
      </c>
      <c r="L9" s="1"/>
      <c r="M9" s="1"/>
      <c r="N9" s="2" t="s">
        <v>12</v>
      </c>
      <c r="O9" s="6" t="b">
        <v>1</v>
      </c>
      <c r="P9" s="1" t="s">
        <v>15</v>
      </c>
      <c r="Q9" s="33" t="str">
        <f>IF(ISNUMBER(SEARCH(",",Table_owssvr[[#This Row],[Created By]])),SUBSTITUTE(Table_owssvr[[#This Row],[Created By]]," OCD,",""),Table_owssvr[[#This Row],[Created By]])</f>
        <v>Andrea Fleischbein</v>
      </c>
      <c r="R9" s="33" t="str">
        <f>IF(ISNUMBER(SEARCH(",",Table_owssvr[[#This Row],[Created By]])),(MID(Table_owssvr[[#This Row],[Created By_A]]&amp;" "&amp;Table_owssvr[[#This Row],[Created By_A]],FIND(" ",Table_owssvr[[#This Row],[Created By_A]])+1,LEN(Table_owssvr[[#This Row],[Created By_A]]))),Table_owssvr[[#This Row],[Created By]])</f>
        <v>Andrea Fleischbein</v>
      </c>
      <c r="S9" s="34" t="str">
        <f>IF(ISNUMBER(SEARCH(",",Table_owssvr[[#This Row],[Created By_B1]])),SUBSTITUTE(Table_owssvr[[#This Row],[Created By_B1]],",",""),Table_owssvr[[#This Row],[Created By_B1]])</f>
        <v>Andrea Fleischbein</v>
      </c>
      <c r="T9" s="7">
        <v>11</v>
      </c>
      <c r="U9" s="1" t="s">
        <v>15</v>
      </c>
      <c r="V9" s="5">
        <v>42627.432870370372</v>
      </c>
      <c r="W9" s="1" t="s">
        <v>1523</v>
      </c>
      <c r="X9" s="1"/>
      <c r="Y9" s="1"/>
      <c r="Z9" s="1" t="s">
        <v>12</v>
      </c>
      <c r="AA9" s="1" t="s">
        <v>11</v>
      </c>
    </row>
    <row r="10" spans="1:27" x14ac:dyDescent="0.25">
      <c r="A10" s="1" t="s">
        <v>590</v>
      </c>
      <c r="B10" s="4">
        <v>42313</v>
      </c>
      <c r="C10" s="24" t="str">
        <f ca="1">IF(Table_owssvr[[#This Row],[Date]]&gt;=(TODAY()-365),"Y","N")</f>
        <v>N</v>
      </c>
      <c r="D10" s="1" t="s">
        <v>2181</v>
      </c>
      <c r="E10" s="1" t="s">
        <v>39</v>
      </c>
      <c r="F10" s="14" t="s">
        <v>2180</v>
      </c>
      <c r="G10" s="1" t="s">
        <v>906</v>
      </c>
      <c r="H10" s="6" t="str">
        <f>IFERROR(LEFT(Table_owssvr[[#This Row],[Subject]],FIND(";",Table_owssvr[[#This Row],[Subject]])-1),Table_owssvr[[#This Row],[Subject]])</f>
        <v>Urgent Need - National Objective</v>
      </c>
      <c r="I10" s="1" t="s">
        <v>16</v>
      </c>
      <c r="J10" s="1" t="s">
        <v>2825</v>
      </c>
      <c r="K10" s="5">
        <v>42346.68277777778</v>
      </c>
      <c r="L10" s="1"/>
      <c r="M10" s="1"/>
      <c r="N10" s="2" t="s">
        <v>12</v>
      </c>
      <c r="O10" s="6" t="b">
        <v>1</v>
      </c>
      <c r="P10" s="1" t="s">
        <v>15</v>
      </c>
      <c r="Q10" s="33" t="str">
        <f>IF(ISNUMBER(SEARCH(",",Table_owssvr[[#This Row],[Created By]])),SUBSTITUTE(Table_owssvr[[#This Row],[Created By]]," OCD,",""),Table_owssvr[[#This Row],[Created By]])</f>
        <v>Andrea Fleischbein</v>
      </c>
      <c r="R10" s="33" t="str">
        <f>IF(ISNUMBER(SEARCH(",",Table_owssvr[[#This Row],[Created By]])),(MID(Table_owssvr[[#This Row],[Created By_A]]&amp;" "&amp;Table_owssvr[[#This Row],[Created By_A]],FIND(" ",Table_owssvr[[#This Row],[Created By_A]])+1,LEN(Table_owssvr[[#This Row],[Created By_A]]))),Table_owssvr[[#This Row],[Created By]])</f>
        <v>Andrea Fleischbein</v>
      </c>
      <c r="S10" s="34" t="str">
        <f>IF(ISNUMBER(SEARCH(",",Table_owssvr[[#This Row],[Created By_B1]])),SUBSTITUTE(Table_owssvr[[#This Row],[Created By_B1]],",",""),Table_owssvr[[#This Row],[Created By_B1]])</f>
        <v>Andrea Fleischbein</v>
      </c>
      <c r="T10" s="7">
        <v>12</v>
      </c>
      <c r="U10" s="1" t="s">
        <v>15</v>
      </c>
      <c r="V10" s="5">
        <v>42627.432743055557</v>
      </c>
      <c r="W10" s="1" t="s">
        <v>1523</v>
      </c>
      <c r="X10" s="1"/>
      <c r="Y10" s="1"/>
      <c r="Z10" s="1" t="s">
        <v>12</v>
      </c>
      <c r="AA10" s="1" t="s">
        <v>11</v>
      </c>
    </row>
    <row r="11" spans="1:27" x14ac:dyDescent="0.25">
      <c r="A11" s="1" t="s">
        <v>853</v>
      </c>
      <c r="B11" s="4">
        <v>42342</v>
      </c>
      <c r="C11" s="24" t="str">
        <f ca="1">IF(Table_owssvr[[#This Row],[Date]]&gt;=(TODAY()-365),"Y","N")</f>
        <v>N</v>
      </c>
      <c r="D11" s="1" t="s">
        <v>852</v>
      </c>
      <c r="E11" s="1" t="s">
        <v>29</v>
      </c>
      <c r="F11" s="14" t="s">
        <v>2179</v>
      </c>
      <c r="G11" s="1" t="s">
        <v>13</v>
      </c>
      <c r="H11" s="6" t="str">
        <f>IFERROR(LEFT(Table_owssvr[[#This Row],[Subject]],FIND(";",Table_owssvr[[#This Row],[Subject]])-1),Table_owssvr[[#This Row],[Subject]])</f>
        <v>Grants Management</v>
      </c>
      <c r="I11" s="1" t="s">
        <v>16</v>
      </c>
      <c r="J11" s="1" t="s">
        <v>1099</v>
      </c>
      <c r="K11" s="5">
        <v>42347.673564814817</v>
      </c>
      <c r="L11" s="1"/>
      <c r="M11" s="1"/>
      <c r="N11" s="2" t="s">
        <v>12</v>
      </c>
      <c r="O11" s="6" t="b">
        <v>1</v>
      </c>
      <c r="P11" s="1" t="s">
        <v>15</v>
      </c>
      <c r="Q11" s="33" t="str">
        <f>IF(ISNUMBER(SEARCH(",",Table_owssvr[[#This Row],[Created By]])),SUBSTITUTE(Table_owssvr[[#This Row],[Created By]]," OCD,",""),Table_owssvr[[#This Row],[Created By]])</f>
        <v>Peychaud Rosalind</v>
      </c>
      <c r="R11" s="33" t="str">
        <f>IF(ISNUMBER(SEARCH(",",Table_owssvr[[#This Row],[Created By]])),(MID(Table_owssvr[[#This Row],[Created By_A]]&amp;" "&amp;Table_owssvr[[#This Row],[Created By_A]],FIND(" ",Table_owssvr[[#This Row],[Created By_A]])+1,LEN(Table_owssvr[[#This Row],[Created By_A]]))),Table_owssvr[[#This Row],[Created By]])</f>
        <v>Rosalind Peychaud</v>
      </c>
      <c r="S11" s="34" t="str">
        <f>IF(ISNUMBER(SEARCH(",",Table_owssvr[[#This Row],[Created By_B1]])),SUBSTITUTE(Table_owssvr[[#This Row],[Created By_B1]],",",""),Table_owssvr[[#This Row],[Created By_B1]])</f>
        <v>Rosalind Peychaud</v>
      </c>
      <c r="T11" s="7">
        <v>13</v>
      </c>
      <c r="U11" s="1" t="s">
        <v>15</v>
      </c>
      <c r="V11" s="5">
        <v>42705.471180555556</v>
      </c>
      <c r="W11" s="1" t="s">
        <v>1099</v>
      </c>
      <c r="X11" s="1"/>
      <c r="Y11" s="1"/>
      <c r="Z11" s="1" t="s">
        <v>12</v>
      </c>
      <c r="AA11" s="1" t="s">
        <v>11</v>
      </c>
    </row>
    <row r="12" spans="1:27" x14ac:dyDescent="0.25">
      <c r="A12" s="1" t="s">
        <v>2178</v>
      </c>
      <c r="B12" s="4">
        <v>42352</v>
      </c>
      <c r="C12" s="24" t="str">
        <f ca="1">IF(Table_owssvr[[#This Row],[Date]]&gt;=(TODAY()-365),"Y","N")</f>
        <v>N</v>
      </c>
      <c r="D12" s="1" t="s">
        <v>2177</v>
      </c>
      <c r="E12" s="1" t="s">
        <v>39</v>
      </c>
      <c r="F12" s="14" t="s">
        <v>2176</v>
      </c>
      <c r="G12" s="1" t="s">
        <v>451</v>
      </c>
      <c r="H12" s="6" t="str">
        <f>IFERROR(LEFT(Table_owssvr[[#This Row],[Subject]],FIND(";",Table_owssvr[[#This Row],[Subject]])-1),Table_owssvr[[#This Row],[Subject]])</f>
        <v>Eligible CDBG Activities</v>
      </c>
      <c r="I12" s="1" t="s">
        <v>27</v>
      </c>
      <c r="J12" s="1" t="s">
        <v>191</v>
      </c>
      <c r="K12" s="5">
        <v>42352.614085648151</v>
      </c>
      <c r="L12" s="1"/>
      <c r="M12" s="1"/>
      <c r="N12" s="2" t="s">
        <v>12</v>
      </c>
      <c r="O12" s="6" t="b">
        <v>0</v>
      </c>
      <c r="P12" s="1" t="s">
        <v>15</v>
      </c>
      <c r="Q12" s="33" t="str">
        <f>IF(ISNUMBER(SEARCH(",",Table_owssvr[[#This Row],[Created By]])),SUBSTITUTE(Table_owssvr[[#This Row],[Created By]]," OCD,",""),Table_owssvr[[#This Row],[Created By]])</f>
        <v>Sparks, John</v>
      </c>
      <c r="R12" s="33" t="str">
        <f>IF(ISNUMBER(SEARCH(",",Table_owssvr[[#This Row],[Created By]])),(MID(Table_owssvr[[#This Row],[Created By_A]]&amp;" "&amp;Table_owssvr[[#This Row],[Created By_A]],FIND(" ",Table_owssvr[[#This Row],[Created By_A]])+1,LEN(Table_owssvr[[#This Row],[Created By_A]]))),Table_owssvr[[#This Row],[Created By]])</f>
        <v>John Sparks,</v>
      </c>
      <c r="S12" s="34" t="str">
        <f>IF(ISNUMBER(SEARCH(",",Table_owssvr[[#This Row],[Created By_B1]])),SUBSTITUTE(Table_owssvr[[#This Row],[Created By_B1]],",",""),Table_owssvr[[#This Row],[Created By_B1]])</f>
        <v>John Sparks</v>
      </c>
      <c r="T12" s="7">
        <v>14</v>
      </c>
      <c r="U12" s="1" t="s">
        <v>15</v>
      </c>
      <c r="V12" s="5">
        <v>42352.614085648151</v>
      </c>
      <c r="W12" s="1" t="s">
        <v>191</v>
      </c>
      <c r="X12" s="1"/>
      <c r="Y12" s="1"/>
      <c r="Z12" s="1" t="s">
        <v>12</v>
      </c>
      <c r="AA12" s="1" t="s">
        <v>11</v>
      </c>
    </row>
    <row r="13" spans="1:27" x14ac:dyDescent="0.25">
      <c r="A13" s="1" t="s">
        <v>2160</v>
      </c>
      <c r="B13" s="4">
        <v>42340</v>
      </c>
      <c r="C13" s="24" t="str">
        <f ca="1">IF(Table_owssvr[[#This Row],[Date]]&gt;=(TODAY()-365),"Y","N")</f>
        <v>N</v>
      </c>
      <c r="D13" s="1" t="s">
        <v>2175</v>
      </c>
      <c r="E13" s="1" t="s">
        <v>521</v>
      </c>
      <c r="F13" s="14" t="s">
        <v>2174</v>
      </c>
      <c r="G13" s="1" t="s">
        <v>1161</v>
      </c>
      <c r="H13" s="6" t="str">
        <f>IFERROR(LEFT(Table_owssvr[[#This Row],[Subject]],FIND(";",Table_owssvr[[#This Row],[Subject]])-1),Table_owssvr[[#This Row],[Subject]])</f>
        <v>Eligible CDBG Activities</v>
      </c>
      <c r="I13" s="1" t="s">
        <v>27</v>
      </c>
      <c r="J13" s="1" t="s">
        <v>1880</v>
      </c>
      <c r="K13" s="5">
        <v>42360.698391203703</v>
      </c>
      <c r="L13" s="1"/>
      <c r="M13" s="1"/>
      <c r="N13" s="2" t="s">
        <v>12</v>
      </c>
      <c r="O13" s="6" t="b">
        <v>0</v>
      </c>
      <c r="P13" s="1" t="s">
        <v>15</v>
      </c>
      <c r="Q13" s="33" t="str">
        <f>IF(ISNUMBER(SEARCH(",",Table_owssvr[[#This Row],[Created By]])),SUBSTITUTE(Table_owssvr[[#This Row],[Created By]]," OCD,",""),Table_owssvr[[#This Row],[Created By]])</f>
        <v>Rodriguez, Raymond</v>
      </c>
      <c r="R13" s="33" t="str">
        <f>IF(ISNUMBER(SEARCH(",",Table_owssvr[[#This Row],[Created By]])),(MID(Table_owssvr[[#This Row],[Created By_A]]&amp;" "&amp;Table_owssvr[[#This Row],[Created By_A]],FIND(" ",Table_owssvr[[#This Row],[Created By_A]])+1,LEN(Table_owssvr[[#This Row],[Created By_A]]))),Table_owssvr[[#This Row],[Created By]])</f>
        <v>Raymond Rodriguez,</v>
      </c>
      <c r="S13" s="34" t="str">
        <f>IF(ISNUMBER(SEARCH(",",Table_owssvr[[#This Row],[Created By_B1]])),SUBSTITUTE(Table_owssvr[[#This Row],[Created By_B1]],",",""),Table_owssvr[[#This Row],[Created By_B1]])</f>
        <v>Raymond Rodriguez</v>
      </c>
      <c r="T13" s="7">
        <v>16</v>
      </c>
      <c r="U13" s="1" t="s">
        <v>15</v>
      </c>
      <c r="V13" s="5">
        <v>42360.698391203703</v>
      </c>
      <c r="W13" s="1" t="s">
        <v>1880</v>
      </c>
      <c r="X13" s="1"/>
      <c r="Y13" s="1"/>
      <c r="Z13" s="1" t="s">
        <v>12</v>
      </c>
      <c r="AA13" s="1" t="s">
        <v>11</v>
      </c>
    </row>
    <row r="14" spans="1:27" x14ac:dyDescent="0.25">
      <c r="A14" s="1" t="s">
        <v>1074</v>
      </c>
      <c r="B14" s="4">
        <v>42342</v>
      </c>
      <c r="C14" s="24" t="str">
        <f ca="1">IF(Table_owssvr[[#This Row],[Date]]&gt;=(TODAY()-365),"Y","N")</f>
        <v>N</v>
      </c>
      <c r="D14" s="1" t="s">
        <v>2173</v>
      </c>
      <c r="E14" s="1" t="s">
        <v>39</v>
      </c>
      <c r="F14" s="14" t="s">
        <v>2172</v>
      </c>
      <c r="G14" s="1" t="s">
        <v>2162</v>
      </c>
      <c r="H14" s="6" t="str">
        <f>IFERROR(LEFT(Table_owssvr[[#This Row],[Subject]],FIND(";",Table_owssvr[[#This Row],[Subject]])-1),Table_owssvr[[#This Row],[Subject]])</f>
        <v>Eligible CDBG Activities</v>
      </c>
      <c r="I14" s="1" t="s">
        <v>27</v>
      </c>
      <c r="J14" s="1" t="s">
        <v>1880</v>
      </c>
      <c r="K14" s="5">
        <v>42360.700011574074</v>
      </c>
      <c r="L14" s="1"/>
      <c r="M14" s="1"/>
      <c r="N14" s="2" t="s">
        <v>12</v>
      </c>
      <c r="O14" s="6" t="b">
        <v>0</v>
      </c>
      <c r="P14" s="1" t="s">
        <v>15</v>
      </c>
      <c r="Q14" s="33" t="str">
        <f>IF(ISNUMBER(SEARCH(",",Table_owssvr[[#This Row],[Created By]])),SUBSTITUTE(Table_owssvr[[#This Row],[Created By]]," OCD,",""),Table_owssvr[[#This Row],[Created By]])</f>
        <v>Rodriguez, Raymond</v>
      </c>
      <c r="R14" s="33" t="str">
        <f>IF(ISNUMBER(SEARCH(",",Table_owssvr[[#This Row],[Created By]])),(MID(Table_owssvr[[#This Row],[Created By_A]]&amp;" "&amp;Table_owssvr[[#This Row],[Created By_A]],FIND(" ",Table_owssvr[[#This Row],[Created By_A]])+1,LEN(Table_owssvr[[#This Row],[Created By_A]]))),Table_owssvr[[#This Row],[Created By]])</f>
        <v>Raymond Rodriguez,</v>
      </c>
      <c r="S14" s="34" t="str">
        <f>IF(ISNUMBER(SEARCH(",",Table_owssvr[[#This Row],[Created By_B1]])),SUBSTITUTE(Table_owssvr[[#This Row],[Created By_B1]],",",""),Table_owssvr[[#This Row],[Created By_B1]])</f>
        <v>Raymond Rodriguez</v>
      </c>
      <c r="T14" s="7">
        <v>17</v>
      </c>
      <c r="U14" s="1" t="s">
        <v>15</v>
      </c>
      <c r="V14" s="5">
        <v>42360.700011574074</v>
      </c>
      <c r="W14" s="1" t="s">
        <v>1880</v>
      </c>
      <c r="X14" s="1"/>
      <c r="Y14" s="1"/>
      <c r="Z14" s="1" t="s">
        <v>12</v>
      </c>
      <c r="AA14" s="1" t="s">
        <v>11</v>
      </c>
    </row>
    <row r="15" spans="1:27" x14ac:dyDescent="0.25">
      <c r="A15" s="1" t="s">
        <v>826</v>
      </c>
      <c r="B15" s="4">
        <v>42345</v>
      </c>
      <c r="C15" s="24" t="str">
        <f ca="1">IF(Table_owssvr[[#This Row],[Date]]&gt;=(TODAY()-365),"Y","N")</f>
        <v>N</v>
      </c>
      <c r="D15" s="1" t="s">
        <v>1893</v>
      </c>
      <c r="E15" s="1" t="s">
        <v>521</v>
      </c>
      <c r="F15" s="14" t="s">
        <v>2171</v>
      </c>
      <c r="G15" s="1" t="s">
        <v>1161</v>
      </c>
      <c r="H15" s="6" t="str">
        <f>IFERROR(LEFT(Table_owssvr[[#This Row],[Subject]],FIND(";",Table_owssvr[[#This Row],[Subject]])-1),Table_owssvr[[#This Row],[Subject]])</f>
        <v>Eligible CDBG Activities</v>
      </c>
      <c r="I15" s="1" t="s">
        <v>27</v>
      </c>
      <c r="J15" s="1" t="s">
        <v>1880</v>
      </c>
      <c r="K15" s="5">
        <v>42360.700960648152</v>
      </c>
      <c r="L15" s="1"/>
      <c r="M15" s="1"/>
      <c r="N15" s="2" t="s">
        <v>12</v>
      </c>
      <c r="O15" s="6" t="b">
        <v>0</v>
      </c>
      <c r="P15" s="1" t="s">
        <v>15</v>
      </c>
      <c r="Q15" s="33" t="str">
        <f>IF(ISNUMBER(SEARCH(",",Table_owssvr[[#This Row],[Created By]])),SUBSTITUTE(Table_owssvr[[#This Row],[Created By]]," OCD,",""),Table_owssvr[[#This Row],[Created By]])</f>
        <v>Rodriguez, Raymond</v>
      </c>
      <c r="R15" s="33" t="str">
        <f>IF(ISNUMBER(SEARCH(",",Table_owssvr[[#This Row],[Created By]])),(MID(Table_owssvr[[#This Row],[Created By_A]]&amp;" "&amp;Table_owssvr[[#This Row],[Created By_A]],FIND(" ",Table_owssvr[[#This Row],[Created By_A]])+1,LEN(Table_owssvr[[#This Row],[Created By_A]]))),Table_owssvr[[#This Row],[Created By]])</f>
        <v>Raymond Rodriguez,</v>
      </c>
      <c r="S15" s="34" t="str">
        <f>IF(ISNUMBER(SEARCH(",",Table_owssvr[[#This Row],[Created By_B1]])),SUBSTITUTE(Table_owssvr[[#This Row],[Created By_B1]],",",""),Table_owssvr[[#This Row],[Created By_B1]])</f>
        <v>Raymond Rodriguez</v>
      </c>
      <c r="T15" s="7">
        <v>18</v>
      </c>
      <c r="U15" s="1" t="s">
        <v>15</v>
      </c>
      <c r="V15" s="5">
        <v>42360.700960648152</v>
      </c>
      <c r="W15" s="1" t="s">
        <v>1880</v>
      </c>
      <c r="X15" s="1"/>
      <c r="Y15" s="1"/>
      <c r="Z15" s="1" t="s">
        <v>12</v>
      </c>
      <c r="AA15" s="1" t="s">
        <v>11</v>
      </c>
    </row>
    <row r="16" spans="1:27" x14ac:dyDescent="0.25">
      <c r="A16" s="1" t="s">
        <v>1098</v>
      </c>
      <c r="B16" s="4">
        <v>42345</v>
      </c>
      <c r="C16" s="24" t="str">
        <f ca="1">IF(Table_owssvr[[#This Row],[Date]]&gt;=(TODAY()-365),"Y","N")</f>
        <v>N</v>
      </c>
      <c r="D16" s="1" t="s">
        <v>2168</v>
      </c>
      <c r="E16" s="1" t="s">
        <v>39</v>
      </c>
      <c r="F16" s="14" t="s">
        <v>2170</v>
      </c>
      <c r="G16" s="1" t="s">
        <v>1161</v>
      </c>
      <c r="H16" s="6" t="str">
        <f>IFERROR(LEFT(Table_owssvr[[#This Row],[Subject]],FIND(";",Table_owssvr[[#This Row],[Subject]])-1),Table_owssvr[[#This Row],[Subject]])</f>
        <v>Eligible CDBG Activities</v>
      </c>
      <c r="I16" s="1" t="s">
        <v>27</v>
      </c>
      <c r="J16" s="1" t="s">
        <v>1880</v>
      </c>
      <c r="K16" s="5">
        <v>42360.70208333333</v>
      </c>
      <c r="L16" s="1"/>
      <c r="M16" s="1"/>
      <c r="N16" s="2" t="s">
        <v>12</v>
      </c>
      <c r="O16" s="6" t="b">
        <v>0</v>
      </c>
      <c r="P16" s="1" t="s">
        <v>15</v>
      </c>
      <c r="Q16" s="33" t="str">
        <f>IF(ISNUMBER(SEARCH(",",Table_owssvr[[#This Row],[Created By]])),SUBSTITUTE(Table_owssvr[[#This Row],[Created By]]," OCD,",""),Table_owssvr[[#This Row],[Created By]])</f>
        <v>Rodriguez, Raymond</v>
      </c>
      <c r="R16" s="33" t="str">
        <f>IF(ISNUMBER(SEARCH(",",Table_owssvr[[#This Row],[Created By]])),(MID(Table_owssvr[[#This Row],[Created By_A]]&amp;" "&amp;Table_owssvr[[#This Row],[Created By_A]],FIND(" ",Table_owssvr[[#This Row],[Created By_A]])+1,LEN(Table_owssvr[[#This Row],[Created By_A]]))),Table_owssvr[[#This Row],[Created By]])</f>
        <v>Raymond Rodriguez,</v>
      </c>
      <c r="S16" s="34" t="str">
        <f>IF(ISNUMBER(SEARCH(",",Table_owssvr[[#This Row],[Created By_B1]])),SUBSTITUTE(Table_owssvr[[#This Row],[Created By_B1]],",",""),Table_owssvr[[#This Row],[Created By_B1]])</f>
        <v>Raymond Rodriguez</v>
      </c>
      <c r="T16" s="7">
        <v>19</v>
      </c>
      <c r="U16" s="1" t="s">
        <v>15</v>
      </c>
      <c r="V16" s="5">
        <v>42360.70208333333</v>
      </c>
      <c r="W16" s="1" t="s">
        <v>1880</v>
      </c>
      <c r="X16" s="1"/>
      <c r="Y16" s="1"/>
      <c r="Z16" s="1" t="s">
        <v>12</v>
      </c>
      <c r="AA16" s="1" t="s">
        <v>11</v>
      </c>
    </row>
    <row r="17" spans="1:27" x14ac:dyDescent="0.25">
      <c r="A17" s="1" t="s">
        <v>2169</v>
      </c>
      <c r="B17" s="4">
        <v>42347</v>
      </c>
      <c r="C17" s="24" t="str">
        <f ca="1">IF(Table_owssvr[[#This Row],[Date]]&gt;=(TODAY()-365),"Y","N")</f>
        <v>N</v>
      </c>
      <c r="D17" s="1" t="s">
        <v>2168</v>
      </c>
      <c r="E17" s="1" t="s">
        <v>39</v>
      </c>
      <c r="F17" s="14" t="s">
        <v>2167</v>
      </c>
      <c r="G17" s="1" t="s">
        <v>1161</v>
      </c>
      <c r="H17" s="6" t="str">
        <f>IFERROR(LEFT(Table_owssvr[[#This Row],[Subject]],FIND(";",Table_owssvr[[#This Row],[Subject]])-1),Table_owssvr[[#This Row],[Subject]])</f>
        <v>Eligible CDBG Activities</v>
      </c>
      <c r="I17" s="1" t="s">
        <v>27</v>
      </c>
      <c r="J17" s="1" t="s">
        <v>1880</v>
      </c>
      <c r="K17" s="5">
        <v>42360.703240740739</v>
      </c>
      <c r="L17" s="1"/>
      <c r="M17" s="1"/>
      <c r="N17" s="2" t="s">
        <v>12</v>
      </c>
      <c r="O17" s="6" t="b">
        <v>0</v>
      </c>
      <c r="P17" s="1" t="s">
        <v>15</v>
      </c>
      <c r="Q17" s="33" t="str">
        <f>IF(ISNUMBER(SEARCH(",",Table_owssvr[[#This Row],[Created By]])),SUBSTITUTE(Table_owssvr[[#This Row],[Created By]]," OCD,",""),Table_owssvr[[#This Row],[Created By]])</f>
        <v>Rodriguez, Raymond</v>
      </c>
      <c r="R17" s="33" t="str">
        <f>IF(ISNUMBER(SEARCH(",",Table_owssvr[[#This Row],[Created By]])),(MID(Table_owssvr[[#This Row],[Created By_A]]&amp;" "&amp;Table_owssvr[[#This Row],[Created By_A]],FIND(" ",Table_owssvr[[#This Row],[Created By_A]])+1,LEN(Table_owssvr[[#This Row],[Created By_A]]))),Table_owssvr[[#This Row],[Created By]])</f>
        <v>Raymond Rodriguez,</v>
      </c>
      <c r="S17" s="34" t="str">
        <f>IF(ISNUMBER(SEARCH(",",Table_owssvr[[#This Row],[Created By_B1]])),SUBSTITUTE(Table_owssvr[[#This Row],[Created By_B1]],",",""),Table_owssvr[[#This Row],[Created By_B1]])</f>
        <v>Raymond Rodriguez</v>
      </c>
      <c r="T17" s="7">
        <v>20</v>
      </c>
      <c r="U17" s="1" t="s">
        <v>15</v>
      </c>
      <c r="V17" s="5">
        <v>42360.703240740739</v>
      </c>
      <c r="W17" s="1" t="s">
        <v>1880</v>
      </c>
      <c r="X17" s="1"/>
      <c r="Y17" s="1"/>
      <c r="Z17" s="1" t="s">
        <v>12</v>
      </c>
      <c r="AA17" s="1" t="s">
        <v>11</v>
      </c>
    </row>
    <row r="18" spans="1:27" x14ac:dyDescent="0.25">
      <c r="A18" s="1" t="s">
        <v>2160</v>
      </c>
      <c r="B18" s="4">
        <v>42349</v>
      </c>
      <c r="C18" s="24" t="str">
        <f ca="1">IF(Table_owssvr[[#This Row],[Date]]&gt;=(TODAY()-365),"Y","N")</f>
        <v>N</v>
      </c>
      <c r="D18" s="1" t="s">
        <v>2166</v>
      </c>
      <c r="E18" s="1" t="s">
        <v>521</v>
      </c>
      <c r="F18" s="14" t="s">
        <v>2165</v>
      </c>
      <c r="G18" s="1" t="s">
        <v>1161</v>
      </c>
      <c r="H18" s="6" t="str">
        <f>IFERROR(LEFT(Table_owssvr[[#This Row],[Subject]],FIND(";",Table_owssvr[[#This Row],[Subject]])-1),Table_owssvr[[#This Row],[Subject]])</f>
        <v>Eligible CDBG Activities</v>
      </c>
      <c r="I18" s="1" t="s">
        <v>27</v>
      </c>
      <c r="J18" s="1" t="s">
        <v>1880</v>
      </c>
      <c r="K18" s="5">
        <v>42360.704444444447</v>
      </c>
      <c r="L18" s="1"/>
      <c r="M18" s="1"/>
      <c r="N18" s="2" t="s">
        <v>12</v>
      </c>
      <c r="O18" s="6" t="b">
        <v>0</v>
      </c>
      <c r="P18" s="1" t="s">
        <v>15</v>
      </c>
      <c r="Q18" s="33" t="str">
        <f>IF(ISNUMBER(SEARCH(",",Table_owssvr[[#This Row],[Created By]])),SUBSTITUTE(Table_owssvr[[#This Row],[Created By]]," OCD,",""),Table_owssvr[[#This Row],[Created By]])</f>
        <v>Rodriguez, Raymond</v>
      </c>
      <c r="R18" s="33" t="str">
        <f>IF(ISNUMBER(SEARCH(",",Table_owssvr[[#This Row],[Created By]])),(MID(Table_owssvr[[#This Row],[Created By_A]]&amp;" "&amp;Table_owssvr[[#This Row],[Created By_A]],FIND(" ",Table_owssvr[[#This Row],[Created By_A]])+1,LEN(Table_owssvr[[#This Row],[Created By_A]]))),Table_owssvr[[#This Row],[Created By]])</f>
        <v>Raymond Rodriguez,</v>
      </c>
      <c r="S18" s="34" t="str">
        <f>IF(ISNUMBER(SEARCH(",",Table_owssvr[[#This Row],[Created By_B1]])),SUBSTITUTE(Table_owssvr[[#This Row],[Created By_B1]],",",""),Table_owssvr[[#This Row],[Created By_B1]])</f>
        <v>Raymond Rodriguez</v>
      </c>
      <c r="T18" s="7">
        <v>21</v>
      </c>
      <c r="U18" s="1" t="s">
        <v>15</v>
      </c>
      <c r="V18" s="5">
        <v>42360.704444444447</v>
      </c>
      <c r="W18" s="1" t="s">
        <v>1880</v>
      </c>
      <c r="X18" s="1"/>
      <c r="Y18" s="1"/>
      <c r="Z18" s="1" t="s">
        <v>12</v>
      </c>
      <c r="AA18" s="1" t="s">
        <v>11</v>
      </c>
    </row>
    <row r="19" spans="1:27" x14ac:dyDescent="0.25">
      <c r="A19" s="1" t="s">
        <v>1098</v>
      </c>
      <c r="B19" s="4">
        <v>42352</v>
      </c>
      <c r="C19" s="24" t="str">
        <f ca="1">IF(Table_owssvr[[#This Row],[Date]]&gt;=(TODAY()-365),"Y","N")</f>
        <v>N</v>
      </c>
      <c r="D19" s="1" t="s">
        <v>2164</v>
      </c>
      <c r="E19" s="1" t="s">
        <v>39</v>
      </c>
      <c r="F19" s="14" t="s">
        <v>2163</v>
      </c>
      <c r="G19" s="1" t="s">
        <v>2162</v>
      </c>
      <c r="H19" s="6" t="str">
        <f>IFERROR(LEFT(Table_owssvr[[#This Row],[Subject]],FIND(";",Table_owssvr[[#This Row],[Subject]])-1),Table_owssvr[[#This Row],[Subject]])</f>
        <v>Eligible CDBG Activities</v>
      </c>
      <c r="I19" s="1" t="s">
        <v>27</v>
      </c>
      <c r="J19" s="1" t="s">
        <v>1880</v>
      </c>
      <c r="K19" s="5">
        <v>42360.705185185187</v>
      </c>
      <c r="L19" s="1"/>
      <c r="M19" s="1"/>
      <c r="N19" s="2" t="s">
        <v>12</v>
      </c>
      <c r="O19" s="6" t="b">
        <v>0</v>
      </c>
      <c r="P19" s="1" t="s">
        <v>15</v>
      </c>
      <c r="Q19" s="33" t="str">
        <f>IF(ISNUMBER(SEARCH(",",Table_owssvr[[#This Row],[Created By]])),SUBSTITUTE(Table_owssvr[[#This Row],[Created By]]," OCD,",""),Table_owssvr[[#This Row],[Created By]])</f>
        <v>Rodriguez, Raymond</v>
      </c>
      <c r="R19" s="33" t="str">
        <f>IF(ISNUMBER(SEARCH(",",Table_owssvr[[#This Row],[Created By]])),(MID(Table_owssvr[[#This Row],[Created By_A]]&amp;" "&amp;Table_owssvr[[#This Row],[Created By_A]],FIND(" ",Table_owssvr[[#This Row],[Created By_A]])+1,LEN(Table_owssvr[[#This Row],[Created By_A]]))),Table_owssvr[[#This Row],[Created By]])</f>
        <v>Raymond Rodriguez,</v>
      </c>
      <c r="S19" s="34" t="str">
        <f>IF(ISNUMBER(SEARCH(",",Table_owssvr[[#This Row],[Created By_B1]])),SUBSTITUTE(Table_owssvr[[#This Row],[Created By_B1]],",",""),Table_owssvr[[#This Row],[Created By_B1]])</f>
        <v>Raymond Rodriguez</v>
      </c>
      <c r="T19" s="7">
        <v>22</v>
      </c>
      <c r="U19" s="1" t="s">
        <v>15</v>
      </c>
      <c r="V19" s="5">
        <v>42360.705185185187</v>
      </c>
      <c r="W19" s="1" t="s">
        <v>1880</v>
      </c>
      <c r="X19" s="1"/>
      <c r="Y19" s="1"/>
      <c r="Z19" s="1" t="s">
        <v>12</v>
      </c>
      <c r="AA19" s="1" t="s">
        <v>11</v>
      </c>
    </row>
    <row r="20" spans="1:27" x14ac:dyDescent="0.25">
      <c r="A20" s="1" t="s">
        <v>826</v>
      </c>
      <c r="B20" s="4">
        <v>42354</v>
      </c>
      <c r="C20" s="24" t="str">
        <f ca="1">IF(Table_owssvr[[#This Row],[Date]]&gt;=(TODAY()-365),"Y","N")</f>
        <v>N</v>
      </c>
      <c r="D20" s="1" t="s">
        <v>1893</v>
      </c>
      <c r="E20" s="1" t="s">
        <v>521</v>
      </c>
      <c r="F20" s="14" t="s">
        <v>2161</v>
      </c>
      <c r="G20" s="1" t="s">
        <v>1161</v>
      </c>
      <c r="H20" s="6" t="str">
        <f>IFERROR(LEFT(Table_owssvr[[#This Row],[Subject]],FIND(";",Table_owssvr[[#This Row],[Subject]])-1),Table_owssvr[[#This Row],[Subject]])</f>
        <v>Eligible CDBG Activities</v>
      </c>
      <c r="I20" s="1" t="s">
        <v>27</v>
      </c>
      <c r="J20" s="1" t="s">
        <v>1880</v>
      </c>
      <c r="K20" s="5">
        <v>42360.706180555557</v>
      </c>
      <c r="L20" s="1"/>
      <c r="M20" s="1"/>
      <c r="N20" s="2" t="s">
        <v>12</v>
      </c>
      <c r="O20" s="6" t="b">
        <v>1</v>
      </c>
      <c r="P20" s="1" t="s">
        <v>15</v>
      </c>
      <c r="Q20" s="33" t="str">
        <f>IF(ISNUMBER(SEARCH(",",Table_owssvr[[#This Row],[Created By]])),SUBSTITUTE(Table_owssvr[[#This Row],[Created By]]," OCD,",""),Table_owssvr[[#This Row],[Created By]])</f>
        <v>Rodriguez, Raymond</v>
      </c>
      <c r="R20" s="33" t="str">
        <f>IF(ISNUMBER(SEARCH(",",Table_owssvr[[#This Row],[Created By]])),(MID(Table_owssvr[[#This Row],[Created By_A]]&amp;" "&amp;Table_owssvr[[#This Row],[Created By_A]],FIND(" ",Table_owssvr[[#This Row],[Created By_A]])+1,LEN(Table_owssvr[[#This Row],[Created By_A]]))),Table_owssvr[[#This Row],[Created By]])</f>
        <v>Raymond Rodriguez,</v>
      </c>
      <c r="S20" s="34" t="str">
        <f>IF(ISNUMBER(SEARCH(",",Table_owssvr[[#This Row],[Created By_B1]])),SUBSTITUTE(Table_owssvr[[#This Row],[Created By_B1]],",",""),Table_owssvr[[#This Row],[Created By_B1]])</f>
        <v>Raymond Rodriguez</v>
      </c>
      <c r="T20" s="7">
        <v>23</v>
      </c>
      <c r="U20" s="1" t="s">
        <v>15</v>
      </c>
      <c r="V20" s="5">
        <v>42627.44258101852</v>
      </c>
      <c r="W20" s="1" t="s">
        <v>1523</v>
      </c>
      <c r="X20" s="1"/>
      <c r="Y20" s="1"/>
      <c r="Z20" s="1" t="s">
        <v>12</v>
      </c>
      <c r="AA20" s="1" t="s">
        <v>11</v>
      </c>
    </row>
    <row r="21" spans="1:27" x14ac:dyDescent="0.25">
      <c r="A21" s="1" t="s">
        <v>2160</v>
      </c>
      <c r="B21" s="4">
        <v>42355</v>
      </c>
      <c r="C21" s="24" t="str">
        <f ca="1">IF(Table_owssvr[[#This Row],[Date]]&gt;=(TODAY()-365),"Y","N")</f>
        <v>N</v>
      </c>
      <c r="D21" s="1" t="s">
        <v>2159</v>
      </c>
      <c r="E21" s="1" t="s">
        <v>521</v>
      </c>
      <c r="F21" s="14" t="s">
        <v>2158</v>
      </c>
      <c r="G21" s="1" t="s">
        <v>1161</v>
      </c>
      <c r="H21" s="6" t="str">
        <f>IFERROR(LEFT(Table_owssvr[[#This Row],[Subject]],FIND(";",Table_owssvr[[#This Row],[Subject]])-1),Table_owssvr[[#This Row],[Subject]])</f>
        <v>Eligible CDBG Activities</v>
      </c>
      <c r="I21" s="1" t="s">
        <v>27</v>
      </c>
      <c r="J21" s="1" t="s">
        <v>1880</v>
      </c>
      <c r="K21" s="5">
        <v>42360.707384259258</v>
      </c>
      <c r="L21" s="1"/>
      <c r="M21" s="1"/>
      <c r="N21" s="2" t="s">
        <v>12</v>
      </c>
      <c r="O21" s="6" t="b">
        <v>1</v>
      </c>
      <c r="P21" s="1" t="s">
        <v>15</v>
      </c>
      <c r="Q21" s="33" t="str">
        <f>IF(ISNUMBER(SEARCH(",",Table_owssvr[[#This Row],[Created By]])),SUBSTITUTE(Table_owssvr[[#This Row],[Created By]]," OCD,",""),Table_owssvr[[#This Row],[Created By]])</f>
        <v>Rodriguez, Raymond</v>
      </c>
      <c r="R21" s="33" t="str">
        <f>IF(ISNUMBER(SEARCH(",",Table_owssvr[[#This Row],[Created By]])),(MID(Table_owssvr[[#This Row],[Created By_A]]&amp;" "&amp;Table_owssvr[[#This Row],[Created By_A]],FIND(" ",Table_owssvr[[#This Row],[Created By_A]])+1,LEN(Table_owssvr[[#This Row],[Created By_A]]))),Table_owssvr[[#This Row],[Created By]])</f>
        <v>Raymond Rodriguez,</v>
      </c>
      <c r="S21" s="34" t="str">
        <f>IF(ISNUMBER(SEARCH(",",Table_owssvr[[#This Row],[Created By_B1]])),SUBSTITUTE(Table_owssvr[[#This Row],[Created By_B1]],",",""),Table_owssvr[[#This Row],[Created By_B1]])</f>
        <v>Raymond Rodriguez</v>
      </c>
      <c r="T21" s="7">
        <v>24</v>
      </c>
      <c r="U21" s="1" t="s">
        <v>15</v>
      </c>
      <c r="V21" s="5">
        <v>42627.445671296293</v>
      </c>
      <c r="W21" s="1" t="s">
        <v>1523</v>
      </c>
      <c r="X21" s="1"/>
      <c r="Y21" s="1"/>
      <c r="Z21" s="1" t="s">
        <v>12</v>
      </c>
      <c r="AA21" s="1" t="s">
        <v>11</v>
      </c>
    </row>
    <row r="22" spans="1:27" x14ac:dyDescent="0.25">
      <c r="A22" s="1" t="s">
        <v>826</v>
      </c>
      <c r="B22" s="4">
        <v>42360</v>
      </c>
      <c r="C22" s="24" t="str">
        <f ca="1">IF(Table_owssvr[[#This Row],[Date]]&gt;=(TODAY()-365),"Y","N")</f>
        <v>N</v>
      </c>
      <c r="D22" s="1" t="s">
        <v>1893</v>
      </c>
      <c r="E22" s="1" t="s">
        <v>521</v>
      </c>
      <c r="F22" s="14" t="s">
        <v>2157</v>
      </c>
      <c r="G22" s="1" t="s">
        <v>1161</v>
      </c>
      <c r="H22" s="6" t="str">
        <f>IFERROR(LEFT(Table_owssvr[[#This Row],[Subject]],FIND(";",Table_owssvr[[#This Row],[Subject]])-1),Table_owssvr[[#This Row],[Subject]])</f>
        <v>Eligible CDBG Activities</v>
      </c>
      <c r="I22" s="1" t="s">
        <v>27</v>
      </c>
      <c r="J22" s="1" t="s">
        <v>1880</v>
      </c>
      <c r="K22" s="5">
        <v>42360.708368055559</v>
      </c>
      <c r="L22" s="1"/>
      <c r="M22" s="1"/>
      <c r="N22" s="2" t="s">
        <v>12</v>
      </c>
      <c r="O22" s="6" t="b">
        <v>0</v>
      </c>
      <c r="P22" s="1" t="s">
        <v>15</v>
      </c>
      <c r="Q22" s="33" t="str">
        <f>IF(ISNUMBER(SEARCH(",",Table_owssvr[[#This Row],[Created By]])),SUBSTITUTE(Table_owssvr[[#This Row],[Created By]]," OCD,",""),Table_owssvr[[#This Row],[Created By]])</f>
        <v>Rodriguez, Raymond</v>
      </c>
      <c r="R22" s="33" t="str">
        <f>IF(ISNUMBER(SEARCH(",",Table_owssvr[[#This Row],[Created By]])),(MID(Table_owssvr[[#This Row],[Created By_A]]&amp;" "&amp;Table_owssvr[[#This Row],[Created By_A]],FIND(" ",Table_owssvr[[#This Row],[Created By_A]])+1,LEN(Table_owssvr[[#This Row],[Created By_A]]))),Table_owssvr[[#This Row],[Created By]])</f>
        <v>Raymond Rodriguez,</v>
      </c>
      <c r="S22" s="34" t="str">
        <f>IF(ISNUMBER(SEARCH(",",Table_owssvr[[#This Row],[Created By_B1]])),SUBSTITUTE(Table_owssvr[[#This Row],[Created By_B1]],",",""),Table_owssvr[[#This Row],[Created By_B1]])</f>
        <v>Raymond Rodriguez</v>
      </c>
      <c r="T22" s="7">
        <v>25</v>
      </c>
      <c r="U22" s="1" t="s">
        <v>15</v>
      </c>
      <c r="V22" s="5">
        <v>42360.708368055559</v>
      </c>
      <c r="W22" s="1" t="s">
        <v>1880</v>
      </c>
      <c r="X22" s="1"/>
      <c r="Y22" s="1"/>
      <c r="Z22" s="1" t="s">
        <v>12</v>
      </c>
      <c r="AA22" s="1" t="s">
        <v>11</v>
      </c>
    </row>
    <row r="23" spans="1:27" x14ac:dyDescent="0.25">
      <c r="A23" s="1" t="s">
        <v>2152</v>
      </c>
      <c r="B23" s="4">
        <v>42345</v>
      </c>
      <c r="C23" s="24" t="str">
        <f ca="1">IF(Table_owssvr[[#This Row],[Date]]&gt;=(TODAY()-365),"Y","N")</f>
        <v>N</v>
      </c>
      <c r="D23" s="1" t="s">
        <v>1742</v>
      </c>
      <c r="E23" s="1" t="s">
        <v>229</v>
      </c>
      <c r="F23" s="14" t="s">
        <v>2156</v>
      </c>
      <c r="G23" s="1" t="s">
        <v>2153</v>
      </c>
      <c r="H23" s="6" t="str">
        <f>IFERROR(LEFT(Table_owssvr[[#This Row],[Subject]],FIND(";",Table_owssvr[[#This Row],[Subject]])-1),Table_owssvr[[#This Row],[Subject]])</f>
        <v>Eligible CDBG Activities</v>
      </c>
      <c r="I23" s="1" t="s">
        <v>16</v>
      </c>
      <c r="J23" s="1" t="s">
        <v>1739</v>
      </c>
      <c r="K23" s="5">
        <v>42361.431793981479</v>
      </c>
      <c r="L23" s="1"/>
      <c r="M23" s="1"/>
      <c r="N23" s="2" t="s">
        <v>12</v>
      </c>
      <c r="O23" s="6" t="b">
        <v>0</v>
      </c>
      <c r="P23" s="1" t="s">
        <v>15</v>
      </c>
      <c r="Q23" s="33" t="str">
        <f>IF(ISNUMBER(SEARCH(",",Table_owssvr[[#This Row],[Created By]])),SUBSTITUTE(Table_owssvr[[#This Row],[Created By]]," OCD,",""),Table_owssvr[[#This Row],[Created By]])</f>
        <v>Washington, Debra</v>
      </c>
      <c r="R23" s="33" t="str">
        <f>IF(ISNUMBER(SEARCH(",",Table_owssvr[[#This Row],[Created By]])),(MID(Table_owssvr[[#This Row],[Created By_A]]&amp;" "&amp;Table_owssvr[[#This Row],[Created By_A]],FIND(" ",Table_owssvr[[#This Row],[Created By_A]])+1,LEN(Table_owssvr[[#This Row],[Created By_A]]))),Table_owssvr[[#This Row],[Created By]])</f>
        <v>Debra Washington,</v>
      </c>
      <c r="S23" s="34" t="str">
        <f>IF(ISNUMBER(SEARCH(",",Table_owssvr[[#This Row],[Created By_B1]])),SUBSTITUTE(Table_owssvr[[#This Row],[Created By_B1]],",",""),Table_owssvr[[#This Row],[Created By_B1]])</f>
        <v>Debra Washington</v>
      </c>
      <c r="T23" s="7">
        <v>26</v>
      </c>
      <c r="U23" s="1" t="s">
        <v>15</v>
      </c>
      <c r="V23" s="5">
        <v>42361.431793981479</v>
      </c>
      <c r="W23" s="1" t="s">
        <v>1739</v>
      </c>
      <c r="X23" s="1"/>
      <c r="Y23" s="1"/>
      <c r="Z23" s="1" t="s">
        <v>12</v>
      </c>
      <c r="AA23" s="1" t="s">
        <v>11</v>
      </c>
    </row>
    <row r="24" spans="1:27" x14ac:dyDescent="0.25">
      <c r="A24" s="1" t="s">
        <v>2155</v>
      </c>
      <c r="B24" s="4">
        <v>42327</v>
      </c>
      <c r="C24" s="24" t="str">
        <f ca="1">IF(Table_owssvr[[#This Row],[Date]]&gt;=(TODAY()-365),"Y","N")</f>
        <v>N</v>
      </c>
      <c r="D24" s="1" t="s">
        <v>1742</v>
      </c>
      <c r="E24" s="1" t="s">
        <v>229</v>
      </c>
      <c r="F24" s="14" t="s">
        <v>2154</v>
      </c>
      <c r="G24" s="1" t="s">
        <v>2153</v>
      </c>
      <c r="H24" s="6" t="str">
        <f>IFERROR(LEFT(Table_owssvr[[#This Row],[Subject]],FIND(";",Table_owssvr[[#This Row],[Subject]])-1),Table_owssvr[[#This Row],[Subject]])</f>
        <v>Eligible CDBG Activities</v>
      </c>
      <c r="I24" s="1" t="s">
        <v>27</v>
      </c>
      <c r="J24" s="1" t="s">
        <v>1739</v>
      </c>
      <c r="K24" s="5">
        <v>42366.46607638889</v>
      </c>
      <c r="L24" s="1"/>
      <c r="M24" s="1"/>
      <c r="N24" s="2" t="s">
        <v>12</v>
      </c>
      <c r="O24" s="6" t="b">
        <v>1</v>
      </c>
      <c r="P24" s="1" t="s">
        <v>15</v>
      </c>
      <c r="Q24" s="33" t="str">
        <f>IF(ISNUMBER(SEARCH(",",Table_owssvr[[#This Row],[Created By]])),SUBSTITUTE(Table_owssvr[[#This Row],[Created By]]," OCD,",""),Table_owssvr[[#This Row],[Created By]])</f>
        <v>Washington, Debra</v>
      </c>
      <c r="R24" s="33" t="str">
        <f>IF(ISNUMBER(SEARCH(",",Table_owssvr[[#This Row],[Created By]])),(MID(Table_owssvr[[#This Row],[Created By_A]]&amp;" "&amp;Table_owssvr[[#This Row],[Created By_A]],FIND(" ",Table_owssvr[[#This Row],[Created By_A]])+1,LEN(Table_owssvr[[#This Row],[Created By_A]]))),Table_owssvr[[#This Row],[Created By]])</f>
        <v>Debra Washington,</v>
      </c>
      <c r="S24" s="34" t="str">
        <f>IF(ISNUMBER(SEARCH(",",Table_owssvr[[#This Row],[Created By_B1]])),SUBSTITUTE(Table_owssvr[[#This Row],[Created By_B1]],",",""),Table_owssvr[[#This Row],[Created By_B1]])</f>
        <v>Debra Washington</v>
      </c>
      <c r="T24" s="7">
        <v>27</v>
      </c>
      <c r="U24" s="1" t="s">
        <v>15</v>
      </c>
      <c r="V24" s="5">
        <v>42627.432905092595</v>
      </c>
      <c r="W24" s="1" t="s">
        <v>1523</v>
      </c>
      <c r="X24" s="1"/>
      <c r="Y24" s="1"/>
      <c r="Z24" s="1" t="s">
        <v>12</v>
      </c>
      <c r="AA24" s="1" t="s">
        <v>11</v>
      </c>
    </row>
    <row r="25" spans="1:27" x14ac:dyDescent="0.25">
      <c r="A25" s="1" t="s">
        <v>2152</v>
      </c>
      <c r="B25" s="4">
        <v>42312</v>
      </c>
      <c r="C25" s="24" t="str">
        <f ca="1">IF(Table_owssvr[[#This Row],[Date]]&gt;=(TODAY()-365),"Y","N")</f>
        <v>N</v>
      </c>
      <c r="D25" s="1" t="s">
        <v>1742</v>
      </c>
      <c r="E25" s="1" t="s">
        <v>229</v>
      </c>
      <c r="F25" s="14" t="s">
        <v>2151</v>
      </c>
      <c r="G25" s="1" t="s">
        <v>2150</v>
      </c>
      <c r="H25" s="6" t="str">
        <f>IFERROR(LEFT(Table_owssvr[[#This Row],[Subject]],FIND(";",Table_owssvr[[#This Row],[Subject]])-1),Table_owssvr[[#This Row],[Subject]])</f>
        <v>Eligible CDBG Activities</v>
      </c>
      <c r="I25" s="1" t="s">
        <v>27</v>
      </c>
      <c r="J25" s="1" t="s">
        <v>1739</v>
      </c>
      <c r="K25" s="5">
        <v>42366.52416666667</v>
      </c>
      <c r="L25" s="1"/>
      <c r="M25" s="1"/>
      <c r="N25" s="2" t="s">
        <v>12</v>
      </c>
      <c r="O25" s="6" t="b">
        <v>1</v>
      </c>
      <c r="P25" s="1" t="s">
        <v>15</v>
      </c>
      <c r="Q25" s="33" t="str">
        <f>IF(ISNUMBER(SEARCH(",",Table_owssvr[[#This Row],[Created By]])),SUBSTITUTE(Table_owssvr[[#This Row],[Created By]]," OCD,",""),Table_owssvr[[#This Row],[Created By]])</f>
        <v>Washington, Debra</v>
      </c>
      <c r="R25" s="33" t="str">
        <f>IF(ISNUMBER(SEARCH(",",Table_owssvr[[#This Row],[Created By]])),(MID(Table_owssvr[[#This Row],[Created By_A]]&amp;" "&amp;Table_owssvr[[#This Row],[Created By_A]],FIND(" ",Table_owssvr[[#This Row],[Created By_A]])+1,LEN(Table_owssvr[[#This Row],[Created By_A]]))),Table_owssvr[[#This Row],[Created By]])</f>
        <v>Debra Washington,</v>
      </c>
      <c r="S25" s="34" t="str">
        <f>IF(ISNUMBER(SEARCH(",",Table_owssvr[[#This Row],[Created By_B1]])),SUBSTITUTE(Table_owssvr[[#This Row],[Created By_B1]],",",""),Table_owssvr[[#This Row],[Created By_B1]])</f>
        <v>Debra Washington</v>
      </c>
      <c r="T25" s="7">
        <v>28</v>
      </c>
      <c r="U25" s="1" t="s">
        <v>15</v>
      </c>
      <c r="V25" s="5">
        <v>42627.432743055557</v>
      </c>
      <c r="W25" s="1" t="s">
        <v>1523</v>
      </c>
      <c r="X25" s="1"/>
      <c r="Y25" s="1"/>
      <c r="Z25" s="1" t="s">
        <v>12</v>
      </c>
      <c r="AA25" s="1" t="s">
        <v>11</v>
      </c>
    </row>
    <row r="26" spans="1:27" x14ac:dyDescent="0.25">
      <c r="A26" s="1" t="s">
        <v>142</v>
      </c>
      <c r="B26" s="4">
        <v>42292</v>
      </c>
      <c r="C26" s="24" t="str">
        <f ca="1">IF(Table_owssvr[[#This Row],[Date]]&gt;=(TODAY()-365),"Y","N")</f>
        <v>N</v>
      </c>
      <c r="D26" s="1" t="s">
        <v>736</v>
      </c>
      <c r="E26" s="1" t="s">
        <v>48</v>
      </c>
      <c r="F26" s="14" t="s">
        <v>2146</v>
      </c>
      <c r="G26" s="1" t="s">
        <v>1864</v>
      </c>
      <c r="H26" s="6" t="str">
        <f>IFERROR(LEFT(Table_owssvr[[#This Row],[Subject]],FIND(";",Table_owssvr[[#This Row],[Subject]])-1),Table_owssvr[[#This Row],[Subject]])</f>
        <v>Eligible CDBG Activities</v>
      </c>
      <c r="I26" s="1" t="s">
        <v>27</v>
      </c>
      <c r="J26" s="1" t="s">
        <v>1517</v>
      </c>
      <c r="K26" s="5">
        <v>42373.45684027778</v>
      </c>
      <c r="L26" s="1"/>
      <c r="M26" s="1"/>
      <c r="N26" s="2" t="s">
        <v>12</v>
      </c>
      <c r="O26" s="6" t="b">
        <v>1</v>
      </c>
      <c r="P26" s="1" t="s">
        <v>15</v>
      </c>
      <c r="Q26" s="33" t="str">
        <f>IF(ISNUMBER(SEARCH(",",Table_owssvr[[#This Row],[Created By]])),SUBSTITUTE(Table_owssvr[[#This Row],[Created By]]," OCD,",""),Table_owssvr[[#This Row],[Created By]])</f>
        <v>Polk, Nechelle</v>
      </c>
      <c r="R26" s="33" t="str">
        <f>IF(ISNUMBER(SEARCH(",",Table_owssvr[[#This Row],[Created By]])),(MID(Table_owssvr[[#This Row],[Created By_A]]&amp;" "&amp;Table_owssvr[[#This Row],[Created By_A]],FIND(" ",Table_owssvr[[#This Row],[Created By_A]])+1,LEN(Table_owssvr[[#This Row],[Created By_A]]))),Table_owssvr[[#This Row],[Created By]])</f>
        <v>Nechelle Polk,</v>
      </c>
      <c r="S26" s="34" t="str">
        <f>IF(ISNUMBER(SEARCH(",",Table_owssvr[[#This Row],[Created By_B1]])),SUBSTITUTE(Table_owssvr[[#This Row],[Created By_B1]],",",""),Table_owssvr[[#This Row],[Created By_B1]])</f>
        <v>Nechelle Polk</v>
      </c>
      <c r="T26" s="7">
        <v>29</v>
      </c>
      <c r="U26" s="1" t="s">
        <v>15</v>
      </c>
      <c r="V26" s="5">
        <v>42627.432708333334</v>
      </c>
      <c r="W26" s="1" t="s">
        <v>1523</v>
      </c>
      <c r="X26" s="1"/>
      <c r="Y26" s="1"/>
      <c r="Z26" s="1" t="s">
        <v>12</v>
      </c>
      <c r="AA26" s="1" t="s">
        <v>11</v>
      </c>
    </row>
    <row r="27" spans="1:27" x14ac:dyDescent="0.25">
      <c r="A27" s="1" t="s">
        <v>2145</v>
      </c>
      <c r="B27" s="4">
        <v>42339</v>
      </c>
      <c r="C27" s="24" t="str">
        <f ca="1">IF(Table_owssvr[[#This Row],[Date]]&gt;=(TODAY()-365),"Y","N")</f>
        <v>N</v>
      </c>
      <c r="D27" s="1" t="s">
        <v>2149</v>
      </c>
      <c r="E27" s="1" t="s">
        <v>296</v>
      </c>
      <c r="F27" s="14" t="s">
        <v>2148</v>
      </c>
      <c r="G27" s="1" t="s">
        <v>2147</v>
      </c>
      <c r="H27" s="6" t="str">
        <f>IFERROR(LEFT(Table_owssvr[[#This Row],[Subject]],FIND(";",Table_owssvr[[#This Row],[Subject]])-1),Table_owssvr[[#This Row],[Subject]])</f>
        <v>Financial Management</v>
      </c>
      <c r="I27" s="1" t="s">
        <v>27</v>
      </c>
      <c r="J27" s="1" t="s">
        <v>1517</v>
      </c>
      <c r="K27" s="5">
        <v>42373.46365740741</v>
      </c>
      <c r="L27" s="1"/>
      <c r="M27" s="1"/>
      <c r="N27" s="2" t="s">
        <v>12</v>
      </c>
      <c r="O27" s="6" t="b">
        <v>1</v>
      </c>
      <c r="P27" s="1" t="s">
        <v>15</v>
      </c>
      <c r="Q27" s="33" t="str">
        <f>IF(ISNUMBER(SEARCH(",",Table_owssvr[[#This Row],[Created By]])),SUBSTITUTE(Table_owssvr[[#This Row],[Created By]]," OCD,",""),Table_owssvr[[#This Row],[Created By]])</f>
        <v>Polk, Nechelle</v>
      </c>
      <c r="R27" s="33" t="str">
        <f>IF(ISNUMBER(SEARCH(",",Table_owssvr[[#This Row],[Created By]])),(MID(Table_owssvr[[#This Row],[Created By_A]]&amp;" "&amp;Table_owssvr[[#This Row],[Created By_A]],FIND(" ",Table_owssvr[[#This Row],[Created By_A]])+1,LEN(Table_owssvr[[#This Row],[Created By_A]]))),Table_owssvr[[#This Row],[Created By]])</f>
        <v>Nechelle Polk,</v>
      </c>
      <c r="S27" s="34" t="str">
        <f>IF(ISNUMBER(SEARCH(",",Table_owssvr[[#This Row],[Created By_B1]])),SUBSTITUTE(Table_owssvr[[#This Row],[Created By_B1]],",",""),Table_owssvr[[#This Row],[Created By_B1]])</f>
        <v>Nechelle Polk</v>
      </c>
      <c r="T27" s="7">
        <v>30</v>
      </c>
      <c r="U27" s="1" t="s">
        <v>15</v>
      </c>
      <c r="V27" s="5">
        <v>42627.433217592596</v>
      </c>
      <c r="W27" s="1" t="s">
        <v>1523</v>
      </c>
      <c r="X27" s="1"/>
      <c r="Y27" s="1"/>
      <c r="Z27" s="1" t="s">
        <v>12</v>
      </c>
      <c r="AA27" s="1" t="s">
        <v>11</v>
      </c>
    </row>
    <row r="28" spans="1:27" x14ac:dyDescent="0.25">
      <c r="A28" s="1" t="s">
        <v>142</v>
      </c>
      <c r="B28" s="4">
        <v>42355</v>
      </c>
      <c r="C28" s="24" t="str">
        <f ca="1">IF(Table_owssvr[[#This Row],[Date]]&gt;=(TODAY()-365),"Y","N")</f>
        <v>N</v>
      </c>
      <c r="D28" s="1" t="s">
        <v>736</v>
      </c>
      <c r="E28" s="1" t="s">
        <v>48</v>
      </c>
      <c r="F28" s="14" t="s">
        <v>2146</v>
      </c>
      <c r="G28" s="1" t="s">
        <v>1864</v>
      </c>
      <c r="H28" s="6" t="str">
        <f>IFERROR(LEFT(Table_owssvr[[#This Row],[Subject]],FIND(";",Table_owssvr[[#This Row],[Subject]])-1),Table_owssvr[[#This Row],[Subject]])</f>
        <v>Eligible CDBG Activities</v>
      </c>
      <c r="I28" s="1" t="s">
        <v>27</v>
      </c>
      <c r="J28" s="1" t="s">
        <v>1517</v>
      </c>
      <c r="K28" s="5">
        <v>42373.46534722222</v>
      </c>
      <c r="L28" s="1"/>
      <c r="M28" s="1"/>
      <c r="N28" s="2" t="s">
        <v>12</v>
      </c>
      <c r="O28" s="6" t="b">
        <v>0</v>
      </c>
      <c r="P28" s="1" t="s">
        <v>15</v>
      </c>
      <c r="Q28" s="33" t="str">
        <f>IF(ISNUMBER(SEARCH(",",Table_owssvr[[#This Row],[Created By]])),SUBSTITUTE(Table_owssvr[[#This Row],[Created By]]," OCD,",""),Table_owssvr[[#This Row],[Created By]])</f>
        <v>Polk, Nechelle</v>
      </c>
      <c r="R28" s="33" t="str">
        <f>IF(ISNUMBER(SEARCH(",",Table_owssvr[[#This Row],[Created By]])),(MID(Table_owssvr[[#This Row],[Created By_A]]&amp;" "&amp;Table_owssvr[[#This Row],[Created By_A]],FIND(" ",Table_owssvr[[#This Row],[Created By_A]])+1,LEN(Table_owssvr[[#This Row],[Created By_A]]))),Table_owssvr[[#This Row],[Created By]])</f>
        <v>Nechelle Polk,</v>
      </c>
      <c r="S28" s="34" t="str">
        <f>IF(ISNUMBER(SEARCH(",",Table_owssvr[[#This Row],[Created By_B1]])),SUBSTITUTE(Table_owssvr[[#This Row],[Created By_B1]],",",""),Table_owssvr[[#This Row],[Created By_B1]])</f>
        <v>Nechelle Polk</v>
      </c>
      <c r="T28" s="7">
        <v>31</v>
      </c>
      <c r="U28" s="1" t="s">
        <v>15</v>
      </c>
      <c r="V28" s="5">
        <v>42375.397731481484</v>
      </c>
      <c r="W28" s="1" t="s">
        <v>1517</v>
      </c>
      <c r="X28" s="1"/>
      <c r="Y28" s="1"/>
      <c r="Z28" s="1" t="s">
        <v>12</v>
      </c>
      <c r="AA28" s="1" t="s">
        <v>11</v>
      </c>
    </row>
    <row r="29" spans="1:27" x14ac:dyDescent="0.25">
      <c r="A29" s="1" t="s">
        <v>2145</v>
      </c>
      <c r="B29" s="4">
        <v>42360</v>
      </c>
      <c r="C29" s="24" t="str">
        <f ca="1">IF(Table_owssvr[[#This Row],[Date]]&gt;=(TODAY()-365),"Y","N")</f>
        <v>N</v>
      </c>
      <c r="D29" s="1" t="s">
        <v>2144</v>
      </c>
      <c r="E29" s="1" t="s">
        <v>39</v>
      </c>
      <c r="F29" s="14" t="s">
        <v>2143</v>
      </c>
      <c r="G29" s="1" t="s">
        <v>2004</v>
      </c>
      <c r="H29" s="6" t="str">
        <f>IFERROR(LEFT(Table_owssvr[[#This Row],[Subject]],FIND(";",Table_owssvr[[#This Row],[Subject]])-1),Table_owssvr[[#This Row],[Subject]])</f>
        <v>Financial Management</v>
      </c>
      <c r="I29" s="1" t="s">
        <v>27</v>
      </c>
      <c r="J29" s="1" t="s">
        <v>1517</v>
      </c>
      <c r="K29" s="5">
        <v>42373.466793981483</v>
      </c>
      <c r="L29" s="1"/>
      <c r="M29" s="1"/>
      <c r="N29" s="2" t="s">
        <v>12</v>
      </c>
      <c r="O29" s="6" t="b">
        <v>1</v>
      </c>
      <c r="P29" s="1" t="s">
        <v>15</v>
      </c>
      <c r="Q29" s="33" t="str">
        <f>IF(ISNUMBER(SEARCH(",",Table_owssvr[[#This Row],[Created By]])),SUBSTITUTE(Table_owssvr[[#This Row],[Created By]]," OCD,",""),Table_owssvr[[#This Row],[Created By]])</f>
        <v>Polk, Nechelle</v>
      </c>
      <c r="R29" s="33" t="str">
        <f>IF(ISNUMBER(SEARCH(",",Table_owssvr[[#This Row],[Created By]])),(MID(Table_owssvr[[#This Row],[Created By_A]]&amp;" "&amp;Table_owssvr[[#This Row],[Created By_A]],FIND(" ",Table_owssvr[[#This Row],[Created By_A]])+1,LEN(Table_owssvr[[#This Row],[Created By_A]]))),Table_owssvr[[#This Row],[Created By]])</f>
        <v>Nechelle Polk,</v>
      </c>
      <c r="S29" s="34" t="str">
        <f>IF(ISNUMBER(SEARCH(",",Table_owssvr[[#This Row],[Created By_B1]])),SUBSTITUTE(Table_owssvr[[#This Row],[Created By_B1]],",",""),Table_owssvr[[#This Row],[Created By_B1]])</f>
        <v>Nechelle Polk</v>
      </c>
      <c r="T29" s="7">
        <v>32</v>
      </c>
      <c r="U29" s="1" t="s">
        <v>15</v>
      </c>
      <c r="V29" s="5">
        <v>42627.446782407409</v>
      </c>
      <c r="W29" s="1" t="s">
        <v>1523</v>
      </c>
      <c r="X29" s="1"/>
      <c r="Y29" s="1"/>
      <c r="Z29" s="1" t="s">
        <v>12</v>
      </c>
      <c r="AA29" s="1" t="s">
        <v>11</v>
      </c>
    </row>
    <row r="30" spans="1:27" x14ac:dyDescent="0.25">
      <c r="A30" s="1" t="s">
        <v>153</v>
      </c>
      <c r="B30" s="4">
        <v>42327</v>
      </c>
      <c r="C30" s="24" t="str">
        <f ca="1">IF(Table_owssvr[[#This Row],[Date]]&gt;=(TODAY()-365),"Y","N")</f>
        <v>N</v>
      </c>
      <c r="D30" s="1" t="s">
        <v>1686</v>
      </c>
      <c r="E30" s="1" t="s">
        <v>39</v>
      </c>
      <c r="F30" s="14" t="s">
        <v>2142</v>
      </c>
      <c r="G30" s="1" t="s">
        <v>2084</v>
      </c>
      <c r="H30" s="6" t="str">
        <f>IFERROR(LEFT(Table_owssvr[[#This Row],[Subject]],FIND(";",Table_owssvr[[#This Row],[Subject]])-1),Table_owssvr[[#This Row],[Subject]])</f>
        <v>Eligible CDBG Activities</v>
      </c>
      <c r="I30" s="1" t="s">
        <v>16</v>
      </c>
      <c r="J30" s="1" t="s">
        <v>1</v>
      </c>
      <c r="K30" s="5">
        <v>42373.517592592594</v>
      </c>
      <c r="L30" s="1"/>
      <c r="M30" s="1"/>
      <c r="N30" s="2" t="s">
        <v>12</v>
      </c>
      <c r="O30" s="6" t="b">
        <v>1</v>
      </c>
      <c r="P30" s="1" t="s">
        <v>15</v>
      </c>
      <c r="Q30" s="33" t="str">
        <f>IF(ISNUMBER(SEARCH(",",Table_owssvr[[#This Row],[Created By]])),SUBSTITUTE(Table_owssvr[[#This Row],[Created By]]," OCD,",""),Table_owssvr[[#This Row],[Created By]])</f>
        <v>LaSonta Davenport</v>
      </c>
      <c r="R30" s="33" t="str">
        <f>IF(ISNUMBER(SEARCH(",",Table_owssvr[[#This Row],[Created By]])),(MID(Table_owssvr[[#This Row],[Created By_A]]&amp;" "&amp;Table_owssvr[[#This Row],[Created By_A]],FIND(" ",Table_owssvr[[#This Row],[Created By_A]])+1,LEN(Table_owssvr[[#This Row],[Created By_A]]))),Table_owssvr[[#This Row],[Created By]])</f>
        <v>LaSonta Davenport</v>
      </c>
      <c r="S30" s="34" t="str">
        <f>IF(ISNUMBER(SEARCH(",",Table_owssvr[[#This Row],[Created By_B1]])),SUBSTITUTE(Table_owssvr[[#This Row],[Created By_B1]],",",""),Table_owssvr[[#This Row],[Created By_B1]])</f>
        <v>LaSonta Davenport</v>
      </c>
      <c r="T30" s="7">
        <v>33</v>
      </c>
      <c r="U30" s="1" t="s">
        <v>15</v>
      </c>
      <c r="V30" s="5">
        <v>42627.432870370372</v>
      </c>
      <c r="W30" s="1" t="s">
        <v>1523</v>
      </c>
      <c r="X30" s="1"/>
      <c r="Y30" s="1"/>
      <c r="Z30" s="1" t="s">
        <v>12</v>
      </c>
      <c r="AA30" s="1" t="s">
        <v>11</v>
      </c>
    </row>
    <row r="31" spans="1:27" x14ac:dyDescent="0.25">
      <c r="A31" s="1" t="s">
        <v>2141</v>
      </c>
      <c r="B31" s="4">
        <v>42199</v>
      </c>
      <c r="C31" s="24" t="str">
        <f ca="1">IF(Table_owssvr[[#This Row],[Date]]&gt;=(TODAY()-365),"Y","N")</f>
        <v>N</v>
      </c>
      <c r="D31" s="1" t="s">
        <v>2140</v>
      </c>
      <c r="E31" s="1" t="s">
        <v>39</v>
      </c>
      <c r="F31" s="14" t="s">
        <v>2139</v>
      </c>
      <c r="G31" s="1" t="s">
        <v>2138</v>
      </c>
      <c r="H31" s="6" t="str">
        <f>IFERROR(LEFT(Table_owssvr[[#This Row],[Subject]],FIND(";",Table_owssvr[[#This Row],[Subject]])-1),Table_owssvr[[#This Row],[Subject]])</f>
        <v>Financial Management</v>
      </c>
      <c r="I31" s="1" t="s">
        <v>16</v>
      </c>
      <c r="J31" s="1" t="s">
        <v>493</v>
      </c>
      <c r="K31" s="5">
        <v>42373.626967592594</v>
      </c>
      <c r="L31" s="1"/>
      <c r="M31" s="1"/>
      <c r="N31" s="2" t="s">
        <v>12</v>
      </c>
      <c r="O31" s="6" t="b">
        <v>1</v>
      </c>
      <c r="P31" s="1" t="s">
        <v>15</v>
      </c>
      <c r="Q31" s="33" t="str">
        <f>IF(ISNUMBER(SEARCH(",",Table_owssvr[[#This Row],[Created By]])),SUBSTITUTE(Table_owssvr[[#This Row],[Created By]]," OCD,",""),Table_owssvr[[#This Row],[Created By]])</f>
        <v>Lee Jared</v>
      </c>
      <c r="R31" s="33" t="str">
        <f>IF(ISNUMBER(SEARCH(",",Table_owssvr[[#This Row],[Created By]])),(MID(Table_owssvr[[#This Row],[Created By_A]]&amp;" "&amp;Table_owssvr[[#This Row],[Created By_A]],FIND(" ",Table_owssvr[[#This Row],[Created By_A]])+1,LEN(Table_owssvr[[#This Row],[Created By_A]]))),Table_owssvr[[#This Row],[Created By]])</f>
        <v>Jared Lee</v>
      </c>
      <c r="S31" s="34" t="str">
        <f>IF(ISNUMBER(SEARCH(",",Table_owssvr[[#This Row],[Created By_B1]])),SUBSTITUTE(Table_owssvr[[#This Row],[Created By_B1]],",",""),Table_owssvr[[#This Row],[Created By_B1]])</f>
        <v>Jared Lee</v>
      </c>
      <c r="T31" s="7">
        <v>34</v>
      </c>
      <c r="U31" s="1" t="s">
        <v>15</v>
      </c>
      <c r="V31" s="5">
        <v>42627.432476851849</v>
      </c>
      <c r="W31" s="1" t="s">
        <v>1523</v>
      </c>
      <c r="X31" s="1"/>
      <c r="Y31" s="1"/>
      <c r="Z31" s="1" t="s">
        <v>12</v>
      </c>
      <c r="AA31" s="1" t="s">
        <v>11</v>
      </c>
    </row>
    <row r="32" spans="1:27" x14ac:dyDescent="0.25">
      <c r="A32" s="1" t="s">
        <v>2087</v>
      </c>
      <c r="B32" s="4">
        <v>42339</v>
      </c>
      <c r="C32" s="24" t="str">
        <f ca="1">IF(Table_owssvr[[#This Row],[Date]]&gt;=(TODAY()-365),"Y","N")</f>
        <v>N</v>
      </c>
      <c r="D32" s="1" t="s">
        <v>2086</v>
      </c>
      <c r="E32" s="1" t="s">
        <v>296</v>
      </c>
      <c r="F32" s="14" t="s">
        <v>2137</v>
      </c>
      <c r="G32" s="1" t="s">
        <v>471</v>
      </c>
      <c r="H32" s="6" t="str">
        <f>IFERROR(LEFT(Table_owssvr[[#This Row],[Subject]],FIND(";",Table_owssvr[[#This Row],[Subject]])-1),Table_owssvr[[#This Row],[Subject]])</f>
        <v>Damage related to disaster</v>
      </c>
      <c r="I32" s="1" t="s">
        <v>16</v>
      </c>
      <c r="J32" s="1" t="s">
        <v>2013</v>
      </c>
      <c r="K32" s="5">
        <v>42373.651562500003</v>
      </c>
      <c r="L32" s="1"/>
      <c r="M32" s="1"/>
      <c r="N32" s="2" t="s">
        <v>12</v>
      </c>
      <c r="O32" s="6" t="b">
        <v>0</v>
      </c>
      <c r="P32" s="1" t="s">
        <v>15</v>
      </c>
      <c r="Q32" s="33" t="str">
        <f>IF(ISNUMBER(SEARCH(",",Table_owssvr[[#This Row],[Created By]])),SUBSTITUTE(Table_owssvr[[#This Row],[Created By]]," OCD,",""),Table_owssvr[[#This Row],[Created By]])</f>
        <v>Mann Darin</v>
      </c>
      <c r="R32" s="33" t="str">
        <f>IF(ISNUMBER(SEARCH(",",Table_owssvr[[#This Row],[Created By]])),(MID(Table_owssvr[[#This Row],[Created By_A]]&amp;" "&amp;Table_owssvr[[#This Row],[Created By_A]],FIND(" ",Table_owssvr[[#This Row],[Created By_A]])+1,LEN(Table_owssvr[[#This Row],[Created By_A]]))),Table_owssvr[[#This Row],[Created By]])</f>
        <v>Darin Mann</v>
      </c>
      <c r="S32" s="34" t="str">
        <f>IF(ISNUMBER(SEARCH(",",Table_owssvr[[#This Row],[Created By_B1]])),SUBSTITUTE(Table_owssvr[[#This Row],[Created By_B1]],",",""),Table_owssvr[[#This Row],[Created By_B1]])</f>
        <v>Darin Mann</v>
      </c>
      <c r="T32" s="7">
        <v>35</v>
      </c>
      <c r="U32" s="1" t="s">
        <v>15</v>
      </c>
      <c r="V32" s="5">
        <v>42627.436828703707</v>
      </c>
      <c r="W32" s="1" t="s">
        <v>1523</v>
      </c>
      <c r="X32" s="1"/>
      <c r="Y32" s="1"/>
      <c r="Z32" s="1" t="s">
        <v>12</v>
      </c>
      <c r="AA32" s="1" t="s">
        <v>11</v>
      </c>
    </row>
    <row r="33" spans="1:27" x14ac:dyDescent="0.25">
      <c r="A33" s="1" t="s">
        <v>883</v>
      </c>
      <c r="B33" s="4">
        <v>42347</v>
      </c>
      <c r="C33" s="24" t="str">
        <f ca="1">IF(Table_owssvr[[#This Row],[Date]]&gt;=(TODAY()-365),"Y","N")</f>
        <v>N</v>
      </c>
      <c r="D33" s="1" t="s">
        <v>2136</v>
      </c>
      <c r="E33" s="1" t="s">
        <v>29</v>
      </c>
      <c r="F33" s="14" t="s">
        <v>2135</v>
      </c>
      <c r="G33" s="1" t="s">
        <v>1676</v>
      </c>
      <c r="H33" s="6" t="str">
        <f>IFERROR(LEFT(Table_owssvr[[#This Row],[Subject]],FIND(";",Table_owssvr[[#This Row],[Subject]])-1),Table_owssvr[[#This Row],[Subject]])</f>
        <v>Eligible CDBG Activities</v>
      </c>
      <c r="I33" s="1" t="s">
        <v>16</v>
      </c>
      <c r="J33" s="1" t="s">
        <v>2013</v>
      </c>
      <c r="K33" s="5">
        <v>42373.65996527778</v>
      </c>
      <c r="L33" s="1"/>
      <c r="M33" s="1"/>
      <c r="N33" s="2" t="s">
        <v>12</v>
      </c>
      <c r="O33" s="6" t="b">
        <v>0</v>
      </c>
      <c r="P33" s="1" t="s">
        <v>15</v>
      </c>
      <c r="Q33" s="33" t="str">
        <f>IF(ISNUMBER(SEARCH(",",Table_owssvr[[#This Row],[Created By]])),SUBSTITUTE(Table_owssvr[[#This Row],[Created By]]," OCD,",""),Table_owssvr[[#This Row],[Created By]])</f>
        <v>Mann Darin</v>
      </c>
      <c r="R33" s="33" t="str">
        <f>IF(ISNUMBER(SEARCH(",",Table_owssvr[[#This Row],[Created By]])),(MID(Table_owssvr[[#This Row],[Created By_A]]&amp;" "&amp;Table_owssvr[[#This Row],[Created By_A]],FIND(" ",Table_owssvr[[#This Row],[Created By_A]])+1,LEN(Table_owssvr[[#This Row],[Created By_A]]))),Table_owssvr[[#This Row],[Created By]])</f>
        <v>Darin Mann</v>
      </c>
      <c r="S33" s="34" t="str">
        <f>IF(ISNUMBER(SEARCH(",",Table_owssvr[[#This Row],[Created By_B1]])),SUBSTITUTE(Table_owssvr[[#This Row],[Created By_B1]],",",""),Table_owssvr[[#This Row],[Created By_B1]])</f>
        <v>Darin Mann</v>
      </c>
      <c r="T33" s="7">
        <v>36</v>
      </c>
      <c r="U33" s="1" t="s">
        <v>15</v>
      </c>
      <c r="V33" s="5">
        <v>42373.65996527778</v>
      </c>
      <c r="W33" s="1" t="s">
        <v>2013</v>
      </c>
      <c r="X33" s="1"/>
      <c r="Y33" s="1"/>
      <c r="Z33" s="1" t="s">
        <v>12</v>
      </c>
      <c r="AA33" s="1" t="s">
        <v>11</v>
      </c>
    </row>
    <row r="34" spans="1:27" x14ac:dyDescent="0.25">
      <c r="A34" s="1" t="s">
        <v>504</v>
      </c>
      <c r="B34" s="4">
        <v>42347</v>
      </c>
      <c r="C34" s="24" t="str">
        <f ca="1">IF(Table_owssvr[[#This Row],[Date]]&gt;=(TODAY()-365),"Y","N")</f>
        <v>N</v>
      </c>
      <c r="D34" s="1" t="s">
        <v>2134</v>
      </c>
      <c r="E34" s="1" t="s">
        <v>502</v>
      </c>
      <c r="F34" s="14" t="s">
        <v>2133</v>
      </c>
      <c r="G34" s="1" t="s">
        <v>2132</v>
      </c>
      <c r="H34" s="6" t="str">
        <f>IFERROR(LEFT(Table_owssvr[[#This Row],[Subject]],FIND(";",Table_owssvr[[#This Row],[Subject]])-1),Table_owssvr[[#This Row],[Subject]])</f>
        <v>Eligible CDBG Activities</v>
      </c>
      <c r="I34" s="1" t="s">
        <v>16</v>
      </c>
      <c r="J34" s="1" t="s">
        <v>2013</v>
      </c>
      <c r="K34" s="5">
        <v>42373.665439814817</v>
      </c>
      <c r="L34" s="1"/>
      <c r="M34" s="1"/>
      <c r="N34" s="2" t="s">
        <v>12</v>
      </c>
      <c r="O34" s="6" t="b">
        <v>0</v>
      </c>
      <c r="P34" s="1" t="s">
        <v>15</v>
      </c>
      <c r="Q34" s="33" t="str">
        <f>IF(ISNUMBER(SEARCH(",",Table_owssvr[[#This Row],[Created By]])),SUBSTITUTE(Table_owssvr[[#This Row],[Created By]]," OCD,",""),Table_owssvr[[#This Row],[Created By]])</f>
        <v>Mann Darin</v>
      </c>
      <c r="R34" s="33" t="str">
        <f>IF(ISNUMBER(SEARCH(",",Table_owssvr[[#This Row],[Created By]])),(MID(Table_owssvr[[#This Row],[Created By_A]]&amp;" "&amp;Table_owssvr[[#This Row],[Created By_A]],FIND(" ",Table_owssvr[[#This Row],[Created By_A]])+1,LEN(Table_owssvr[[#This Row],[Created By_A]]))),Table_owssvr[[#This Row],[Created By]])</f>
        <v>Darin Mann</v>
      </c>
      <c r="S34" s="34" t="str">
        <f>IF(ISNUMBER(SEARCH(",",Table_owssvr[[#This Row],[Created By_B1]])),SUBSTITUTE(Table_owssvr[[#This Row],[Created By_B1]],",",""),Table_owssvr[[#This Row],[Created By_B1]])</f>
        <v>Darin Mann</v>
      </c>
      <c r="T34" s="7">
        <v>37</v>
      </c>
      <c r="U34" s="1" t="s">
        <v>15</v>
      </c>
      <c r="V34" s="5">
        <v>42373.665439814817</v>
      </c>
      <c r="W34" s="1" t="s">
        <v>2013</v>
      </c>
      <c r="X34" s="1"/>
      <c r="Y34" s="1"/>
      <c r="Z34" s="1" t="s">
        <v>12</v>
      </c>
      <c r="AA34" s="1" t="s">
        <v>11</v>
      </c>
    </row>
    <row r="35" spans="1:27" x14ac:dyDescent="0.25">
      <c r="A35" s="1" t="s">
        <v>822</v>
      </c>
      <c r="B35" s="4">
        <v>42209</v>
      </c>
      <c r="C35" s="24" t="str">
        <f ca="1">IF(Table_owssvr[[#This Row],[Date]]&gt;=(TODAY()-365),"Y","N")</f>
        <v>N</v>
      </c>
      <c r="D35" s="1" t="s">
        <v>821</v>
      </c>
      <c r="E35" s="1" t="s">
        <v>29</v>
      </c>
      <c r="F35" s="14" t="s">
        <v>2131</v>
      </c>
      <c r="G35" s="1" t="s">
        <v>1864</v>
      </c>
      <c r="H35" s="6" t="str">
        <f>IFERROR(LEFT(Table_owssvr[[#This Row],[Subject]],FIND(";",Table_owssvr[[#This Row],[Subject]])-1),Table_owssvr[[#This Row],[Subject]])</f>
        <v>Eligible CDBG Activities</v>
      </c>
      <c r="I35" s="1" t="s">
        <v>27</v>
      </c>
      <c r="J35" s="1" t="s">
        <v>493</v>
      </c>
      <c r="K35" s="5">
        <v>42373.672094907408</v>
      </c>
      <c r="L35" s="1"/>
      <c r="M35" s="1"/>
      <c r="N35" s="2" t="s">
        <v>12</v>
      </c>
      <c r="O35" s="6" t="b">
        <v>1</v>
      </c>
      <c r="P35" s="1" t="s">
        <v>15</v>
      </c>
      <c r="Q35" s="33" t="str">
        <f>IF(ISNUMBER(SEARCH(",",Table_owssvr[[#This Row],[Created By]])),SUBSTITUTE(Table_owssvr[[#This Row],[Created By]]," OCD,",""),Table_owssvr[[#This Row],[Created By]])</f>
        <v>Lee Jared</v>
      </c>
      <c r="R35" s="33" t="str">
        <f>IF(ISNUMBER(SEARCH(",",Table_owssvr[[#This Row],[Created By]])),(MID(Table_owssvr[[#This Row],[Created By_A]]&amp;" "&amp;Table_owssvr[[#This Row],[Created By_A]],FIND(" ",Table_owssvr[[#This Row],[Created By_A]])+1,LEN(Table_owssvr[[#This Row],[Created By_A]]))),Table_owssvr[[#This Row],[Created By]])</f>
        <v>Jared Lee</v>
      </c>
      <c r="S35" s="34" t="str">
        <f>IF(ISNUMBER(SEARCH(",",Table_owssvr[[#This Row],[Created By_B1]])),SUBSTITUTE(Table_owssvr[[#This Row],[Created By_B1]],",",""),Table_owssvr[[#This Row],[Created By_B1]])</f>
        <v>Jared Lee</v>
      </c>
      <c r="T35" s="7">
        <v>38</v>
      </c>
      <c r="U35" s="1" t="s">
        <v>15</v>
      </c>
      <c r="V35" s="5">
        <v>42627.432534722226</v>
      </c>
      <c r="W35" s="1" t="s">
        <v>1523</v>
      </c>
      <c r="X35" s="1"/>
      <c r="Y35" s="1"/>
      <c r="Z35" s="1" t="s">
        <v>12</v>
      </c>
      <c r="AA35" s="1" t="s">
        <v>11</v>
      </c>
    </row>
    <row r="36" spans="1:27" x14ac:dyDescent="0.25">
      <c r="A36" s="1" t="s">
        <v>153</v>
      </c>
      <c r="B36" s="4">
        <v>42341</v>
      </c>
      <c r="C36" s="24" t="str">
        <f ca="1">IF(Table_owssvr[[#This Row],[Date]]&gt;=(TODAY()-365),"Y","N")</f>
        <v>N</v>
      </c>
      <c r="D36" s="1" t="s">
        <v>2130</v>
      </c>
      <c r="E36" s="1" t="s">
        <v>29</v>
      </c>
      <c r="F36" s="14" t="s">
        <v>2129</v>
      </c>
      <c r="G36" s="1" t="s">
        <v>1930</v>
      </c>
      <c r="H36" s="6" t="str">
        <f>IFERROR(LEFT(Table_owssvr[[#This Row],[Subject]],FIND(";",Table_owssvr[[#This Row],[Subject]])-1),Table_owssvr[[#This Row],[Subject]])</f>
        <v>Eligible CDBG Activities</v>
      </c>
      <c r="I36" s="1" t="s">
        <v>16</v>
      </c>
      <c r="J36" s="1" t="s">
        <v>2013</v>
      </c>
      <c r="K36" s="5">
        <v>42373.672164351854</v>
      </c>
      <c r="L36" s="1"/>
      <c r="M36" s="1"/>
      <c r="N36" s="2" t="s">
        <v>12</v>
      </c>
      <c r="O36" s="6" t="b">
        <v>0</v>
      </c>
      <c r="P36" s="1" t="s">
        <v>15</v>
      </c>
      <c r="Q36" s="33" t="str">
        <f>IF(ISNUMBER(SEARCH(",",Table_owssvr[[#This Row],[Created By]])),SUBSTITUTE(Table_owssvr[[#This Row],[Created By]]," OCD,",""),Table_owssvr[[#This Row],[Created By]])</f>
        <v>Mann Darin</v>
      </c>
      <c r="R36" s="33" t="str">
        <f>IF(ISNUMBER(SEARCH(",",Table_owssvr[[#This Row],[Created By]])),(MID(Table_owssvr[[#This Row],[Created By_A]]&amp;" "&amp;Table_owssvr[[#This Row],[Created By_A]],FIND(" ",Table_owssvr[[#This Row],[Created By_A]])+1,LEN(Table_owssvr[[#This Row],[Created By_A]]))),Table_owssvr[[#This Row],[Created By]])</f>
        <v>Darin Mann</v>
      </c>
      <c r="S36" s="34" t="str">
        <f>IF(ISNUMBER(SEARCH(",",Table_owssvr[[#This Row],[Created By_B1]])),SUBSTITUTE(Table_owssvr[[#This Row],[Created By_B1]],",",""),Table_owssvr[[#This Row],[Created By_B1]])</f>
        <v>Darin Mann</v>
      </c>
      <c r="T36" s="7">
        <v>39</v>
      </c>
      <c r="U36" s="1" t="s">
        <v>15</v>
      </c>
      <c r="V36" s="5">
        <v>42373.672164351854</v>
      </c>
      <c r="W36" s="1" t="s">
        <v>2013</v>
      </c>
      <c r="X36" s="1"/>
      <c r="Y36" s="1"/>
      <c r="Z36" s="1" t="s">
        <v>12</v>
      </c>
      <c r="AA36" s="1" t="s">
        <v>11</v>
      </c>
    </row>
    <row r="37" spans="1:27" x14ac:dyDescent="0.25">
      <c r="A37" s="1" t="s">
        <v>537</v>
      </c>
      <c r="B37" s="4">
        <v>42209</v>
      </c>
      <c r="C37" s="24" t="str">
        <f ca="1">IF(Table_owssvr[[#This Row],[Date]]&gt;=(TODAY()-365),"Y","N")</f>
        <v>N</v>
      </c>
      <c r="D37" s="1" t="s">
        <v>1729</v>
      </c>
      <c r="E37" s="1" t="s">
        <v>29</v>
      </c>
      <c r="F37" s="14" t="s">
        <v>2128</v>
      </c>
      <c r="G37" s="1" t="s">
        <v>1864</v>
      </c>
      <c r="H37" s="6" t="str">
        <f>IFERROR(LEFT(Table_owssvr[[#This Row],[Subject]],FIND(";",Table_owssvr[[#This Row],[Subject]])-1),Table_owssvr[[#This Row],[Subject]])</f>
        <v>Eligible CDBG Activities</v>
      </c>
      <c r="I37" s="1" t="s">
        <v>27</v>
      </c>
      <c r="J37" s="1" t="s">
        <v>493</v>
      </c>
      <c r="K37" s="5">
        <v>42373.674837962964</v>
      </c>
      <c r="L37" s="1"/>
      <c r="M37" s="1"/>
      <c r="N37" s="2" t="s">
        <v>12</v>
      </c>
      <c r="O37" s="6" t="b">
        <v>1</v>
      </c>
      <c r="P37" s="1" t="s">
        <v>15</v>
      </c>
      <c r="Q37" s="33" t="str">
        <f>IF(ISNUMBER(SEARCH(",",Table_owssvr[[#This Row],[Created By]])),SUBSTITUTE(Table_owssvr[[#This Row],[Created By]]," OCD,",""),Table_owssvr[[#This Row],[Created By]])</f>
        <v>Lee Jared</v>
      </c>
      <c r="R37" s="33" t="str">
        <f>IF(ISNUMBER(SEARCH(",",Table_owssvr[[#This Row],[Created By]])),(MID(Table_owssvr[[#This Row],[Created By_A]]&amp;" "&amp;Table_owssvr[[#This Row],[Created By_A]],FIND(" ",Table_owssvr[[#This Row],[Created By_A]])+1,LEN(Table_owssvr[[#This Row],[Created By_A]]))),Table_owssvr[[#This Row],[Created By]])</f>
        <v>Jared Lee</v>
      </c>
      <c r="S37" s="34" t="str">
        <f>IF(ISNUMBER(SEARCH(",",Table_owssvr[[#This Row],[Created By_B1]])),SUBSTITUTE(Table_owssvr[[#This Row],[Created By_B1]],",",""),Table_owssvr[[#This Row],[Created By_B1]])</f>
        <v>Jared Lee</v>
      </c>
      <c r="T37" s="7">
        <v>40</v>
      </c>
      <c r="U37" s="1" t="s">
        <v>15</v>
      </c>
      <c r="V37" s="5">
        <v>42627.432534722226</v>
      </c>
      <c r="W37" s="1" t="s">
        <v>1523</v>
      </c>
      <c r="X37" s="1"/>
      <c r="Y37" s="1"/>
      <c r="Z37" s="1" t="s">
        <v>12</v>
      </c>
      <c r="AA37" s="1" t="s">
        <v>11</v>
      </c>
    </row>
    <row r="38" spans="1:27" x14ac:dyDescent="0.25">
      <c r="A38" s="1" t="s">
        <v>1455</v>
      </c>
      <c r="B38" s="4">
        <v>42228</v>
      </c>
      <c r="C38" s="24" t="str">
        <f ca="1">IF(Table_owssvr[[#This Row],[Date]]&gt;=(TODAY()-365),"Y","N")</f>
        <v>N</v>
      </c>
      <c r="D38" s="1" t="s">
        <v>852</v>
      </c>
      <c r="E38" s="1" t="s">
        <v>29</v>
      </c>
      <c r="F38" s="14" t="s">
        <v>2127</v>
      </c>
      <c r="G38" s="1" t="s">
        <v>1676</v>
      </c>
      <c r="H38" s="6" t="str">
        <f>IFERROR(LEFT(Table_owssvr[[#This Row],[Subject]],FIND(";",Table_owssvr[[#This Row],[Subject]])-1),Table_owssvr[[#This Row],[Subject]])</f>
        <v>Eligible CDBG Activities</v>
      </c>
      <c r="I38" s="1" t="s">
        <v>16</v>
      </c>
      <c r="J38" s="1" t="s">
        <v>493</v>
      </c>
      <c r="K38" s="5">
        <v>42373.681168981479</v>
      </c>
      <c r="L38" s="1"/>
      <c r="M38" s="1"/>
      <c r="N38" s="2" t="s">
        <v>12</v>
      </c>
      <c r="O38" s="6" t="b">
        <v>1</v>
      </c>
      <c r="P38" s="1" t="s">
        <v>15</v>
      </c>
      <c r="Q38" s="33" t="str">
        <f>IF(ISNUMBER(SEARCH(",",Table_owssvr[[#This Row],[Created By]])),SUBSTITUTE(Table_owssvr[[#This Row],[Created By]]," OCD,",""),Table_owssvr[[#This Row],[Created By]])</f>
        <v>Lee Jared</v>
      </c>
      <c r="R38" s="33" t="str">
        <f>IF(ISNUMBER(SEARCH(",",Table_owssvr[[#This Row],[Created By]])),(MID(Table_owssvr[[#This Row],[Created By_A]]&amp;" "&amp;Table_owssvr[[#This Row],[Created By_A]],FIND(" ",Table_owssvr[[#This Row],[Created By_A]])+1,LEN(Table_owssvr[[#This Row],[Created By_A]]))),Table_owssvr[[#This Row],[Created By]])</f>
        <v>Jared Lee</v>
      </c>
      <c r="S38" s="34" t="str">
        <f>IF(ISNUMBER(SEARCH(",",Table_owssvr[[#This Row],[Created By_B1]])),SUBSTITUTE(Table_owssvr[[#This Row],[Created By_B1]],",",""),Table_owssvr[[#This Row],[Created By_B1]])</f>
        <v>Jared Lee</v>
      </c>
      <c r="T38" s="7">
        <v>41</v>
      </c>
      <c r="U38" s="1" t="s">
        <v>15</v>
      </c>
      <c r="V38" s="5">
        <v>42627.432627314818</v>
      </c>
      <c r="W38" s="1" t="s">
        <v>1523</v>
      </c>
      <c r="X38" s="1"/>
      <c r="Y38" s="1"/>
      <c r="Z38" s="1" t="s">
        <v>12</v>
      </c>
      <c r="AA38" s="1" t="s">
        <v>11</v>
      </c>
    </row>
    <row r="39" spans="1:27" x14ac:dyDescent="0.25">
      <c r="A39" s="1" t="s">
        <v>504</v>
      </c>
      <c r="B39" s="4">
        <v>42256</v>
      </c>
      <c r="C39" s="24" t="str">
        <f ca="1">IF(Table_owssvr[[#This Row],[Date]]&gt;=(TODAY()-365),"Y","N")</f>
        <v>N</v>
      </c>
      <c r="D39" s="1" t="s">
        <v>2126</v>
      </c>
      <c r="E39" s="1" t="s">
        <v>502</v>
      </c>
      <c r="F39" s="14" t="s">
        <v>2125</v>
      </c>
      <c r="G39" s="1" t="s">
        <v>2124</v>
      </c>
      <c r="H39" s="6" t="str">
        <f>IFERROR(LEFT(Table_owssvr[[#This Row],[Subject]],FIND(";",Table_owssvr[[#This Row],[Subject]])-1),Table_owssvr[[#This Row],[Subject]])</f>
        <v>Eligible CDBG Activities</v>
      </c>
      <c r="I39" s="1" t="s">
        <v>27</v>
      </c>
      <c r="J39" s="1" t="s">
        <v>493</v>
      </c>
      <c r="K39" s="5">
        <v>42373.702025462961</v>
      </c>
      <c r="L39" s="1"/>
      <c r="M39" s="1"/>
      <c r="N39" s="2" t="s">
        <v>12</v>
      </c>
      <c r="O39" s="6" t="b">
        <v>1</v>
      </c>
      <c r="P39" s="1" t="s">
        <v>15</v>
      </c>
      <c r="Q39" s="33" t="str">
        <f>IF(ISNUMBER(SEARCH(",",Table_owssvr[[#This Row],[Created By]])),SUBSTITUTE(Table_owssvr[[#This Row],[Created By]]," OCD,",""),Table_owssvr[[#This Row],[Created By]])</f>
        <v>Lee Jared</v>
      </c>
      <c r="R39" s="33" t="str">
        <f>IF(ISNUMBER(SEARCH(",",Table_owssvr[[#This Row],[Created By]])),(MID(Table_owssvr[[#This Row],[Created By_A]]&amp;" "&amp;Table_owssvr[[#This Row],[Created By_A]],FIND(" ",Table_owssvr[[#This Row],[Created By_A]])+1,LEN(Table_owssvr[[#This Row],[Created By_A]]))),Table_owssvr[[#This Row],[Created By]])</f>
        <v>Jared Lee</v>
      </c>
      <c r="S39" s="34" t="str">
        <f>IF(ISNUMBER(SEARCH(",",Table_owssvr[[#This Row],[Created By_B1]])),SUBSTITUTE(Table_owssvr[[#This Row],[Created By_B1]],",",""),Table_owssvr[[#This Row],[Created By_B1]])</f>
        <v>Jared Lee</v>
      </c>
      <c r="T39" s="7">
        <v>42</v>
      </c>
      <c r="U39" s="1" t="s">
        <v>15</v>
      </c>
      <c r="V39" s="5">
        <v>42627.432627314818</v>
      </c>
      <c r="W39" s="1" t="s">
        <v>1523</v>
      </c>
      <c r="X39" s="1"/>
      <c r="Y39" s="1"/>
      <c r="Z39" s="1" t="s">
        <v>12</v>
      </c>
      <c r="AA39" s="1" t="s">
        <v>11</v>
      </c>
    </row>
    <row r="40" spans="1:27" x14ac:dyDescent="0.25">
      <c r="A40" s="1" t="s">
        <v>1724</v>
      </c>
      <c r="B40" s="4">
        <v>42341</v>
      </c>
      <c r="C40" s="24" t="str">
        <f ca="1">IF(Table_owssvr[[#This Row],[Date]]&gt;=(TODAY()-365),"Y","N")</f>
        <v>N</v>
      </c>
      <c r="D40" s="1" t="s">
        <v>2123</v>
      </c>
      <c r="E40" s="1" t="s">
        <v>296</v>
      </c>
      <c r="F40" s="14" t="s">
        <v>2122</v>
      </c>
      <c r="G40" s="1" t="s">
        <v>451</v>
      </c>
      <c r="H40" s="6" t="str">
        <f>IFERROR(LEFT(Table_owssvr[[#This Row],[Subject]],FIND(";",Table_owssvr[[#This Row],[Subject]])-1),Table_owssvr[[#This Row],[Subject]])</f>
        <v>Eligible CDBG Activities</v>
      </c>
      <c r="I40" s="1" t="s">
        <v>16</v>
      </c>
      <c r="J40" s="1" t="s">
        <v>112</v>
      </c>
      <c r="K40" s="5">
        <v>42374.552557870367</v>
      </c>
      <c r="L40" s="1"/>
      <c r="M40" s="1"/>
      <c r="N40" s="2" t="s">
        <v>12</v>
      </c>
      <c r="O40" s="6" t="b">
        <v>0</v>
      </c>
      <c r="P40" s="1" t="s">
        <v>15</v>
      </c>
      <c r="Q40" s="33" t="str">
        <f>IF(ISNUMBER(SEARCH(",",Table_owssvr[[#This Row],[Created By]])),SUBSTITUTE(Table_owssvr[[#This Row],[Created By]]," OCD,",""),Table_owssvr[[#This Row],[Created By]])</f>
        <v>Chua Michael</v>
      </c>
      <c r="R40" s="33" t="str">
        <f>IF(ISNUMBER(SEARCH(",",Table_owssvr[[#This Row],[Created By]])),(MID(Table_owssvr[[#This Row],[Created By_A]]&amp;" "&amp;Table_owssvr[[#This Row],[Created By_A]],FIND(" ",Table_owssvr[[#This Row],[Created By_A]])+1,LEN(Table_owssvr[[#This Row],[Created By_A]]))),Table_owssvr[[#This Row],[Created By]])</f>
        <v>Michael Chua</v>
      </c>
      <c r="S40" s="34" t="str">
        <f>IF(ISNUMBER(SEARCH(",",Table_owssvr[[#This Row],[Created By_B1]])),SUBSTITUTE(Table_owssvr[[#This Row],[Created By_B1]],",",""),Table_owssvr[[#This Row],[Created By_B1]])</f>
        <v>Michael Chua</v>
      </c>
      <c r="T40" s="7">
        <v>43</v>
      </c>
      <c r="U40" s="1" t="s">
        <v>15</v>
      </c>
      <c r="V40" s="5">
        <v>42374.552557870367</v>
      </c>
      <c r="W40" s="1" t="s">
        <v>112</v>
      </c>
      <c r="X40" s="1"/>
      <c r="Y40" s="1"/>
      <c r="Z40" s="1" t="s">
        <v>12</v>
      </c>
      <c r="AA40" s="1" t="s">
        <v>11</v>
      </c>
    </row>
    <row r="41" spans="1:27" x14ac:dyDescent="0.25">
      <c r="A41" s="1" t="s">
        <v>1727</v>
      </c>
      <c r="B41" s="4">
        <v>42341</v>
      </c>
      <c r="C41" s="24" t="str">
        <f ca="1">IF(Table_owssvr[[#This Row],[Date]]&gt;=(TODAY()-365),"Y","N")</f>
        <v>N</v>
      </c>
      <c r="D41" s="1" t="s">
        <v>2121</v>
      </c>
      <c r="E41" s="1" t="s">
        <v>296</v>
      </c>
      <c r="F41" s="14" t="s">
        <v>2120</v>
      </c>
      <c r="G41" s="1" t="s">
        <v>400</v>
      </c>
      <c r="H41" s="6" t="str">
        <f>IFERROR(LEFT(Table_owssvr[[#This Row],[Subject]],FIND(";",Table_owssvr[[#This Row],[Subject]])-1),Table_owssvr[[#This Row],[Subject]])</f>
        <v>Eligible CDBG Activities</v>
      </c>
      <c r="I41" s="1" t="s">
        <v>16</v>
      </c>
      <c r="J41" s="1" t="s">
        <v>112</v>
      </c>
      <c r="K41" s="5">
        <v>42374.554710648146</v>
      </c>
      <c r="L41" s="1"/>
      <c r="M41" s="1"/>
      <c r="N41" s="2" t="s">
        <v>12</v>
      </c>
      <c r="O41" s="6" t="b">
        <v>0</v>
      </c>
      <c r="P41" s="1" t="s">
        <v>15</v>
      </c>
      <c r="Q41" s="33" t="str">
        <f>IF(ISNUMBER(SEARCH(",",Table_owssvr[[#This Row],[Created By]])),SUBSTITUTE(Table_owssvr[[#This Row],[Created By]]," OCD,",""),Table_owssvr[[#This Row],[Created By]])</f>
        <v>Chua Michael</v>
      </c>
      <c r="R41" s="33" t="str">
        <f>IF(ISNUMBER(SEARCH(",",Table_owssvr[[#This Row],[Created By]])),(MID(Table_owssvr[[#This Row],[Created By_A]]&amp;" "&amp;Table_owssvr[[#This Row],[Created By_A]],FIND(" ",Table_owssvr[[#This Row],[Created By_A]])+1,LEN(Table_owssvr[[#This Row],[Created By_A]]))),Table_owssvr[[#This Row],[Created By]])</f>
        <v>Michael Chua</v>
      </c>
      <c r="S41" s="34" t="str">
        <f>IF(ISNUMBER(SEARCH(",",Table_owssvr[[#This Row],[Created By_B1]])),SUBSTITUTE(Table_owssvr[[#This Row],[Created By_B1]],",",""),Table_owssvr[[#This Row],[Created By_B1]])</f>
        <v>Michael Chua</v>
      </c>
      <c r="T41" s="7">
        <v>44</v>
      </c>
      <c r="U41" s="1" t="s">
        <v>15</v>
      </c>
      <c r="V41" s="5">
        <v>42374.554710648146</v>
      </c>
      <c r="W41" s="1" t="s">
        <v>112</v>
      </c>
      <c r="X41" s="1"/>
      <c r="Y41" s="1"/>
      <c r="Z41" s="1" t="s">
        <v>12</v>
      </c>
      <c r="AA41" s="1" t="s">
        <v>11</v>
      </c>
    </row>
    <row r="42" spans="1:27" x14ac:dyDescent="0.25">
      <c r="A42" s="1" t="s">
        <v>512</v>
      </c>
      <c r="B42" s="4">
        <v>42347</v>
      </c>
      <c r="C42" s="24" t="str">
        <f ca="1">IF(Table_owssvr[[#This Row],[Date]]&gt;=(TODAY()-365),"Y","N")</f>
        <v>N</v>
      </c>
      <c r="D42" s="1" t="s">
        <v>2119</v>
      </c>
      <c r="E42" s="1" t="s">
        <v>29</v>
      </c>
      <c r="F42" s="14" t="s">
        <v>2118</v>
      </c>
      <c r="G42" s="1" t="s">
        <v>2117</v>
      </c>
      <c r="H42" s="6" t="str">
        <f>IFERROR(LEFT(Table_owssvr[[#This Row],[Subject]],FIND(";",Table_owssvr[[#This Row],[Subject]])-1),Table_owssvr[[#This Row],[Subject]])</f>
        <v>Duplication of Benefits</v>
      </c>
      <c r="I42" s="1" t="s">
        <v>27</v>
      </c>
      <c r="J42" s="1" t="s">
        <v>112</v>
      </c>
      <c r="K42" s="5">
        <v>42374.557141203702</v>
      </c>
      <c r="L42" s="1"/>
      <c r="M42" s="1"/>
      <c r="N42" s="2" t="s">
        <v>12</v>
      </c>
      <c r="O42" s="6" t="b">
        <v>1</v>
      </c>
      <c r="P42" s="1" t="s">
        <v>15</v>
      </c>
      <c r="Q42" s="33" t="str">
        <f>IF(ISNUMBER(SEARCH(",",Table_owssvr[[#This Row],[Created By]])),SUBSTITUTE(Table_owssvr[[#This Row],[Created By]]," OCD,",""),Table_owssvr[[#This Row],[Created By]])</f>
        <v>Chua Michael</v>
      </c>
      <c r="R42" s="33" t="str">
        <f>IF(ISNUMBER(SEARCH(",",Table_owssvr[[#This Row],[Created By]])),(MID(Table_owssvr[[#This Row],[Created By_A]]&amp;" "&amp;Table_owssvr[[#This Row],[Created By_A]],FIND(" ",Table_owssvr[[#This Row],[Created By_A]])+1,LEN(Table_owssvr[[#This Row],[Created By_A]]))),Table_owssvr[[#This Row],[Created By]])</f>
        <v>Michael Chua</v>
      </c>
      <c r="S42" s="34" t="str">
        <f>IF(ISNUMBER(SEARCH(",",Table_owssvr[[#This Row],[Created By_B1]])),SUBSTITUTE(Table_owssvr[[#This Row],[Created By_B1]],",",""),Table_owssvr[[#This Row],[Created By_B1]])</f>
        <v>Michael Chua</v>
      </c>
      <c r="T42" s="7">
        <v>45</v>
      </c>
      <c r="U42" s="1" t="s">
        <v>15</v>
      </c>
      <c r="V42" s="5">
        <v>42627.439745370371</v>
      </c>
      <c r="W42" s="1" t="s">
        <v>1523</v>
      </c>
      <c r="X42" s="1"/>
      <c r="Y42" s="1"/>
      <c r="Z42" s="1" t="s">
        <v>12</v>
      </c>
      <c r="AA42" s="1" t="s">
        <v>11</v>
      </c>
    </row>
    <row r="43" spans="1:27" x14ac:dyDescent="0.25">
      <c r="A43" s="1" t="s">
        <v>2116</v>
      </c>
      <c r="B43" s="4">
        <v>42353</v>
      </c>
      <c r="C43" s="24" t="str">
        <f ca="1">IF(Table_owssvr[[#This Row],[Date]]&gt;=(TODAY()-365),"Y","N")</f>
        <v>N</v>
      </c>
      <c r="D43" s="1" t="s">
        <v>2050</v>
      </c>
      <c r="E43" s="1" t="s">
        <v>39</v>
      </c>
      <c r="F43" s="14" t="s">
        <v>2115</v>
      </c>
      <c r="G43" s="1" t="s">
        <v>2067</v>
      </c>
      <c r="H43" s="6" t="str">
        <f>IFERROR(LEFT(Table_owssvr[[#This Row],[Subject]],FIND(";",Table_owssvr[[#This Row],[Subject]])-1),Table_owssvr[[#This Row],[Subject]])</f>
        <v>Eligible CDBG Activities</v>
      </c>
      <c r="I43" s="1" t="s">
        <v>16</v>
      </c>
      <c r="J43" s="1" t="s">
        <v>112</v>
      </c>
      <c r="K43" s="5">
        <v>42374.559907407405</v>
      </c>
      <c r="L43" s="1"/>
      <c r="M43" s="1"/>
      <c r="N43" s="2" t="s">
        <v>12</v>
      </c>
      <c r="O43" s="6" t="b">
        <v>0</v>
      </c>
      <c r="P43" s="1" t="s">
        <v>15</v>
      </c>
      <c r="Q43" s="33" t="str">
        <f>IF(ISNUMBER(SEARCH(",",Table_owssvr[[#This Row],[Created By]])),SUBSTITUTE(Table_owssvr[[#This Row],[Created By]]," OCD,",""),Table_owssvr[[#This Row],[Created By]])</f>
        <v>Chua Michael</v>
      </c>
      <c r="R43" s="33" t="str">
        <f>IF(ISNUMBER(SEARCH(",",Table_owssvr[[#This Row],[Created By]])),(MID(Table_owssvr[[#This Row],[Created By_A]]&amp;" "&amp;Table_owssvr[[#This Row],[Created By_A]],FIND(" ",Table_owssvr[[#This Row],[Created By_A]])+1,LEN(Table_owssvr[[#This Row],[Created By_A]]))),Table_owssvr[[#This Row],[Created By]])</f>
        <v>Michael Chua</v>
      </c>
      <c r="S43" s="34" t="str">
        <f>IF(ISNUMBER(SEARCH(",",Table_owssvr[[#This Row],[Created By_B1]])),SUBSTITUTE(Table_owssvr[[#This Row],[Created By_B1]],",",""),Table_owssvr[[#This Row],[Created By_B1]])</f>
        <v>Michael Chua</v>
      </c>
      <c r="T43" s="7">
        <v>46</v>
      </c>
      <c r="U43" s="1" t="s">
        <v>15</v>
      </c>
      <c r="V43" s="5">
        <v>42374.559907407405</v>
      </c>
      <c r="W43" s="1" t="s">
        <v>112</v>
      </c>
      <c r="X43" s="1"/>
      <c r="Y43" s="1"/>
      <c r="Z43" s="1" t="s">
        <v>12</v>
      </c>
      <c r="AA43" s="1" t="s">
        <v>11</v>
      </c>
    </row>
    <row r="44" spans="1:27" x14ac:dyDescent="0.25">
      <c r="A44" s="1" t="s">
        <v>1724</v>
      </c>
      <c r="B44" s="4">
        <v>42342</v>
      </c>
      <c r="C44" s="24" t="str">
        <f ca="1">IF(Table_owssvr[[#This Row],[Date]]&gt;=(TODAY()-365),"Y","N")</f>
        <v>N</v>
      </c>
      <c r="D44" s="1" t="s">
        <v>2114</v>
      </c>
      <c r="E44" s="1" t="s">
        <v>39</v>
      </c>
      <c r="F44" s="14" t="s">
        <v>2112</v>
      </c>
      <c r="G44" s="1" t="s">
        <v>451</v>
      </c>
      <c r="H44" s="6" t="str">
        <f>IFERROR(LEFT(Table_owssvr[[#This Row],[Subject]],FIND(";",Table_owssvr[[#This Row],[Subject]])-1),Table_owssvr[[#This Row],[Subject]])</f>
        <v>Eligible CDBG Activities</v>
      </c>
      <c r="I44" s="1" t="s">
        <v>27</v>
      </c>
      <c r="J44" s="1" t="s">
        <v>112</v>
      </c>
      <c r="K44" s="5">
        <v>42374.574907407405</v>
      </c>
      <c r="L44" s="1"/>
      <c r="M44" s="1"/>
      <c r="N44" s="2" t="s">
        <v>12</v>
      </c>
      <c r="O44" s="6" t="b">
        <v>0</v>
      </c>
      <c r="P44" s="1" t="s">
        <v>15</v>
      </c>
      <c r="Q44" s="33" t="str">
        <f>IF(ISNUMBER(SEARCH(",",Table_owssvr[[#This Row],[Created By]])),SUBSTITUTE(Table_owssvr[[#This Row],[Created By]]," OCD,",""),Table_owssvr[[#This Row],[Created By]])</f>
        <v>Chua Michael</v>
      </c>
      <c r="R44" s="33" t="str">
        <f>IF(ISNUMBER(SEARCH(",",Table_owssvr[[#This Row],[Created By]])),(MID(Table_owssvr[[#This Row],[Created By_A]]&amp;" "&amp;Table_owssvr[[#This Row],[Created By_A]],FIND(" ",Table_owssvr[[#This Row],[Created By_A]])+1,LEN(Table_owssvr[[#This Row],[Created By_A]]))),Table_owssvr[[#This Row],[Created By]])</f>
        <v>Michael Chua</v>
      </c>
      <c r="S44" s="34" t="str">
        <f>IF(ISNUMBER(SEARCH(",",Table_owssvr[[#This Row],[Created By_B1]])),SUBSTITUTE(Table_owssvr[[#This Row],[Created By_B1]],",",""),Table_owssvr[[#This Row],[Created By_B1]])</f>
        <v>Michael Chua</v>
      </c>
      <c r="T44" s="7">
        <v>47</v>
      </c>
      <c r="U44" s="1" t="s">
        <v>15</v>
      </c>
      <c r="V44" s="5">
        <v>42374.574907407405</v>
      </c>
      <c r="W44" s="1" t="s">
        <v>112</v>
      </c>
      <c r="X44" s="1"/>
      <c r="Y44" s="1"/>
      <c r="Z44" s="1" t="s">
        <v>12</v>
      </c>
      <c r="AA44" s="1" t="s">
        <v>11</v>
      </c>
    </row>
    <row r="45" spans="1:27" x14ac:dyDescent="0.25">
      <c r="A45" s="1" t="s">
        <v>1727</v>
      </c>
      <c r="B45" s="4">
        <v>42342</v>
      </c>
      <c r="C45" s="24" t="str">
        <f ca="1">IF(Table_owssvr[[#This Row],[Date]]&gt;=(TODAY()-365),"Y","N")</f>
        <v>N</v>
      </c>
      <c r="D45" s="1" t="s">
        <v>2113</v>
      </c>
      <c r="E45" s="1" t="s">
        <v>39</v>
      </c>
      <c r="F45" s="14" t="s">
        <v>2112</v>
      </c>
      <c r="G45" s="1" t="s">
        <v>451</v>
      </c>
      <c r="H45" s="6" t="str">
        <f>IFERROR(LEFT(Table_owssvr[[#This Row],[Subject]],FIND(";",Table_owssvr[[#This Row],[Subject]])-1),Table_owssvr[[#This Row],[Subject]])</f>
        <v>Eligible CDBG Activities</v>
      </c>
      <c r="I45" s="1" t="s">
        <v>27</v>
      </c>
      <c r="J45" s="1" t="s">
        <v>112</v>
      </c>
      <c r="K45" s="5">
        <v>42374.575254629628</v>
      </c>
      <c r="L45" s="1"/>
      <c r="M45" s="1"/>
      <c r="N45" s="2" t="s">
        <v>12</v>
      </c>
      <c r="O45" s="6" t="b">
        <v>0</v>
      </c>
      <c r="P45" s="1" t="s">
        <v>15</v>
      </c>
      <c r="Q45" s="33" t="str">
        <f>IF(ISNUMBER(SEARCH(",",Table_owssvr[[#This Row],[Created By]])),SUBSTITUTE(Table_owssvr[[#This Row],[Created By]]," OCD,",""),Table_owssvr[[#This Row],[Created By]])</f>
        <v>Chua Michael</v>
      </c>
      <c r="R45" s="33" t="str">
        <f>IF(ISNUMBER(SEARCH(",",Table_owssvr[[#This Row],[Created By]])),(MID(Table_owssvr[[#This Row],[Created By_A]]&amp;" "&amp;Table_owssvr[[#This Row],[Created By_A]],FIND(" ",Table_owssvr[[#This Row],[Created By_A]])+1,LEN(Table_owssvr[[#This Row],[Created By_A]]))),Table_owssvr[[#This Row],[Created By]])</f>
        <v>Michael Chua</v>
      </c>
      <c r="S45" s="34" t="str">
        <f>IF(ISNUMBER(SEARCH(",",Table_owssvr[[#This Row],[Created By_B1]])),SUBSTITUTE(Table_owssvr[[#This Row],[Created By_B1]],",",""),Table_owssvr[[#This Row],[Created By_B1]])</f>
        <v>Michael Chua</v>
      </c>
      <c r="T45" s="7">
        <v>48</v>
      </c>
      <c r="U45" s="1" t="s">
        <v>15</v>
      </c>
      <c r="V45" s="5">
        <v>42374.575254629628</v>
      </c>
      <c r="W45" s="1" t="s">
        <v>112</v>
      </c>
      <c r="X45" s="1"/>
      <c r="Y45" s="1"/>
      <c r="Z45" s="1" t="s">
        <v>12</v>
      </c>
      <c r="AA45" s="1" t="s">
        <v>11</v>
      </c>
    </row>
    <row r="46" spans="1:27" x14ac:dyDescent="0.25">
      <c r="A46" s="1" t="s">
        <v>1613</v>
      </c>
      <c r="B46" s="4">
        <v>42345</v>
      </c>
      <c r="C46" s="24" t="str">
        <f ca="1">IF(Table_owssvr[[#This Row],[Date]]&gt;=(TODAY()-365),"Y","N")</f>
        <v>N</v>
      </c>
      <c r="D46" s="1" t="s">
        <v>2111</v>
      </c>
      <c r="E46" s="1" t="s">
        <v>39</v>
      </c>
      <c r="F46" s="14" t="s">
        <v>2110</v>
      </c>
      <c r="G46" s="1" t="s">
        <v>451</v>
      </c>
      <c r="H46" s="6" t="str">
        <f>IFERROR(LEFT(Table_owssvr[[#This Row],[Subject]],FIND(";",Table_owssvr[[#This Row],[Subject]])-1),Table_owssvr[[#This Row],[Subject]])</f>
        <v>Eligible CDBG Activities</v>
      </c>
      <c r="I46" s="1" t="s">
        <v>27</v>
      </c>
      <c r="J46" s="1" t="s">
        <v>112</v>
      </c>
      <c r="K46" s="5">
        <v>42374.578136574077</v>
      </c>
      <c r="L46" s="1"/>
      <c r="M46" s="1"/>
      <c r="N46" s="2" t="s">
        <v>12</v>
      </c>
      <c r="O46" s="6" t="b">
        <v>0</v>
      </c>
      <c r="P46" s="1" t="s">
        <v>15</v>
      </c>
      <c r="Q46" s="33" t="str">
        <f>IF(ISNUMBER(SEARCH(",",Table_owssvr[[#This Row],[Created By]])),SUBSTITUTE(Table_owssvr[[#This Row],[Created By]]," OCD,",""),Table_owssvr[[#This Row],[Created By]])</f>
        <v>Chua Michael</v>
      </c>
      <c r="R46" s="33" t="str">
        <f>IF(ISNUMBER(SEARCH(",",Table_owssvr[[#This Row],[Created By]])),(MID(Table_owssvr[[#This Row],[Created By_A]]&amp;" "&amp;Table_owssvr[[#This Row],[Created By_A]],FIND(" ",Table_owssvr[[#This Row],[Created By_A]])+1,LEN(Table_owssvr[[#This Row],[Created By_A]]))),Table_owssvr[[#This Row],[Created By]])</f>
        <v>Michael Chua</v>
      </c>
      <c r="S46" s="34" t="str">
        <f>IF(ISNUMBER(SEARCH(",",Table_owssvr[[#This Row],[Created By_B1]])),SUBSTITUTE(Table_owssvr[[#This Row],[Created By_B1]],",",""),Table_owssvr[[#This Row],[Created By_B1]])</f>
        <v>Michael Chua</v>
      </c>
      <c r="T46" s="7">
        <v>49</v>
      </c>
      <c r="U46" s="1" t="s">
        <v>15</v>
      </c>
      <c r="V46" s="5">
        <v>42374.578136574077</v>
      </c>
      <c r="W46" s="1" t="s">
        <v>112</v>
      </c>
      <c r="X46" s="1"/>
      <c r="Y46" s="1"/>
      <c r="Z46" s="1" t="s">
        <v>12</v>
      </c>
      <c r="AA46" s="1" t="s">
        <v>11</v>
      </c>
    </row>
    <row r="47" spans="1:27" x14ac:dyDescent="0.25">
      <c r="A47" s="1" t="s">
        <v>2109</v>
      </c>
      <c r="B47" s="4">
        <v>42345</v>
      </c>
      <c r="C47" s="24" t="str">
        <f ca="1">IF(Table_owssvr[[#This Row],[Date]]&gt;=(TODAY()-365),"Y","N")</f>
        <v>N</v>
      </c>
      <c r="D47" s="1" t="s">
        <v>2099</v>
      </c>
      <c r="E47" s="1" t="s">
        <v>39</v>
      </c>
      <c r="F47" s="14" t="s">
        <v>2108</v>
      </c>
      <c r="G47" s="1" t="s">
        <v>400</v>
      </c>
      <c r="H47" s="6" t="str">
        <f>IFERROR(LEFT(Table_owssvr[[#This Row],[Subject]],FIND(";",Table_owssvr[[#This Row],[Subject]])-1),Table_owssvr[[#This Row],[Subject]])</f>
        <v>Eligible CDBG Activities</v>
      </c>
      <c r="I47" s="1" t="s">
        <v>27</v>
      </c>
      <c r="J47" s="1" t="s">
        <v>112</v>
      </c>
      <c r="K47" s="5">
        <v>42374.581458333334</v>
      </c>
      <c r="L47" s="1"/>
      <c r="M47" s="1"/>
      <c r="N47" s="2" t="s">
        <v>12</v>
      </c>
      <c r="O47" s="6" t="b">
        <v>0</v>
      </c>
      <c r="P47" s="1" t="s">
        <v>15</v>
      </c>
      <c r="Q47" s="33" t="str">
        <f>IF(ISNUMBER(SEARCH(",",Table_owssvr[[#This Row],[Created By]])),SUBSTITUTE(Table_owssvr[[#This Row],[Created By]]," OCD,",""),Table_owssvr[[#This Row],[Created By]])</f>
        <v>Chua Michael</v>
      </c>
      <c r="R47" s="33" t="str">
        <f>IF(ISNUMBER(SEARCH(",",Table_owssvr[[#This Row],[Created By]])),(MID(Table_owssvr[[#This Row],[Created By_A]]&amp;" "&amp;Table_owssvr[[#This Row],[Created By_A]],FIND(" ",Table_owssvr[[#This Row],[Created By_A]])+1,LEN(Table_owssvr[[#This Row],[Created By_A]]))),Table_owssvr[[#This Row],[Created By]])</f>
        <v>Michael Chua</v>
      </c>
      <c r="S47" s="34" t="str">
        <f>IF(ISNUMBER(SEARCH(",",Table_owssvr[[#This Row],[Created By_B1]])),SUBSTITUTE(Table_owssvr[[#This Row],[Created By_B1]],",",""),Table_owssvr[[#This Row],[Created By_B1]])</f>
        <v>Michael Chua</v>
      </c>
      <c r="T47" s="7">
        <v>50</v>
      </c>
      <c r="U47" s="1" t="s">
        <v>15</v>
      </c>
      <c r="V47" s="5">
        <v>42374.581458333334</v>
      </c>
      <c r="W47" s="1" t="s">
        <v>112</v>
      </c>
      <c r="X47" s="1"/>
      <c r="Y47" s="1"/>
      <c r="Z47" s="1" t="s">
        <v>12</v>
      </c>
      <c r="AA47" s="1" t="s">
        <v>11</v>
      </c>
    </row>
    <row r="48" spans="1:27" x14ac:dyDescent="0.25">
      <c r="A48" s="1" t="s">
        <v>1621</v>
      </c>
      <c r="B48" s="4">
        <v>42352</v>
      </c>
      <c r="C48" s="24" t="str">
        <f ca="1">IF(Table_owssvr[[#This Row],[Date]]&gt;=(TODAY()-365),"Y","N")</f>
        <v>N</v>
      </c>
      <c r="D48" s="1" t="s">
        <v>2107</v>
      </c>
      <c r="E48" s="1" t="s">
        <v>39</v>
      </c>
      <c r="F48" s="14" t="s">
        <v>2106</v>
      </c>
      <c r="G48" s="1" t="s">
        <v>400</v>
      </c>
      <c r="H48" s="6" t="str">
        <f>IFERROR(LEFT(Table_owssvr[[#This Row],[Subject]],FIND(";",Table_owssvr[[#This Row],[Subject]])-1),Table_owssvr[[#This Row],[Subject]])</f>
        <v>Eligible CDBG Activities</v>
      </c>
      <c r="I48" s="1" t="s">
        <v>27</v>
      </c>
      <c r="J48" s="1" t="s">
        <v>112</v>
      </c>
      <c r="K48" s="5">
        <v>42374.586643518516</v>
      </c>
      <c r="L48" s="1"/>
      <c r="M48" s="1"/>
      <c r="N48" s="2" t="s">
        <v>12</v>
      </c>
      <c r="O48" s="6" t="b">
        <v>0</v>
      </c>
      <c r="P48" s="1" t="s">
        <v>15</v>
      </c>
      <c r="Q48" s="33" t="str">
        <f>IF(ISNUMBER(SEARCH(",",Table_owssvr[[#This Row],[Created By]])),SUBSTITUTE(Table_owssvr[[#This Row],[Created By]]," OCD,",""),Table_owssvr[[#This Row],[Created By]])</f>
        <v>Chua Michael</v>
      </c>
      <c r="R48" s="33" t="str">
        <f>IF(ISNUMBER(SEARCH(",",Table_owssvr[[#This Row],[Created By]])),(MID(Table_owssvr[[#This Row],[Created By_A]]&amp;" "&amp;Table_owssvr[[#This Row],[Created By_A]],FIND(" ",Table_owssvr[[#This Row],[Created By_A]])+1,LEN(Table_owssvr[[#This Row],[Created By_A]]))),Table_owssvr[[#This Row],[Created By]])</f>
        <v>Michael Chua</v>
      </c>
      <c r="S48" s="34" t="str">
        <f>IF(ISNUMBER(SEARCH(",",Table_owssvr[[#This Row],[Created By_B1]])),SUBSTITUTE(Table_owssvr[[#This Row],[Created By_B1]],",",""),Table_owssvr[[#This Row],[Created By_B1]])</f>
        <v>Michael Chua</v>
      </c>
      <c r="T48" s="7">
        <v>51</v>
      </c>
      <c r="U48" s="1" t="s">
        <v>15</v>
      </c>
      <c r="V48" s="5">
        <v>42374.586643518516</v>
      </c>
      <c r="W48" s="1" t="s">
        <v>112</v>
      </c>
      <c r="X48" s="1"/>
      <c r="Y48" s="1"/>
      <c r="Z48" s="1" t="s">
        <v>12</v>
      </c>
      <c r="AA48" s="1" t="s">
        <v>11</v>
      </c>
    </row>
    <row r="49" spans="1:27" x14ac:dyDescent="0.25">
      <c r="A49" s="1" t="s">
        <v>758</v>
      </c>
      <c r="B49" s="4">
        <v>42356</v>
      </c>
      <c r="C49" s="24" t="str">
        <f ca="1">IF(Table_owssvr[[#This Row],[Date]]&gt;=(TODAY()-365),"Y","N")</f>
        <v>N</v>
      </c>
      <c r="D49" s="1" t="s">
        <v>757</v>
      </c>
      <c r="E49" s="1" t="s">
        <v>39</v>
      </c>
      <c r="F49" s="14" t="s">
        <v>2105</v>
      </c>
      <c r="G49" s="1" t="s">
        <v>432</v>
      </c>
      <c r="H49" s="6" t="str">
        <f>IFERROR(LEFT(Table_owssvr[[#This Row],[Subject]],FIND(";",Table_owssvr[[#This Row],[Subject]])-1),Table_owssvr[[#This Row],[Subject]])</f>
        <v>Financial Management</v>
      </c>
      <c r="I49" s="1" t="s">
        <v>27</v>
      </c>
      <c r="J49" s="1" t="s">
        <v>112</v>
      </c>
      <c r="K49" s="5">
        <v>42374.588171296295</v>
      </c>
      <c r="L49" s="1"/>
      <c r="M49" s="1"/>
      <c r="N49" s="2" t="s">
        <v>12</v>
      </c>
      <c r="O49" s="6" t="b">
        <v>0</v>
      </c>
      <c r="P49" s="1" t="s">
        <v>15</v>
      </c>
      <c r="Q49" s="33" t="str">
        <f>IF(ISNUMBER(SEARCH(",",Table_owssvr[[#This Row],[Created By]])),SUBSTITUTE(Table_owssvr[[#This Row],[Created By]]," OCD,",""),Table_owssvr[[#This Row],[Created By]])</f>
        <v>Chua Michael</v>
      </c>
      <c r="R49" s="33" t="str">
        <f>IF(ISNUMBER(SEARCH(",",Table_owssvr[[#This Row],[Created By]])),(MID(Table_owssvr[[#This Row],[Created By_A]]&amp;" "&amp;Table_owssvr[[#This Row],[Created By_A]],FIND(" ",Table_owssvr[[#This Row],[Created By_A]])+1,LEN(Table_owssvr[[#This Row],[Created By_A]]))),Table_owssvr[[#This Row],[Created By]])</f>
        <v>Michael Chua</v>
      </c>
      <c r="S49" s="34" t="str">
        <f>IF(ISNUMBER(SEARCH(",",Table_owssvr[[#This Row],[Created By_B1]])),SUBSTITUTE(Table_owssvr[[#This Row],[Created By_B1]],",",""),Table_owssvr[[#This Row],[Created By_B1]])</f>
        <v>Michael Chua</v>
      </c>
      <c r="T49" s="7">
        <v>52</v>
      </c>
      <c r="U49" s="1" t="s">
        <v>15</v>
      </c>
      <c r="V49" s="5">
        <v>42374.588171296295</v>
      </c>
      <c r="W49" s="1" t="s">
        <v>112</v>
      </c>
      <c r="X49" s="1"/>
      <c r="Y49" s="1"/>
      <c r="Z49" s="1" t="s">
        <v>12</v>
      </c>
      <c r="AA49" s="1" t="s">
        <v>11</v>
      </c>
    </row>
    <row r="50" spans="1:27" x14ac:dyDescent="0.25">
      <c r="A50" s="1" t="s">
        <v>1063</v>
      </c>
      <c r="B50" s="4">
        <v>42349</v>
      </c>
      <c r="C50" s="24" t="str">
        <f ca="1">IF(Table_owssvr[[#This Row],[Date]]&gt;=(TODAY()-365),"Y","N")</f>
        <v>N</v>
      </c>
      <c r="D50" s="1" t="s">
        <v>1310</v>
      </c>
      <c r="E50" s="1" t="s">
        <v>39</v>
      </c>
      <c r="F50" s="14" t="s">
        <v>2104</v>
      </c>
      <c r="G50" s="1" t="s">
        <v>1125</v>
      </c>
      <c r="H50" s="6" t="str">
        <f>IFERROR(LEFT(Table_owssvr[[#This Row],[Subject]],FIND(";",Table_owssvr[[#This Row],[Subject]])-1),Table_owssvr[[#This Row],[Subject]])</f>
        <v>Eligible CDBG Activities</v>
      </c>
      <c r="I50" s="1" t="s">
        <v>27</v>
      </c>
      <c r="J50" s="1" t="s">
        <v>112</v>
      </c>
      <c r="K50" s="5">
        <v>42374.593275462961</v>
      </c>
      <c r="L50" s="1"/>
      <c r="M50" s="1"/>
      <c r="N50" s="2" t="s">
        <v>12</v>
      </c>
      <c r="O50" s="6" t="b">
        <v>0</v>
      </c>
      <c r="P50" s="1" t="s">
        <v>15</v>
      </c>
      <c r="Q50" s="33" t="str">
        <f>IF(ISNUMBER(SEARCH(",",Table_owssvr[[#This Row],[Created By]])),SUBSTITUTE(Table_owssvr[[#This Row],[Created By]]," OCD,",""),Table_owssvr[[#This Row],[Created By]])</f>
        <v>Chua Michael</v>
      </c>
      <c r="R50" s="33" t="str">
        <f>IF(ISNUMBER(SEARCH(",",Table_owssvr[[#This Row],[Created By]])),(MID(Table_owssvr[[#This Row],[Created By_A]]&amp;" "&amp;Table_owssvr[[#This Row],[Created By_A]],FIND(" ",Table_owssvr[[#This Row],[Created By_A]])+1,LEN(Table_owssvr[[#This Row],[Created By_A]]))),Table_owssvr[[#This Row],[Created By]])</f>
        <v>Michael Chua</v>
      </c>
      <c r="S50" s="34" t="str">
        <f>IF(ISNUMBER(SEARCH(",",Table_owssvr[[#This Row],[Created By_B1]])),SUBSTITUTE(Table_owssvr[[#This Row],[Created By_B1]],",",""),Table_owssvr[[#This Row],[Created By_B1]])</f>
        <v>Michael Chua</v>
      </c>
      <c r="T50" s="7">
        <v>53</v>
      </c>
      <c r="U50" s="1" t="s">
        <v>15</v>
      </c>
      <c r="V50" s="5">
        <v>42374.593275462961</v>
      </c>
      <c r="W50" s="1" t="s">
        <v>112</v>
      </c>
      <c r="X50" s="1"/>
      <c r="Y50" s="1"/>
      <c r="Z50" s="1" t="s">
        <v>12</v>
      </c>
      <c r="AA50" s="1" t="s">
        <v>11</v>
      </c>
    </row>
    <row r="51" spans="1:27" x14ac:dyDescent="0.25">
      <c r="A51" s="1" t="s">
        <v>864</v>
      </c>
      <c r="B51" s="4">
        <v>42313</v>
      </c>
      <c r="C51" s="24" t="str">
        <f ca="1">IF(Table_owssvr[[#This Row],[Date]]&gt;=(TODAY()-365),"Y","N")</f>
        <v>N</v>
      </c>
      <c r="D51" s="1" t="s">
        <v>2003</v>
      </c>
      <c r="E51" s="1" t="s">
        <v>39</v>
      </c>
      <c r="F51" s="14" t="s">
        <v>2103</v>
      </c>
      <c r="G51" s="1" t="s">
        <v>451</v>
      </c>
      <c r="H51" s="6" t="str">
        <f>IFERROR(LEFT(Table_owssvr[[#This Row],[Subject]],FIND(";",Table_owssvr[[#This Row],[Subject]])-1),Table_owssvr[[#This Row],[Subject]])</f>
        <v>Eligible CDBG Activities</v>
      </c>
      <c r="I51" s="1" t="s">
        <v>16</v>
      </c>
      <c r="J51" s="1" t="s">
        <v>112</v>
      </c>
      <c r="K51" s="5">
        <v>42374.598796296297</v>
      </c>
      <c r="L51" s="1"/>
      <c r="M51" s="1"/>
      <c r="N51" s="2" t="s">
        <v>12</v>
      </c>
      <c r="O51" s="6" t="b">
        <v>1</v>
      </c>
      <c r="P51" s="1" t="s">
        <v>15</v>
      </c>
      <c r="Q51" s="33" t="str">
        <f>IF(ISNUMBER(SEARCH(",",Table_owssvr[[#This Row],[Created By]])),SUBSTITUTE(Table_owssvr[[#This Row],[Created By]]," OCD,",""),Table_owssvr[[#This Row],[Created By]])</f>
        <v>Chua Michael</v>
      </c>
      <c r="R51" s="33" t="str">
        <f>IF(ISNUMBER(SEARCH(",",Table_owssvr[[#This Row],[Created By]])),(MID(Table_owssvr[[#This Row],[Created By_A]]&amp;" "&amp;Table_owssvr[[#This Row],[Created By_A]],FIND(" ",Table_owssvr[[#This Row],[Created By_A]])+1,LEN(Table_owssvr[[#This Row],[Created By_A]]))),Table_owssvr[[#This Row],[Created By]])</f>
        <v>Michael Chua</v>
      </c>
      <c r="S51" s="34" t="str">
        <f>IF(ISNUMBER(SEARCH(",",Table_owssvr[[#This Row],[Created By_B1]])),SUBSTITUTE(Table_owssvr[[#This Row],[Created By_B1]],",",""),Table_owssvr[[#This Row],[Created By_B1]])</f>
        <v>Michael Chua</v>
      </c>
      <c r="T51" s="7">
        <v>54</v>
      </c>
      <c r="U51" s="1" t="s">
        <v>15</v>
      </c>
      <c r="V51" s="5">
        <v>42627.432743055557</v>
      </c>
      <c r="W51" s="1" t="s">
        <v>1523</v>
      </c>
      <c r="X51" s="1"/>
      <c r="Y51" s="1"/>
      <c r="Z51" s="1" t="s">
        <v>12</v>
      </c>
      <c r="AA51" s="1" t="s">
        <v>11</v>
      </c>
    </row>
    <row r="52" spans="1:27" x14ac:dyDescent="0.25">
      <c r="A52" s="1" t="s">
        <v>1665</v>
      </c>
      <c r="B52" s="4">
        <v>42320</v>
      </c>
      <c r="C52" s="24" t="str">
        <f ca="1">IF(Table_owssvr[[#This Row],[Date]]&gt;=(TODAY()-365),"Y","N")</f>
        <v>N</v>
      </c>
      <c r="D52" s="1" t="s">
        <v>1664</v>
      </c>
      <c r="E52" s="1" t="s">
        <v>39</v>
      </c>
      <c r="F52" s="14" t="s">
        <v>2102</v>
      </c>
      <c r="G52" s="1" t="s">
        <v>451</v>
      </c>
      <c r="H52" s="6" t="str">
        <f>IFERROR(LEFT(Table_owssvr[[#This Row],[Subject]],FIND(";",Table_owssvr[[#This Row],[Subject]])-1),Table_owssvr[[#This Row],[Subject]])</f>
        <v>Eligible CDBG Activities</v>
      </c>
      <c r="I52" s="1" t="s">
        <v>16</v>
      </c>
      <c r="J52" s="1" t="s">
        <v>112</v>
      </c>
      <c r="K52" s="5">
        <v>42374.599965277775</v>
      </c>
      <c r="L52" s="1"/>
      <c r="M52" s="1"/>
      <c r="N52" s="2" t="s">
        <v>12</v>
      </c>
      <c r="O52" s="6" t="b">
        <v>1</v>
      </c>
      <c r="P52" s="1" t="s">
        <v>15</v>
      </c>
      <c r="Q52" s="33" t="str">
        <f>IF(ISNUMBER(SEARCH(",",Table_owssvr[[#This Row],[Created By]])),SUBSTITUTE(Table_owssvr[[#This Row],[Created By]]," OCD,",""),Table_owssvr[[#This Row],[Created By]])</f>
        <v>Chua Michael</v>
      </c>
      <c r="R52" s="33" t="str">
        <f>IF(ISNUMBER(SEARCH(",",Table_owssvr[[#This Row],[Created By]])),(MID(Table_owssvr[[#This Row],[Created By_A]]&amp;" "&amp;Table_owssvr[[#This Row],[Created By_A]],FIND(" ",Table_owssvr[[#This Row],[Created By_A]])+1,LEN(Table_owssvr[[#This Row],[Created By_A]]))),Table_owssvr[[#This Row],[Created By]])</f>
        <v>Michael Chua</v>
      </c>
      <c r="S52" s="34" t="str">
        <f>IF(ISNUMBER(SEARCH(",",Table_owssvr[[#This Row],[Created By_B1]])),SUBSTITUTE(Table_owssvr[[#This Row],[Created By_B1]],",",""),Table_owssvr[[#This Row],[Created By_B1]])</f>
        <v>Michael Chua</v>
      </c>
      <c r="T52" s="7">
        <v>55</v>
      </c>
      <c r="U52" s="1" t="s">
        <v>15</v>
      </c>
      <c r="V52" s="5">
        <v>42627.432870370372</v>
      </c>
      <c r="W52" s="1" t="s">
        <v>1523</v>
      </c>
      <c r="X52" s="1"/>
      <c r="Y52" s="1"/>
      <c r="Z52" s="1" t="s">
        <v>12</v>
      </c>
      <c r="AA52" s="1" t="s">
        <v>11</v>
      </c>
    </row>
    <row r="53" spans="1:27" x14ac:dyDescent="0.25">
      <c r="A53" s="1" t="s">
        <v>1442</v>
      </c>
      <c r="B53" s="4">
        <v>42317</v>
      </c>
      <c r="C53" s="24" t="str">
        <f ca="1">IF(Table_owssvr[[#This Row],[Date]]&gt;=(TODAY()-365),"Y","N")</f>
        <v>N</v>
      </c>
      <c r="D53" s="1" t="s">
        <v>2101</v>
      </c>
      <c r="E53" s="1" t="s">
        <v>39</v>
      </c>
      <c r="F53" s="14" t="s">
        <v>2100</v>
      </c>
      <c r="G53" s="1" t="s">
        <v>400</v>
      </c>
      <c r="H53" s="6" t="str">
        <f>IFERROR(LEFT(Table_owssvr[[#This Row],[Subject]],FIND(";",Table_owssvr[[#This Row],[Subject]])-1),Table_owssvr[[#This Row],[Subject]])</f>
        <v>Eligible CDBG Activities</v>
      </c>
      <c r="I53" s="1" t="s">
        <v>27</v>
      </c>
      <c r="J53" s="1" t="s">
        <v>112</v>
      </c>
      <c r="K53" s="5">
        <v>42374.601030092592</v>
      </c>
      <c r="L53" s="1"/>
      <c r="M53" s="1"/>
      <c r="N53" s="2" t="s">
        <v>12</v>
      </c>
      <c r="O53" s="6" t="b">
        <v>1</v>
      </c>
      <c r="P53" s="1" t="s">
        <v>15</v>
      </c>
      <c r="Q53" s="33" t="str">
        <f>IF(ISNUMBER(SEARCH(",",Table_owssvr[[#This Row],[Created By]])),SUBSTITUTE(Table_owssvr[[#This Row],[Created By]]," OCD,",""),Table_owssvr[[#This Row],[Created By]])</f>
        <v>Chua Michael</v>
      </c>
      <c r="R53" s="33" t="str">
        <f>IF(ISNUMBER(SEARCH(",",Table_owssvr[[#This Row],[Created By]])),(MID(Table_owssvr[[#This Row],[Created By_A]]&amp;" "&amp;Table_owssvr[[#This Row],[Created By_A]],FIND(" ",Table_owssvr[[#This Row],[Created By_A]])+1,LEN(Table_owssvr[[#This Row],[Created By_A]]))),Table_owssvr[[#This Row],[Created By]])</f>
        <v>Michael Chua</v>
      </c>
      <c r="S53" s="34" t="str">
        <f>IF(ISNUMBER(SEARCH(",",Table_owssvr[[#This Row],[Created By_B1]])),SUBSTITUTE(Table_owssvr[[#This Row],[Created By_B1]],",",""),Table_owssvr[[#This Row],[Created By_B1]])</f>
        <v>Michael Chua</v>
      </c>
      <c r="T53" s="7">
        <v>56</v>
      </c>
      <c r="U53" s="1" t="s">
        <v>15</v>
      </c>
      <c r="V53" s="5">
        <v>42627.43277777778</v>
      </c>
      <c r="W53" s="1" t="s">
        <v>1523</v>
      </c>
      <c r="X53" s="1"/>
      <c r="Y53" s="1"/>
      <c r="Z53" s="1" t="s">
        <v>12</v>
      </c>
      <c r="AA53" s="1" t="s">
        <v>11</v>
      </c>
    </row>
    <row r="54" spans="1:27" x14ac:dyDescent="0.25">
      <c r="A54" s="1" t="s">
        <v>379</v>
      </c>
      <c r="B54" s="4">
        <v>42318</v>
      </c>
      <c r="C54" s="24" t="str">
        <f ca="1">IF(Table_owssvr[[#This Row],[Date]]&gt;=(TODAY()-365),"Y","N")</f>
        <v>N</v>
      </c>
      <c r="D54" s="1" t="s">
        <v>2099</v>
      </c>
      <c r="E54" s="1" t="s">
        <v>39</v>
      </c>
      <c r="F54" s="14" t="s">
        <v>2098</v>
      </c>
      <c r="G54" s="1" t="s">
        <v>451</v>
      </c>
      <c r="H54" s="6" t="str">
        <f>IFERROR(LEFT(Table_owssvr[[#This Row],[Subject]],FIND(";",Table_owssvr[[#This Row],[Subject]])-1),Table_owssvr[[#This Row],[Subject]])</f>
        <v>Eligible CDBG Activities</v>
      </c>
      <c r="I54" s="1" t="s">
        <v>27</v>
      </c>
      <c r="J54" s="1" t="s">
        <v>112</v>
      </c>
      <c r="K54" s="5">
        <v>42374.601851851854</v>
      </c>
      <c r="L54" s="1"/>
      <c r="M54" s="1"/>
      <c r="N54" s="2" t="s">
        <v>12</v>
      </c>
      <c r="O54" s="6" t="b">
        <v>1</v>
      </c>
      <c r="P54" s="1" t="s">
        <v>15</v>
      </c>
      <c r="Q54" s="33" t="str">
        <f>IF(ISNUMBER(SEARCH(",",Table_owssvr[[#This Row],[Created By]])),SUBSTITUTE(Table_owssvr[[#This Row],[Created By]]," OCD,",""),Table_owssvr[[#This Row],[Created By]])</f>
        <v>Chua Michael</v>
      </c>
      <c r="R54" s="33" t="str">
        <f>IF(ISNUMBER(SEARCH(",",Table_owssvr[[#This Row],[Created By]])),(MID(Table_owssvr[[#This Row],[Created By_A]]&amp;" "&amp;Table_owssvr[[#This Row],[Created By_A]],FIND(" ",Table_owssvr[[#This Row],[Created By_A]])+1,LEN(Table_owssvr[[#This Row],[Created By_A]]))),Table_owssvr[[#This Row],[Created By]])</f>
        <v>Michael Chua</v>
      </c>
      <c r="S54" s="34" t="str">
        <f>IF(ISNUMBER(SEARCH(",",Table_owssvr[[#This Row],[Created By_B1]])),SUBSTITUTE(Table_owssvr[[#This Row],[Created By_B1]],",",""),Table_owssvr[[#This Row],[Created By_B1]])</f>
        <v>Michael Chua</v>
      </c>
      <c r="T54" s="7">
        <v>57</v>
      </c>
      <c r="U54" s="1" t="s">
        <v>15</v>
      </c>
      <c r="V54" s="5">
        <v>42627.432870370372</v>
      </c>
      <c r="W54" s="1" t="s">
        <v>1523</v>
      </c>
      <c r="X54" s="1"/>
      <c r="Y54" s="1"/>
      <c r="Z54" s="1" t="s">
        <v>12</v>
      </c>
      <c r="AA54" s="1" t="s">
        <v>11</v>
      </c>
    </row>
    <row r="55" spans="1:27" x14ac:dyDescent="0.25">
      <c r="A55" s="1" t="s">
        <v>1063</v>
      </c>
      <c r="B55" s="4">
        <v>42374</v>
      </c>
      <c r="C55" s="24" t="str">
        <f ca="1">IF(Table_owssvr[[#This Row],[Date]]&gt;=(TODAY()-365),"Y","N")</f>
        <v>N</v>
      </c>
      <c r="D55" s="1" t="s">
        <v>1711</v>
      </c>
      <c r="E55" s="1" t="s">
        <v>39</v>
      </c>
      <c r="F55" s="14" t="s">
        <v>2097</v>
      </c>
      <c r="G55" s="1" t="s">
        <v>400</v>
      </c>
      <c r="H55" s="6" t="str">
        <f>IFERROR(LEFT(Table_owssvr[[#This Row],[Subject]],FIND(";",Table_owssvr[[#This Row],[Subject]])-1),Table_owssvr[[#This Row],[Subject]])</f>
        <v>Eligible CDBG Activities</v>
      </c>
      <c r="I55" s="1" t="s">
        <v>27</v>
      </c>
      <c r="J55" s="1" t="s">
        <v>112</v>
      </c>
      <c r="K55" s="5">
        <v>42374.685868055552</v>
      </c>
      <c r="L55" s="1"/>
      <c r="M55" s="1"/>
      <c r="N55" s="2" t="s">
        <v>12</v>
      </c>
      <c r="O55" s="6" t="b">
        <v>0</v>
      </c>
      <c r="P55" s="1" t="s">
        <v>15</v>
      </c>
      <c r="Q55" s="33" t="str">
        <f>IF(ISNUMBER(SEARCH(",",Table_owssvr[[#This Row],[Created By]])),SUBSTITUTE(Table_owssvr[[#This Row],[Created By]]," OCD,",""),Table_owssvr[[#This Row],[Created By]])</f>
        <v>Chua Michael</v>
      </c>
      <c r="R55" s="33" t="str">
        <f>IF(ISNUMBER(SEARCH(",",Table_owssvr[[#This Row],[Created By]])),(MID(Table_owssvr[[#This Row],[Created By_A]]&amp;" "&amp;Table_owssvr[[#This Row],[Created By_A]],FIND(" ",Table_owssvr[[#This Row],[Created By_A]])+1,LEN(Table_owssvr[[#This Row],[Created By_A]]))),Table_owssvr[[#This Row],[Created By]])</f>
        <v>Michael Chua</v>
      </c>
      <c r="S55" s="34" t="str">
        <f>IF(ISNUMBER(SEARCH(",",Table_owssvr[[#This Row],[Created By_B1]])),SUBSTITUTE(Table_owssvr[[#This Row],[Created By_B1]],",",""),Table_owssvr[[#This Row],[Created By_B1]])</f>
        <v>Michael Chua</v>
      </c>
      <c r="T55" s="7">
        <v>58</v>
      </c>
      <c r="U55" s="1" t="s">
        <v>15</v>
      </c>
      <c r="V55" s="5">
        <v>42374.685868055552</v>
      </c>
      <c r="W55" s="1" t="s">
        <v>112</v>
      </c>
      <c r="X55" s="1"/>
      <c r="Y55" s="1"/>
      <c r="Z55" s="1" t="s">
        <v>12</v>
      </c>
      <c r="AA55" s="1" t="s">
        <v>11</v>
      </c>
    </row>
    <row r="56" spans="1:27" x14ac:dyDescent="0.25">
      <c r="A56" s="1" t="s">
        <v>1600</v>
      </c>
      <c r="B56" s="4">
        <v>42261</v>
      </c>
      <c r="C56" s="24" t="str">
        <f ca="1">IF(Table_owssvr[[#This Row],[Date]]&gt;=(TODAY()-365),"Y","N")</f>
        <v>N</v>
      </c>
      <c r="D56" s="1" t="s">
        <v>2096</v>
      </c>
      <c r="E56" s="1" t="s">
        <v>296</v>
      </c>
      <c r="F56" s="14" t="s">
        <v>2095</v>
      </c>
      <c r="G56" s="1" t="s">
        <v>2094</v>
      </c>
      <c r="H56" s="6" t="str">
        <f>IFERROR(LEFT(Table_owssvr[[#This Row],[Subject]],FIND(";",Table_owssvr[[#This Row],[Subject]])-1),Table_owssvr[[#This Row],[Subject]])</f>
        <v>Eligible CDBG Activities</v>
      </c>
      <c r="I56" s="1" t="s">
        <v>16</v>
      </c>
      <c r="J56" s="1" t="s">
        <v>493</v>
      </c>
      <c r="K56" s="5">
        <v>42374.704594907409</v>
      </c>
      <c r="L56" s="1"/>
      <c r="M56" s="1"/>
      <c r="N56" s="2" t="s">
        <v>12</v>
      </c>
      <c r="O56" s="6" t="b">
        <v>1</v>
      </c>
      <c r="P56" s="1" t="s">
        <v>15</v>
      </c>
      <c r="Q56" s="33" t="str">
        <f>IF(ISNUMBER(SEARCH(",",Table_owssvr[[#This Row],[Created By]])),SUBSTITUTE(Table_owssvr[[#This Row],[Created By]]," OCD,",""),Table_owssvr[[#This Row],[Created By]])</f>
        <v>Lee Jared</v>
      </c>
      <c r="R56" s="33" t="str">
        <f>IF(ISNUMBER(SEARCH(",",Table_owssvr[[#This Row],[Created By]])),(MID(Table_owssvr[[#This Row],[Created By_A]]&amp;" "&amp;Table_owssvr[[#This Row],[Created By_A]],FIND(" ",Table_owssvr[[#This Row],[Created By_A]])+1,LEN(Table_owssvr[[#This Row],[Created By_A]]))),Table_owssvr[[#This Row],[Created By]])</f>
        <v>Jared Lee</v>
      </c>
      <c r="S56" s="34" t="str">
        <f>IF(ISNUMBER(SEARCH(",",Table_owssvr[[#This Row],[Created By_B1]])),SUBSTITUTE(Table_owssvr[[#This Row],[Created By_B1]],",",""),Table_owssvr[[#This Row],[Created By_B1]])</f>
        <v>Jared Lee</v>
      </c>
      <c r="T56" s="7">
        <v>59</v>
      </c>
      <c r="U56" s="1" t="s">
        <v>15</v>
      </c>
      <c r="V56" s="5">
        <v>42627.432673611111</v>
      </c>
      <c r="W56" s="1" t="s">
        <v>1523</v>
      </c>
      <c r="X56" s="1"/>
      <c r="Y56" s="1"/>
      <c r="Z56" s="1" t="s">
        <v>12</v>
      </c>
      <c r="AA56" s="1" t="s">
        <v>11</v>
      </c>
    </row>
    <row r="57" spans="1:27" x14ac:dyDescent="0.25">
      <c r="A57" s="1" t="s">
        <v>590</v>
      </c>
      <c r="B57" s="4">
        <v>42313</v>
      </c>
      <c r="C57" s="24" t="str">
        <f ca="1">IF(Table_owssvr[[#This Row],[Date]]&gt;=(TODAY()-365),"Y","N")</f>
        <v>N</v>
      </c>
      <c r="D57" s="1" t="s">
        <v>589</v>
      </c>
      <c r="E57" s="1" t="s">
        <v>39</v>
      </c>
      <c r="F57" s="14" t="s">
        <v>2093</v>
      </c>
      <c r="G57" s="1" t="s">
        <v>1864</v>
      </c>
      <c r="H57" s="6" t="str">
        <f>IFERROR(LEFT(Table_owssvr[[#This Row],[Subject]],FIND(";",Table_owssvr[[#This Row],[Subject]])-1),Table_owssvr[[#This Row],[Subject]])</f>
        <v>Eligible CDBG Activities</v>
      </c>
      <c r="I57" s="1" t="s">
        <v>16</v>
      </c>
      <c r="J57" s="1" t="s">
        <v>1543</v>
      </c>
      <c r="K57" s="5">
        <v>42374.706157407411</v>
      </c>
      <c r="L57" s="1"/>
      <c r="M57" s="1"/>
      <c r="N57" s="2" t="s">
        <v>12</v>
      </c>
      <c r="O57" s="6" t="b">
        <v>1</v>
      </c>
      <c r="P57" s="1" t="s">
        <v>15</v>
      </c>
      <c r="Q57" s="33" t="str">
        <f>IF(ISNUMBER(SEARCH(",",Table_owssvr[[#This Row],[Created By]])),SUBSTITUTE(Table_owssvr[[#This Row],[Created By]]," OCD,",""),Table_owssvr[[#This Row],[Created By]])</f>
        <v>Hebert Kristen</v>
      </c>
      <c r="R57" s="33" t="str">
        <f>IF(ISNUMBER(SEARCH(",",Table_owssvr[[#This Row],[Created By]])),(MID(Table_owssvr[[#This Row],[Created By_A]]&amp;" "&amp;Table_owssvr[[#This Row],[Created By_A]],FIND(" ",Table_owssvr[[#This Row],[Created By_A]])+1,LEN(Table_owssvr[[#This Row],[Created By_A]]))),Table_owssvr[[#This Row],[Created By]])</f>
        <v>Kristen Hebert</v>
      </c>
      <c r="S57" s="34" t="str">
        <f>IF(ISNUMBER(SEARCH(",",Table_owssvr[[#This Row],[Created By_B1]])),SUBSTITUTE(Table_owssvr[[#This Row],[Created By_B1]],",",""),Table_owssvr[[#This Row],[Created By_B1]])</f>
        <v>Kristen Hebert</v>
      </c>
      <c r="T57" s="7">
        <v>60</v>
      </c>
      <c r="U57" s="1" t="s">
        <v>15</v>
      </c>
      <c r="V57" s="5">
        <v>42627.43277777778</v>
      </c>
      <c r="W57" s="1" t="s">
        <v>1523</v>
      </c>
      <c r="X57" s="1"/>
      <c r="Y57" s="1"/>
      <c r="Z57" s="1" t="s">
        <v>12</v>
      </c>
      <c r="AA57" s="1" t="s">
        <v>11</v>
      </c>
    </row>
    <row r="58" spans="1:27" x14ac:dyDescent="0.25">
      <c r="A58" s="1" t="s">
        <v>1455</v>
      </c>
      <c r="B58" s="4">
        <v>42264</v>
      </c>
      <c r="C58" s="24" t="str">
        <f ca="1">IF(Table_owssvr[[#This Row],[Date]]&gt;=(TODAY()-365),"Y","N")</f>
        <v>N</v>
      </c>
      <c r="D58" s="1" t="s">
        <v>852</v>
      </c>
      <c r="E58" s="1" t="s">
        <v>29</v>
      </c>
      <c r="F58" s="14" t="s">
        <v>2092</v>
      </c>
      <c r="G58" s="1" t="s">
        <v>1676</v>
      </c>
      <c r="H58" s="6" t="str">
        <f>IFERROR(LEFT(Table_owssvr[[#This Row],[Subject]],FIND(";",Table_owssvr[[#This Row],[Subject]])-1),Table_owssvr[[#This Row],[Subject]])</f>
        <v>Eligible CDBG Activities</v>
      </c>
      <c r="I58" s="1" t="s">
        <v>16</v>
      </c>
      <c r="J58" s="1" t="s">
        <v>493</v>
      </c>
      <c r="K58" s="5">
        <v>42374.710856481484</v>
      </c>
      <c r="L58" s="1"/>
      <c r="M58" s="1"/>
      <c r="N58" s="2" t="s">
        <v>12</v>
      </c>
      <c r="O58" s="6" t="b">
        <v>1</v>
      </c>
      <c r="P58" s="1" t="s">
        <v>15</v>
      </c>
      <c r="Q58" s="33" t="str">
        <f>IF(ISNUMBER(SEARCH(",",Table_owssvr[[#This Row],[Created By]])),SUBSTITUTE(Table_owssvr[[#This Row],[Created By]]," OCD,",""),Table_owssvr[[#This Row],[Created By]])</f>
        <v>Lee Jared</v>
      </c>
      <c r="R58" s="33" t="str">
        <f>IF(ISNUMBER(SEARCH(",",Table_owssvr[[#This Row],[Created By]])),(MID(Table_owssvr[[#This Row],[Created By_A]]&amp;" "&amp;Table_owssvr[[#This Row],[Created By_A]],FIND(" ",Table_owssvr[[#This Row],[Created By_A]])+1,LEN(Table_owssvr[[#This Row],[Created By_A]]))),Table_owssvr[[#This Row],[Created By]])</f>
        <v>Jared Lee</v>
      </c>
      <c r="S58" s="34" t="str">
        <f>IF(ISNUMBER(SEARCH(",",Table_owssvr[[#This Row],[Created By_B1]])),SUBSTITUTE(Table_owssvr[[#This Row],[Created By_B1]],",",""),Table_owssvr[[#This Row],[Created By_B1]])</f>
        <v>Jared Lee</v>
      </c>
      <c r="T58" s="7">
        <v>61</v>
      </c>
      <c r="U58" s="1" t="s">
        <v>15</v>
      </c>
      <c r="V58" s="5">
        <v>42627.432673611111</v>
      </c>
      <c r="W58" s="1" t="s">
        <v>1523</v>
      </c>
      <c r="X58" s="1"/>
      <c r="Y58" s="1"/>
      <c r="Z58" s="1" t="s">
        <v>12</v>
      </c>
      <c r="AA58" s="1" t="s">
        <v>11</v>
      </c>
    </row>
    <row r="59" spans="1:27" x14ac:dyDescent="0.25">
      <c r="A59" s="1" t="s">
        <v>2091</v>
      </c>
      <c r="B59" s="4">
        <v>42289</v>
      </c>
      <c r="C59" s="24" t="str">
        <f ca="1">IF(Table_owssvr[[#This Row],[Date]]&gt;=(TODAY()-365),"Y","N")</f>
        <v>N</v>
      </c>
      <c r="D59" s="1" t="s">
        <v>1152</v>
      </c>
      <c r="E59" s="1" t="s">
        <v>39</v>
      </c>
      <c r="F59" s="14" t="s">
        <v>2090</v>
      </c>
      <c r="G59" s="1" t="s">
        <v>1161</v>
      </c>
      <c r="H59" s="6" t="str">
        <f>IFERROR(LEFT(Table_owssvr[[#This Row],[Subject]],FIND(";",Table_owssvr[[#This Row],[Subject]])-1),Table_owssvr[[#This Row],[Subject]])</f>
        <v>Eligible CDBG Activities</v>
      </c>
      <c r="I59" s="1" t="s">
        <v>27</v>
      </c>
      <c r="J59" s="1" t="s">
        <v>1543</v>
      </c>
      <c r="K59" s="5">
        <v>42374.711157407408</v>
      </c>
      <c r="L59" s="1"/>
      <c r="M59" s="1"/>
      <c r="N59" s="2" t="s">
        <v>12</v>
      </c>
      <c r="O59" s="6" t="b">
        <v>1</v>
      </c>
      <c r="P59" s="1" t="s">
        <v>15</v>
      </c>
      <c r="Q59" s="33" t="str">
        <f>IF(ISNUMBER(SEARCH(",",Table_owssvr[[#This Row],[Created By]])),SUBSTITUTE(Table_owssvr[[#This Row],[Created By]]," OCD,",""),Table_owssvr[[#This Row],[Created By]])</f>
        <v>Hebert Kristen</v>
      </c>
      <c r="R59" s="33" t="str">
        <f>IF(ISNUMBER(SEARCH(",",Table_owssvr[[#This Row],[Created By]])),(MID(Table_owssvr[[#This Row],[Created By_A]]&amp;" "&amp;Table_owssvr[[#This Row],[Created By_A]],FIND(" ",Table_owssvr[[#This Row],[Created By_A]])+1,LEN(Table_owssvr[[#This Row],[Created By_A]]))),Table_owssvr[[#This Row],[Created By]])</f>
        <v>Kristen Hebert</v>
      </c>
      <c r="S59" s="34" t="str">
        <f>IF(ISNUMBER(SEARCH(",",Table_owssvr[[#This Row],[Created By_B1]])),SUBSTITUTE(Table_owssvr[[#This Row],[Created By_B1]],",",""),Table_owssvr[[#This Row],[Created By_B1]])</f>
        <v>Kristen Hebert</v>
      </c>
      <c r="T59" s="7">
        <v>62</v>
      </c>
      <c r="U59" s="1" t="s">
        <v>15</v>
      </c>
      <c r="V59" s="5">
        <v>42627.432673611111</v>
      </c>
      <c r="W59" s="1" t="s">
        <v>1523</v>
      </c>
      <c r="X59" s="1"/>
      <c r="Y59" s="1"/>
      <c r="Z59" s="1" t="s">
        <v>12</v>
      </c>
      <c r="AA59" s="1" t="s">
        <v>11</v>
      </c>
    </row>
    <row r="60" spans="1:27" x14ac:dyDescent="0.25">
      <c r="A60" s="1" t="s">
        <v>537</v>
      </c>
      <c r="B60" s="4">
        <v>42296</v>
      </c>
      <c r="C60" s="24" t="str">
        <f ca="1">IF(Table_owssvr[[#This Row],[Date]]&gt;=(TODAY()-365),"Y","N")</f>
        <v>N</v>
      </c>
      <c r="D60" s="1" t="s">
        <v>1729</v>
      </c>
      <c r="E60" s="1" t="s">
        <v>29</v>
      </c>
      <c r="F60" s="14" t="s">
        <v>2089</v>
      </c>
      <c r="G60" s="1" t="s">
        <v>2088</v>
      </c>
      <c r="H60" s="6" t="str">
        <f>IFERROR(LEFT(Table_owssvr[[#This Row],[Subject]],FIND(";",Table_owssvr[[#This Row],[Subject]])-1),Table_owssvr[[#This Row],[Subject]])</f>
        <v>Duplication of Benefits</v>
      </c>
      <c r="I60" s="1" t="s">
        <v>16</v>
      </c>
      <c r="J60" s="1" t="s">
        <v>493</v>
      </c>
      <c r="K60" s="5">
        <v>42374.717881944445</v>
      </c>
      <c r="L60" s="1"/>
      <c r="M60" s="1"/>
      <c r="N60" s="2" t="s">
        <v>12</v>
      </c>
      <c r="O60" s="6" t="b">
        <v>1</v>
      </c>
      <c r="P60" s="1" t="s">
        <v>15</v>
      </c>
      <c r="Q60" s="33" t="str">
        <f>IF(ISNUMBER(SEARCH(",",Table_owssvr[[#This Row],[Created By]])),SUBSTITUTE(Table_owssvr[[#This Row],[Created By]]," OCD,",""),Table_owssvr[[#This Row],[Created By]])</f>
        <v>Lee Jared</v>
      </c>
      <c r="R60" s="33" t="str">
        <f>IF(ISNUMBER(SEARCH(",",Table_owssvr[[#This Row],[Created By]])),(MID(Table_owssvr[[#This Row],[Created By_A]]&amp;" "&amp;Table_owssvr[[#This Row],[Created By_A]],FIND(" ",Table_owssvr[[#This Row],[Created By_A]])+1,LEN(Table_owssvr[[#This Row],[Created By_A]]))),Table_owssvr[[#This Row],[Created By]])</f>
        <v>Jared Lee</v>
      </c>
      <c r="S60" s="34" t="str">
        <f>IF(ISNUMBER(SEARCH(",",Table_owssvr[[#This Row],[Created By_B1]])),SUBSTITUTE(Table_owssvr[[#This Row],[Created By_B1]],",",""),Table_owssvr[[#This Row],[Created By_B1]])</f>
        <v>Jared Lee</v>
      </c>
      <c r="T60" s="7">
        <v>63</v>
      </c>
      <c r="U60" s="1" t="s">
        <v>15</v>
      </c>
      <c r="V60" s="5">
        <v>42627.432708333334</v>
      </c>
      <c r="W60" s="1" t="s">
        <v>1523</v>
      </c>
      <c r="X60" s="1"/>
      <c r="Y60" s="1"/>
      <c r="Z60" s="1" t="s">
        <v>12</v>
      </c>
      <c r="AA60" s="1" t="s">
        <v>11</v>
      </c>
    </row>
    <row r="61" spans="1:27" x14ac:dyDescent="0.25">
      <c r="A61" s="1" t="s">
        <v>2087</v>
      </c>
      <c r="B61" s="4">
        <v>42339</v>
      </c>
      <c r="C61" s="24" t="str">
        <f ca="1">IF(Table_owssvr[[#This Row],[Date]]&gt;=(TODAY()-365),"Y","N")</f>
        <v>N</v>
      </c>
      <c r="D61" s="1" t="s">
        <v>2086</v>
      </c>
      <c r="E61" s="1" t="s">
        <v>39</v>
      </c>
      <c r="F61" s="14" t="s">
        <v>2085</v>
      </c>
      <c r="G61" s="1" t="s">
        <v>2084</v>
      </c>
      <c r="H61" s="6" t="str">
        <f>IFERROR(LEFT(Table_owssvr[[#This Row],[Subject]],FIND(";",Table_owssvr[[#This Row],[Subject]])-1),Table_owssvr[[#This Row],[Subject]])</f>
        <v>Eligible CDBG Activities</v>
      </c>
      <c r="I61" s="1" t="s">
        <v>16</v>
      </c>
      <c r="J61" s="1" t="s">
        <v>1543</v>
      </c>
      <c r="K61" s="5">
        <v>42374.718831018516</v>
      </c>
      <c r="L61" s="1"/>
      <c r="M61" s="1"/>
      <c r="N61" s="2" t="s">
        <v>12</v>
      </c>
      <c r="O61" s="6" t="b">
        <v>0</v>
      </c>
      <c r="P61" s="1" t="s">
        <v>15</v>
      </c>
      <c r="Q61" s="33" t="str">
        <f>IF(ISNUMBER(SEARCH(",",Table_owssvr[[#This Row],[Created By]])),SUBSTITUTE(Table_owssvr[[#This Row],[Created By]]," OCD,",""),Table_owssvr[[#This Row],[Created By]])</f>
        <v>Hebert Kristen</v>
      </c>
      <c r="R61" s="33" t="str">
        <f>IF(ISNUMBER(SEARCH(",",Table_owssvr[[#This Row],[Created By]])),(MID(Table_owssvr[[#This Row],[Created By_A]]&amp;" "&amp;Table_owssvr[[#This Row],[Created By_A]],FIND(" ",Table_owssvr[[#This Row],[Created By_A]])+1,LEN(Table_owssvr[[#This Row],[Created By_A]]))),Table_owssvr[[#This Row],[Created By]])</f>
        <v>Kristen Hebert</v>
      </c>
      <c r="S61" s="34" t="str">
        <f>IF(ISNUMBER(SEARCH(",",Table_owssvr[[#This Row],[Created By_B1]])),SUBSTITUTE(Table_owssvr[[#This Row],[Created By_B1]],",",""),Table_owssvr[[#This Row],[Created By_B1]])</f>
        <v>Kristen Hebert</v>
      </c>
      <c r="T61" s="7">
        <v>64</v>
      </c>
      <c r="U61" s="1" t="s">
        <v>15</v>
      </c>
      <c r="V61" s="5">
        <v>42627.437256944446</v>
      </c>
      <c r="W61" s="1" t="s">
        <v>1523</v>
      </c>
      <c r="X61" s="1"/>
      <c r="Y61" s="1"/>
      <c r="Z61" s="1" t="s">
        <v>12</v>
      </c>
      <c r="AA61" s="1" t="s">
        <v>11</v>
      </c>
    </row>
    <row r="62" spans="1:27" x14ac:dyDescent="0.25">
      <c r="A62" s="1" t="s">
        <v>2083</v>
      </c>
      <c r="B62" s="4">
        <v>42243</v>
      </c>
      <c r="C62" s="24" t="str">
        <f ca="1">IF(Table_owssvr[[#This Row],[Date]]&gt;=(TODAY()-365),"Y","N")</f>
        <v>N</v>
      </c>
      <c r="D62" s="1" t="s">
        <v>1152</v>
      </c>
      <c r="E62" s="1" t="s">
        <v>39</v>
      </c>
      <c r="F62" s="14" t="s">
        <v>2082</v>
      </c>
      <c r="G62" s="1" t="s">
        <v>1513</v>
      </c>
      <c r="H62" s="6" t="str">
        <f>IFERROR(LEFT(Table_owssvr[[#This Row],[Subject]],FIND(";",Table_owssvr[[#This Row],[Subject]])-1),Table_owssvr[[#This Row],[Subject]])</f>
        <v>Eligible CDBG Activities</v>
      </c>
      <c r="I62" s="1" t="s">
        <v>16</v>
      </c>
      <c r="J62" s="1" t="s">
        <v>1543</v>
      </c>
      <c r="K62" s="5">
        <v>42374.723981481482</v>
      </c>
      <c r="L62" s="1"/>
      <c r="M62" s="1"/>
      <c r="N62" s="2" t="s">
        <v>12</v>
      </c>
      <c r="O62" s="6" t="b">
        <v>1</v>
      </c>
      <c r="P62" s="1" t="s">
        <v>15</v>
      </c>
      <c r="Q62" s="33" t="str">
        <f>IF(ISNUMBER(SEARCH(",",Table_owssvr[[#This Row],[Created By]])),SUBSTITUTE(Table_owssvr[[#This Row],[Created By]]," OCD,",""),Table_owssvr[[#This Row],[Created By]])</f>
        <v>Hebert Kristen</v>
      </c>
      <c r="R62" s="33" t="str">
        <f>IF(ISNUMBER(SEARCH(",",Table_owssvr[[#This Row],[Created By]])),(MID(Table_owssvr[[#This Row],[Created By_A]]&amp;" "&amp;Table_owssvr[[#This Row],[Created By_A]],FIND(" ",Table_owssvr[[#This Row],[Created By_A]])+1,LEN(Table_owssvr[[#This Row],[Created By_A]]))),Table_owssvr[[#This Row],[Created By]])</f>
        <v>Kristen Hebert</v>
      </c>
      <c r="S62" s="34" t="str">
        <f>IF(ISNUMBER(SEARCH(",",Table_owssvr[[#This Row],[Created By_B1]])),SUBSTITUTE(Table_owssvr[[#This Row],[Created By_B1]],",",""),Table_owssvr[[#This Row],[Created By_B1]])</f>
        <v>Kristen Hebert</v>
      </c>
      <c r="T62" s="7">
        <v>65</v>
      </c>
      <c r="U62" s="1" t="s">
        <v>15</v>
      </c>
      <c r="V62" s="5">
        <v>42627.432627314818</v>
      </c>
      <c r="W62" s="1" t="s">
        <v>1523</v>
      </c>
      <c r="X62" s="1"/>
      <c r="Y62" s="1"/>
      <c r="Z62" s="1" t="s">
        <v>12</v>
      </c>
      <c r="AA62" s="1" t="s">
        <v>11</v>
      </c>
    </row>
    <row r="63" spans="1:27" x14ac:dyDescent="0.25">
      <c r="A63" s="1" t="s">
        <v>2081</v>
      </c>
      <c r="B63" s="4">
        <v>42342</v>
      </c>
      <c r="C63" s="24" t="str">
        <f ca="1">IF(Table_owssvr[[#This Row],[Date]]&gt;=(TODAY()-365),"Y","N")</f>
        <v>N</v>
      </c>
      <c r="D63" s="1" t="s">
        <v>521</v>
      </c>
      <c r="E63" s="1" t="s">
        <v>1137</v>
      </c>
      <c r="F63" s="14" t="s">
        <v>2080</v>
      </c>
      <c r="G63" s="1" t="s">
        <v>657</v>
      </c>
      <c r="H63" s="6" t="str">
        <f>IFERROR(LEFT(Table_owssvr[[#This Row],[Subject]],FIND(";",Table_owssvr[[#This Row],[Subject]])-1),Table_owssvr[[#This Row],[Subject]])</f>
        <v>Damage related to disaster</v>
      </c>
      <c r="I63" s="1" t="s">
        <v>27</v>
      </c>
      <c r="J63" s="1" t="s">
        <v>1584</v>
      </c>
      <c r="K63" s="5">
        <v>42374.727048611108</v>
      </c>
      <c r="L63" s="1"/>
      <c r="M63" s="1"/>
      <c r="N63" s="2" t="s">
        <v>12</v>
      </c>
      <c r="O63" s="6" t="b">
        <v>1</v>
      </c>
      <c r="P63" s="1" t="s">
        <v>15</v>
      </c>
      <c r="Q63" s="33" t="str">
        <f>IF(ISNUMBER(SEARCH(",",Table_owssvr[[#This Row],[Created By]])),SUBSTITUTE(Table_owssvr[[#This Row],[Created By]]," OCD,",""),Table_owssvr[[#This Row],[Created By]])</f>
        <v>Theresa Brennan</v>
      </c>
      <c r="R63" s="33" t="str">
        <f>IF(ISNUMBER(SEARCH(",",Table_owssvr[[#This Row],[Created By]])),(MID(Table_owssvr[[#This Row],[Created By_A]]&amp;" "&amp;Table_owssvr[[#This Row],[Created By_A]],FIND(" ",Table_owssvr[[#This Row],[Created By_A]])+1,LEN(Table_owssvr[[#This Row],[Created By_A]]))),Table_owssvr[[#This Row],[Created By]])</f>
        <v>Theresa Brennan</v>
      </c>
      <c r="S63" s="34" t="str">
        <f>IF(ISNUMBER(SEARCH(",",Table_owssvr[[#This Row],[Created By_B1]])),SUBSTITUTE(Table_owssvr[[#This Row],[Created By_B1]],",",""),Table_owssvr[[#This Row],[Created By_B1]])</f>
        <v>Theresa Brennan</v>
      </c>
      <c r="T63" s="7">
        <v>66</v>
      </c>
      <c r="U63" s="1" t="s">
        <v>15</v>
      </c>
      <c r="V63" s="5">
        <v>42627.438599537039</v>
      </c>
      <c r="W63" s="1" t="s">
        <v>1523</v>
      </c>
      <c r="X63" s="1"/>
      <c r="Y63" s="1"/>
      <c r="Z63" s="1" t="s">
        <v>12</v>
      </c>
      <c r="AA63" s="1" t="s">
        <v>11</v>
      </c>
    </row>
    <row r="64" spans="1:27" x14ac:dyDescent="0.25">
      <c r="A64" s="1" t="s">
        <v>899</v>
      </c>
      <c r="B64" s="4">
        <v>42263</v>
      </c>
      <c r="C64" s="24" t="str">
        <f ca="1">IF(Table_owssvr[[#This Row],[Date]]&gt;=(TODAY()-365),"Y","N")</f>
        <v>N</v>
      </c>
      <c r="D64" s="1" t="s">
        <v>898</v>
      </c>
      <c r="E64" s="1" t="s">
        <v>39</v>
      </c>
      <c r="F64" s="14" t="s">
        <v>2079</v>
      </c>
      <c r="G64" s="1" t="s">
        <v>1864</v>
      </c>
      <c r="H64" s="6" t="str">
        <f>IFERROR(LEFT(Table_owssvr[[#This Row],[Subject]],FIND(";",Table_owssvr[[#This Row],[Subject]])-1),Table_owssvr[[#This Row],[Subject]])</f>
        <v>Eligible CDBG Activities</v>
      </c>
      <c r="I64" s="1" t="s">
        <v>16</v>
      </c>
      <c r="J64" s="1" t="s">
        <v>1543</v>
      </c>
      <c r="K64" s="5">
        <v>42374.728159722225</v>
      </c>
      <c r="L64" s="1"/>
      <c r="M64" s="1"/>
      <c r="N64" s="2" t="s">
        <v>12</v>
      </c>
      <c r="O64" s="6" t="b">
        <v>1</v>
      </c>
      <c r="P64" s="1" t="s">
        <v>15</v>
      </c>
      <c r="Q64" s="33" t="str">
        <f>IF(ISNUMBER(SEARCH(",",Table_owssvr[[#This Row],[Created By]])),SUBSTITUTE(Table_owssvr[[#This Row],[Created By]]," OCD,",""),Table_owssvr[[#This Row],[Created By]])</f>
        <v>Hebert Kristen</v>
      </c>
      <c r="R64" s="33" t="str">
        <f>IF(ISNUMBER(SEARCH(",",Table_owssvr[[#This Row],[Created By]])),(MID(Table_owssvr[[#This Row],[Created By_A]]&amp;" "&amp;Table_owssvr[[#This Row],[Created By_A]],FIND(" ",Table_owssvr[[#This Row],[Created By_A]])+1,LEN(Table_owssvr[[#This Row],[Created By_A]]))),Table_owssvr[[#This Row],[Created By]])</f>
        <v>Kristen Hebert</v>
      </c>
      <c r="S64" s="34" t="str">
        <f>IF(ISNUMBER(SEARCH(",",Table_owssvr[[#This Row],[Created By_B1]])),SUBSTITUTE(Table_owssvr[[#This Row],[Created By_B1]],",",""),Table_owssvr[[#This Row],[Created By_B1]])</f>
        <v>Kristen Hebert</v>
      </c>
      <c r="T64" s="7">
        <v>67</v>
      </c>
      <c r="U64" s="1" t="s">
        <v>15</v>
      </c>
      <c r="V64" s="5">
        <v>42627.432673611111</v>
      </c>
      <c r="W64" s="1" t="s">
        <v>1523</v>
      </c>
      <c r="X64" s="1"/>
      <c r="Y64" s="1"/>
      <c r="Z64" s="1" t="s">
        <v>12</v>
      </c>
      <c r="AA64" s="1" t="s">
        <v>11</v>
      </c>
    </row>
    <row r="65" spans="1:27" x14ac:dyDescent="0.25">
      <c r="A65" s="1" t="s">
        <v>2078</v>
      </c>
      <c r="B65" s="4">
        <v>42332</v>
      </c>
      <c r="C65" s="24" t="str">
        <f ca="1">IF(Table_owssvr[[#This Row],[Date]]&gt;=(TODAY()-365),"Y","N")</f>
        <v>N</v>
      </c>
      <c r="D65" s="1" t="s">
        <v>2077</v>
      </c>
      <c r="E65" s="1" t="s">
        <v>29</v>
      </c>
      <c r="F65" s="14" t="s">
        <v>2076</v>
      </c>
      <c r="G65" s="1" t="s">
        <v>1161</v>
      </c>
      <c r="H65" s="6" t="str">
        <f>IFERROR(LEFT(Table_owssvr[[#This Row],[Subject]],FIND(";",Table_owssvr[[#This Row],[Subject]])-1),Table_owssvr[[#This Row],[Subject]])</f>
        <v>Eligible CDBG Activities</v>
      </c>
      <c r="I65" s="1" t="s">
        <v>27</v>
      </c>
      <c r="J65" s="1" t="s">
        <v>493</v>
      </c>
      <c r="K65" s="5">
        <v>42374.728738425925</v>
      </c>
      <c r="L65" s="1"/>
      <c r="M65" s="1"/>
      <c r="N65" s="2" t="s">
        <v>12</v>
      </c>
      <c r="O65" s="6" t="b">
        <v>1</v>
      </c>
      <c r="P65" s="1" t="s">
        <v>15</v>
      </c>
      <c r="Q65" s="33" t="str">
        <f>IF(ISNUMBER(SEARCH(",",Table_owssvr[[#This Row],[Created By]])),SUBSTITUTE(Table_owssvr[[#This Row],[Created By]]," OCD,",""),Table_owssvr[[#This Row],[Created By]])</f>
        <v>Lee Jared</v>
      </c>
      <c r="R65" s="33" t="str">
        <f>IF(ISNUMBER(SEARCH(",",Table_owssvr[[#This Row],[Created By]])),(MID(Table_owssvr[[#This Row],[Created By_A]]&amp;" "&amp;Table_owssvr[[#This Row],[Created By_A]],FIND(" ",Table_owssvr[[#This Row],[Created By_A]])+1,LEN(Table_owssvr[[#This Row],[Created By_A]]))),Table_owssvr[[#This Row],[Created By]])</f>
        <v>Jared Lee</v>
      </c>
      <c r="S65" s="34" t="str">
        <f>IF(ISNUMBER(SEARCH(",",Table_owssvr[[#This Row],[Created By_B1]])),SUBSTITUTE(Table_owssvr[[#This Row],[Created By_B1]],",",""),Table_owssvr[[#This Row],[Created By_B1]])</f>
        <v>Jared Lee</v>
      </c>
      <c r="T65" s="7">
        <v>68</v>
      </c>
      <c r="U65" s="1" t="s">
        <v>15</v>
      </c>
      <c r="V65" s="5">
        <v>42627.43309027778</v>
      </c>
      <c r="W65" s="1" t="s">
        <v>1523</v>
      </c>
      <c r="X65" s="1"/>
      <c r="Y65" s="1"/>
      <c r="Z65" s="1" t="s">
        <v>12</v>
      </c>
      <c r="AA65" s="1" t="s">
        <v>11</v>
      </c>
    </row>
    <row r="66" spans="1:27" x14ac:dyDescent="0.25">
      <c r="A66" s="1" t="s">
        <v>631</v>
      </c>
      <c r="B66" s="4">
        <v>42221</v>
      </c>
      <c r="C66" s="24" t="str">
        <f ca="1">IF(Table_owssvr[[#This Row],[Date]]&gt;=(TODAY()-365),"Y","N")</f>
        <v>N</v>
      </c>
      <c r="D66" s="1" t="s">
        <v>1545</v>
      </c>
      <c r="E66" s="1" t="s">
        <v>39</v>
      </c>
      <c r="F66" s="14" t="s">
        <v>2075</v>
      </c>
      <c r="G66" s="1" t="s">
        <v>2074</v>
      </c>
      <c r="H66" s="6" t="str">
        <f>IFERROR(LEFT(Table_owssvr[[#This Row],[Subject]],FIND(";",Table_owssvr[[#This Row],[Subject]])-1),Table_owssvr[[#This Row],[Subject]])</f>
        <v>Eligible CDBG Activities</v>
      </c>
      <c r="I66" s="1" t="s">
        <v>16</v>
      </c>
      <c r="J66" s="1" t="s">
        <v>1543</v>
      </c>
      <c r="K66" s="5">
        <v>42374.731921296298</v>
      </c>
      <c r="L66" s="1"/>
      <c r="M66" s="1"/>
      <c r="N66" s="2" t="s">
        <v>12</v>
      </c>
      <c r="O66" s="6" t="b">
        <v>1</v>
      </c>
      <c r="P66" s="1" t="s">
        <v>15</v>
      </c>
      <c r="Q66" s="33" t="str">
        <f>IF(ISNUMBER(SEARCH(",",Table_owssvr[[#This Row],[Created By]])),SUBSTITUTE(Table_owssvr[[#This Row],[Created By]]," OCD,",""),Table_owssvr[[#This Row],[Created By]])</f>
        <v>Hebert Kristen</v>
      </c>
      <c r="R66" s="33" t="str">
        <f>IF(ISNUMBER(SEARCH(",",Table_owssvr[[#This Row],[Created By]])),(MID(Table_owssvr[[#This Row],[Created By_A]]&amp;" "&amp;Table_owssvr[[#This Row],[Created By_A]],FIND(" ",Table_owssvr[[#This Row],[Created By_A]])+1,LEN(Table_owssvr[[#This Row],[Created By_A]]))),Table_owssvr[[#This Row],[Created By]])</f>
        <v>Kristen Hebert</v>
      </c>
      <c r="S66" s="34" t="str">
        <f>IF(ISNUMBER(SEARCH(",",Table_owssvr[[#This Row],[Created By_B1]])),SUBSTITUTE(Table_owssvr[[#This Row],[Created By_B1]],",",""),Table_owssvr[[#This Row],[Created By_B1]])</f>
        <v>Kristen Hebert</v>
      </c>
      <c r="T66" s="7">
        <v>69</v>
      </c>
      <c r="U66" s="1" t="s">
        <v>15</v>
      </c>
      <c r="V66" s="5">
        <v>42627.432534722226</v>
      </c>
      <c r="W66" s="1" t="s">
        <v>1523</v>
      </c>
      <c r="X66" s="1"/>
      <c r="Y66" s="1"/>
      <c r="Z66" s="1" t="s">
        <v>12</v>
      </c>
      <c r="AA66" s="1" t="s">
        <v>11</v>
      </c>
    </row>
    <row r="67" spans="1:27" x14ac:dyDescent="0.25">
      <c r="A67" s="1" t="s">
        <v>1600</v>
      </c>
      <c r="B67" s="4">
        <v>42261</v>
      </c>
      <c r="C67" s="24" t="str">
        <f ca="1">IF(Table_owssvr[[#This Row],[Date]]&gt;=(TODAY()-365),"Y","N")</f>
        <v>N</v>
      </c>
      <c r="D67" s="1" t="s">
        <v>2073</v>
      </c>
      <c r="E67" s="1" t="s">
        <v>39</v>
      </c>
      <c r="F67" s="14" t="s">
        <v>2072</v>
      </c>
      <c r="G67" s="1" t="s">
        <v>451</v>
      </c>
      <c r="H67" s="6" t="str">
        <f>IFERROR(LEFT(Table_owssvr[[#This Row],[Subject]],FIND(";",Table_owssvr[[#This Row],[Subject]])-1),Table_owssvr[[#This Row],[Subject]])</f>
        <v>Eligible CDBG Activities</v>
      </c>
      <c r="I67" s="1" t="s">
        <v>16</v>
      </c>
      <c r="J67" s="1" t="s">
        <v>1543</v>
      </c>
      <c r="K67" s="5">
        <v>42374.7340625</v>
      </c>
      <c r="L67" s="1"/>
      <c r="M67" s="1"/>
      <c r="N67" s="2" t="s">
        <v>12</v>
      </c>
      <c r="O67" s="6" t="b">
        <v>1</v>
      </c>
      <c r="P67" s="1" t="s">
        <v>15</v>
      </c>
      <c r="Q67" s="33" t="str">
        <f>IF(ISNUMBER(SEARCH(",",Table_owssvr[[#This Row],[Created By]])),SUBSTITUTE(Table_owssvr[[#This Row],[Created By]]," OCD,",""),Table_owssvr[[#This Row],[Created By]])</f>
        <v>Hebert Kristen</v>
      </c>
      <c r="R67" s="33" t="str">
        <f>IF(ISNUMBER(SEARCH(",",Table_owssvr[[#This Row],[Created By]])),(MID(Table_owssvr[[#This Row],[Created By_A]]&amp;" "&amp;Table_owssvr[[#This Row],[Created By_A]],FIND(" ",Table_owssvr[[#This Row],[Created By_A]])+1,LEN(Table_owssvr[[#This Row],[Created By_A]]))),Table_owssvr[[#This Row],[Created By]])</f>
        <v>Kristen Hebert</v>
      </c>
      <c r="S67" s="34" t="str">
        <f>IF(ISNUMBER(SEARCH(",",Table_owssvr[[#This Row],[Created By_B1]])),SUBSTITUTE(Table_owssvr[[#This Row],[Created By_B1]],",",""),Table_owssvr[[#This Row],[Created By_B1]])</f>
        <v>Kristen Hebert</v>
      </c>
      <c r="T67" s="7">
        <v>70</v>
      </c>
      <c r="U67" s="1" t="s">
        <v>15</v>
      </c>
      <c r="V67" s="5">
        <v>42627.432673611111</v>
      </c>
      <c r="W67" s="1" t="s">
        <v>1523</v>
      </c>
      <c r="X67" s="1"/>
      <c r="Y67" s="1"/>
      <c r="Z67" s="1" t="s">
        <v>12</v>
      </c>
      <c r="AA67" s="1" t="s">
        <v>11</v>
      </c>
    </row>
    <row r="68" spans="1:27" x14ac:dyDescent="0.25">
      <c r="A68" s="1" t="s">
        <v>504</v>
      </c>
      <c r="B68" s="4">
        <v>42347</v>
      </c>
      <c r="C68" s="24" t="str">
        <f ca="1">IF(Table_owssvr[[#This Row],[Date]]&gt;=(TODAY()-365),"Y","N")</f>
        <v>N</v>
      </c>
      <c r="D68" s="1" t="s">
        <v>2071</v>
      </c>
      <c r="E68" s="1" t="s">
        <v>502</v>
      </c>
      <c r="F68" s="14" t="s">
        <v>2070</v>
      </c>
      <c r="G68" s="1" t="s">
        <v>2069</v>
      </c>
      <c r="H68" s="6" t="str">
        <f>IFERROR(LEFT(Table_owssvr[[#This Row],[Subject]],FIND(";",Table_owssvr[[#This Row],[Subject]])-1),Table_owssvr[[#This Row],[Subject]])</f>
        <v>Eligible CDBG Activities</v>
      </c>
      <c r="I68" s="1" t="s">
        <v>16</v>
      </c>
      <c r="J68" s="1" t="s">
        <v>493</v>
      </c>
      <c r="K68" s="5">
        <v>42374.742881944447</v>
      </c>
      <c r="L68" s="1"/>
      <c r="M68" s="1"/>
      <c r="N68" s="2" t="s">
        <v>12</v>
      </c>
      <c r="O68" s="6" t="b">
        <v>1</v>
      </c>
      <c r="P68" s="1" t="s">
        <v>15</v>
      </c>
      <c r="Q68" s="33" t="str">
        <f>IF(ISNUMBER(SEARCH(",",Table_owssvr[[#This Row],[Created By]])),SUBSTITUTE(Table_owssvr[[#This Row],[Created By]]," OCD,",""),Table_owssvr[[#This Row],[Created By]])</f>
        <v>Lee Jared</v>
      </c>
      <c r="R68" s="33" t="str">
        <f>IF(ISNUMBER(SEARCH(",",Table_owssvr[[#This Row],[Created By]])),(MID(Table_owssvr[[#This Row],[Created By_A]]&amp;" "&amp;Table_owssvr[[#This Row],[Created By_A]],FIND(" ",Table_owssvr[[#This Row],[Created By_A]])+1,LEN(Table_owssvr[[#This Row],[Created By_A]]))),Table_owssvr[[#This Row],[Created By]])</f>
        <v>Jared Lee</v>
      </c>
      <c r="S68" s="34" t="str">
        <f>IF(ISNUMBER(SEARCH(",",Table_owssvr[[#This Row],[Created By_B1]])),SUBSTITUTE(Table_owssvr[[#This Row],[Created By_B1]],",",""),Table_owssvr[[#This Row],[Created By_B1]])</f>
        <v>Jared Lee</v>
      </c>
      <c r="T68" s="7">
        <v>71</v>
      </c>
      <c r="U68" s="1" t="s">
        <v>15</v>
      </c>
      <c r="V68" s="5">
        <v>42627.441493055558</v>
      </c>
      <c r="W68" s="1" t="s">
        <v>1523</v>
      </c>
      <c r="X68" s="1"/>
      <c r="Y68" s="1"/>
      <c r="Z68" s="1" t="s">
        <v>12</v>
      </c>
      <c r="AA68" s="1" t="s">
        <v>11</v>
      </c>
    </row>
    <row r="69" spans="1:27" x14ac:dyDescent="0.25">
      <c r="A69" s="1" t="s">
        <v>2048</v>
      </c>
      <c r="B69" s="4">
        <v>42355</v>
      </c>
      <c r="C69" s="24" t="str">
        <f ca="1">IF(Table_owssvr[[#This Row],[Date]]&gt;=(TODAY()-365),"Y","N")</f>
        <v>N</v>
      </c>
      <c r="D69" s="1" t="s">
        <v>2047</v>
      </c>
      <c r="E69" s="1" t="s">
        <v>29</v>
      </c>
      <c r="F69" s="14" t="s">
        <v>2068</v>
      </c>
      <c r="G69" s="1" t="s">
        <v>2067</v>
      </c>
      <c r="H69" s="6" t="str">
        <f>IFERROR(LEFT(Table_owssvr[[#This Row],[Subject]],FIND(";",Table_owssvr[[#This Row],[Subject]])-1),Table_owssvr[[#This Row],[Subject]])</f>
        <v>Eligible CDBG Activities</v>
      </c>
      <c r="I69" s="1" t="s">
        <v>16</v>
      </c>
      <c r="J69" s="1" t="s">
        <v>493</v>
      </c>
      <c r="K69" s="5">
        <v>42374.74931712963</v>
      </c>
      <c r="L69" s="1"/>
      <c r="M69" s="1"/>
      <c r="N69" s="2" t="s">
        <v>12</v>
      </c>
      <c r="O69" s="6" t="b">
        <v>0</v>
      </c>
      <c r="P69" s="1" t="s">
        <v>15</v>
      </c>
      <c r="Q69" s="33" t="str">
        <f>IF(ISNUMBER(SEARCH(",",Table_owssvr[[#This Row],[Created By]])),SUBSTITUTE(Table_owssvr[[#This Row],[Created By]]," OCD,",""),Table_owssvr[[#This Row],[Created By]])</f>
        <v>Lee Jared</v>
      </c>
      <c r="R69" s="33" t="str">
        <f>IF(ISNUMBER(SEARCH(",",Table_owssvr[[#This Row],[Created By]])),(MID(Table_owssvr[[#This Row],[Created By_A]]&amp;" "&amp;Table_owssvr[[#This Row],[Created By_A]],FIND(" ",Table_owssvr[[#This Row],[Created By_A]])+1,LEN(Table_owssvr[[#This Row],[Created By_A]]))),Table_owssvr[[#This Row],[Created By]])</f>
        <v>Jared Lee</v>
      </c>
      <c r="S69" s="34" t="str">
        <f>IF(ISNUMBER(SEARCH(",",Table_owssvr[[#This Row],[Created By_B1]])),SUBSTITUTE(Table_owssvr[[#This Row],[Created By_B1]],",",""),Table_owssvr[[#This Row],[Created By_B1]])</f>
        <v>Jared Lee</v>
      </c>
      <c r="T69" s="7">
        <v>72</v>
      </c>
      <c r="U69" s="1" t="s">
        <v>15</v>
      </c>
      <c r="V69" s="5">
        <v>42374.74931712963</v>
      </c>
      <c r="W69" s="1" t="s">
        <v>493</v>
      </c>
      <c r="X69" s="1"/>
      <c r="Y69" s="1"/>
      <c r="Z69" s="1" t="s">
        <v>12</v>
      </c>
      <c r="AA69" s="1" t="s">
        <v>11</v>
      </c>
    </row>
    <row r="70" spans="1:27" x14ac:dyDescent="0.25">
      <c r="A70" s="1" t="s">
        <v>2007</v>
      </c>
      <c r="B70" s="4">
        <v>42376</v>
      </c>
      <c r="C70" s="24" t="str">
        <f ca="1">IF(Table_owssvr[[#This Row],[Date]]&gt;=(TODAY()-365),"Y","N")</f>
        <v>N</v>
      </c>
      <c r="D70" s="1" t="s">
        <v>2066</v>
      </c>
      <c r="E70" s="1" t="s">
        <v>39</v>
      </c>
      <c r="F70" s="14" t="s">
        <v>2065</v>
      </c>
      <c r="G70" s="1" t="s">
        <v>2004</v>
      </c>
      <c r="H70" s="6" t="str">
        <f>IFERROR(LEFT(Table_owssvr[[#This Row],[Subject]],FIND(";",Table_owssvr[[#This Row],[Subject]])-1),Table_owssvr[[#This Row],[Subject]])</f>
        <v>Financial Management</v>
      </c>
      <c r="I70" s="1" t="s">
        <v>27</v>
      </c>
      <c r="J70" s="1" t="s">
        <v>1517</v>
      </c>
      <c r="K70" s="5">
        <v>42376.66202546296</v>
      </c>
      <c r="L70" s="1"/>
      <c r="M70" s="1"/>
      <c r="N70" s="2" t="s">
        <v>12</v>
      </c>
      <c r="O70" s="6" t="b">
        <v>0</v>
      </c>
      <c r="P70" s="1" t="s">
        <v>15</v>
      </c>
      <c r="Q70" s="33" t="str">
        <f>IF(ISNUMBER(SEARCH(",",Table_owssvr[[#This Row],[Created By]])),SUBSTITUTE(Table_owssvr[[#This Row],[Created By]]," OCD,",""),Table_owssvr[[#This Row],[Created By]])</f>
        <v>Polk, Nechelle</v>
      </c>
      <c r="R70" s="33" t="str">
        <f>IF(ISNUMBER(SEARCH(",",Table_owssvr[[#This Row],[Created By]])),(MID(Table_owssvr[[#This Row],[Created By_A]]&amp;" "&amp;Table_owssvr[[#This Row],[Created By_A]],FIND(" ",Table_owssvr[[#This Row],[Created By_A]])+1,LEN(Table_owssvr[[#This Row],[Created By_A]]))),Table_owssvr[[#This Row],[Created By]])</f>
        <v>Nechelle Polk,</v>
      </c>
      <c r="S70" s="34" t="str">
        <f>IF(ISNUMBER(SEARCH(",",Table_owssvr[[#This Row],[Created By_B1]])),SUBSTITUTE(Table_owssvr[[#This Row],[Created By_B1]],",",""),Table_owssvr[[#This Row],[Created By_B1]])</f>
        <v>Nechelle Polk</v>
      </c>
      <c r="T70" s="7">
        <v>73</v>
      </c>
      <c r="U70" s="1" t="s">
        <v>15</v>
      </c>
      <c r="V70" s="5">
        <v>42376.66202546296</v>
      </c>
      <c r="W70" s="1" t="s">
        <v>1517</v>
      </c>
      <c r="X70" s="1"/>
      <c r="Y70" s="1"/>
      <c r="Z70" s="1" t="s">
        <v>12</v>
      </c>
      <c r="AA70" s="1" t="s">
        <v>11</v>
      </c>
    </row>
    <row r="71" spans="1:27" x14ac:dyDescent="0.25">
      <c r="A71" s="1" t="s">
        <v>1074</v>
      </c>
      <c r="B71" s="4">
        <v>42376</v>
      </c>
      <c r="C71" s="24" t="str">
        <f ca="1">IF(Table_owssvr[[#This Row],[Date]]&gt;=(TODAY()-365),"Y","N")</f>
        <v>N</v>
      </c>
      <c r="D71" s="1" t="s">
        <v>2064</v>
      </c>
      <c r="E71" s="1" t="s">
        <v>29</v>
      </c>
      <c r="F71" s="14" t="s">
        <v>2063</v>
      </c>
      <c r="G71" s="1" t="s">
        <v>2004</v>
      </c>
      <c r="H71" s="6" t="str">
        <f>IFERROR(LEFT(Table_owssvr[[#This Row],[Subject]],FIND(";",Table_owssvr[[#This Row],[Subject]])-1),Table_owssvr[[#This Row],[Subject]])</f>
        <v>Financial Management</v>
      </c>
      <c r="I71" s="1" t="s">
        <v>27</v>
      </c>
      <c r="J71" s="1" t="s">
        <v>1517</v>
      </c>
      <c r="K71" s="5">
        <v>42376.663368055553</v>
      </c>
      <c r="L71" s="1"/>
      <c r="M71" s="1"/>
      <c r="N71" s="2" t="s">
        <v>12</v>
      </c>
      <c r="O71" s="6" t="b">
        <v>1</v>
      </c>
      <c r="P71" s="1" t="s">
        <v>15</v>
      </c>
      <c r="Q71" s="33" t="str">
        <f>IF(ISNUMBER(SEARCH(",",Table_owssvr[[#This Row],[Created By]])),SUBSTITUTE(Table_owssvr[[#This Row],[Created By]]," OCD,",""),Table_owssvr[[#This Row],[Created By]])</f>
        <v>Polk, Nechelle</v>
      </c>
      <c r="R71" s="33" t="str">
        <f>IF(ISNUMBER(SEARCH(",",Table_owssvr[[#This Row],[Created By]])),(MID(Table_owssvr[[#This Row],[Created By_A]]&amp;" "&amp;Table_owssvr[[#This Row],[Created By_A]],FIND(" ",Table_owssvr[[#This Row],[Created By_A]])+1,LEN(Table_owssvr[[#This Row],[Created By_A]]))),Table_owssvr[[#This Row],[Created By]])</f>
        <v>Nechelle Polk,</v>
      </c>
      <c r="S71" s="34" t="str">
        <f>IF(ISNUMBER(SEARCH(",",Table_owssvr[[#This Row],[Created By_B1]])),SUBSTITUTE(Table_owssvr[[#This Row],[Created By_B1]],",",""),Table_owssvr[[#This Row],[Created By_B1]])</f>
        <v>Nechelle Polk</v>
      </c>
      <c r="T71" s="7">
        <v>74</v>
      </c>
      <c r="U71" s="1" t="s">
        <v>15</v>
      </c>
      <c r="V71" s="5">
        <v>42627.621828703705</v>
      </c>
      <c r="W71" s="1" t="s">
        <v>1523</v>
      </c>
      <c r="X71" s="1"/>
      <c r="Y71" s="1"/>
      <c r="Z71" s="1" t="s">
        <v>12</v>
      </c>
      <c r="AA71" s="1" t="s">
        <v>11</v>
      </c>
    </row>
    <row r="72" spans="1:27" x14ac:dyDescent="0.25">
      <c r="A72" s="1" t="s">
        <v>2062</v>
      </c>
      <c r="B72" s="4">
        <v>42342</v>
      </c>
      <c r="C72" s="24" t="str">
        <f ca="1">IF(Table_owssvr[[#This Row],[Date]]&gt;=(TODAY()-365),"Y","N")</f>
        <v>N</v>
      </c>
      <c r="D72" s="1" t="s">
        <v>2061</v>
      </c>
      <c r="E72" s="1" t="s">
        <v>29</v>
      </c>
      <c r="F72" s="14" t="s">
        <v>2060</v>
      </c>
      <c r="G72" s="1" t="s">
        <v>432</v>
      </c>
      <c r="H72" s="6" t="str">
        <f>IFERROR(LEFT(Table_owssvr[[#This Row],[Subject]],FIND(";",Table_owssvr[[#This Row],[Subject]])-1),Table_owssvr[[#This Row],[Subject]])</f>
        <v>Financial Management</v>
      </c>
      <c r="I72" s="1" t="s">
        <v>27</v>
      </c>
      <c r="J72" s="1" t="s">
        <v>2825</v>
      </c>
      <c r="K72" s="5">
        <v>42377.437604166669</v>
      </c>
      <c r="L72" s="1"/>
      <c r="M72" s="1"/>
      <c r="N72" s="2" t="s">
        <v>12</v>
      </c>
      <c r="O72" s="6" t="b">
        <v>0</v>
      </c>
      <c r="P72" s="1" t="s">
        <v>15</v>
      </c>
      <c r="Q72" s="33" t="str">
        <f>IF(ISNUMBER(SEARCH(",",Table_owssvr[[#This Row],[Created By]])),SUBSTITUTE(Table_owssvr[[#This Row],[Created By]]," OCD,",""),Table_owssvr[[#This Row],[Created By]])</f>
        <v>Andrea Fleischbein</v>
      </c>
      <c r="R72" s="33" t="str">
        <f>IF(ISNUMBER(SEARCH(",",Table_owssvr[[#This Row],[Created By]])),(MID(Table_owssvr[[#This Row],[Created By_A]]&amp;" "&amp;Table_owssvr[[#This Row],[Created By_A]],FIND(" ",Table_owssvr[[#This Row],[Created By_A]])+1,LEN(Table_owssvr[[#This Row],[Created By_A]]))),Table_owssvr[[#This Row],[Created By]])</f>
        <v>Andrea Fleischbein</v>
      </c>
      <c r="S72" s="34" t="str">
        <f>IF(ISNUMBER(SEARCH(",",Table_owssvr[[#This Row],[Created By_B1]])),SUBSTITUTE(Table_owssvr[[#This Row],[Created By_B1]],",",""),Table_owssvr[[#This Row],[Created By_B1]])</f>
        <v>Andrea Fleischbein</v>
      </c>
      <c r="T72" s="7">
        <v>75</v>
      </c>
      <c r="U72" s="1" t="s">
        <v>15</v>
      </c>
      <c r="V72" s="5">
        <v>42377.437604166669</v>
      </c>
      <c r="W72" s="1" t="s">
        <v>2825</v>
      </c>
      <c r="X72" s="1"/>
      <c r="Y72" s="1"/>
      <c r="Z72" s="1" t="s">
        <v>12</v>
      </c>
      <c r="AA72" s="1" t="s">
        <v>11</v>
      </c>
    </row>
    <row r="73" spans="1:27" x14ac:dyDescent="0.25">
      <c r="A73" s="1" t="s">
        <v>208</v>
      </c>
      <c r="B73" s="4">
        <v>42339</v>
      </c>
      <c r="C73" s="24" t="str">
        <f ca="1">IF(Table_owssvr[[#This Row],[Date]]&gt;=(TODAY()-365),"Y","N")</f>
        <v>N</v>
      </c>
      <c r="D73" s="1" t="s">
        <v>207</v>
      </c>
      <c r="E73" s="1" t="s">
        <v>39</v>
      </c>
      <c r="F73" s="14" t="s">
        <v>2059</v>
      </c>
      <c r="G73" s="1" t="s">
        <v>906</v>
      </c>
      <c r="H73" s="6" t="str">
        <f>IFERROR(LEFT(Table_owssvr[[#This Row],[Subject]],FIND(";",Table_owssvr[[#This Row],[Subject]])-1),Table_owssvr[[#This Row],[Subject]])</f>
        <v>Urgent Need - National Objective</v>
      </c>
      <c r="I73" s="1" t="s">
        <v>16</v>
      </c>
      <c r="J73" s="1" t="s">
        <v>2825</v>
      </c>
      <c r="K73" s="5">
        <v>42377.439768518518</v>
      </c>
      <c r="L73" s="1"/>
      <c r="M73" s="1"/>
      <c r="N73" s="2" t="s">
        <v>12</v>
      </c>
      <c r="O73" s="6" t="b">
        <v>1</v>
      </c>
      <c r="P73" s="1" t="s">
        <v>15</v>
      </c>
      <c r="Q73" s="33" t="str">
        <f>IF(ISNUMBER(SEARCH(",",Table_owssvr[[#This Row],[Created By]])),SUBSTITUTE(Table_owssvr[[#This Row],[Created By]]," OCD,",""),Table_owssvr[[#This Row],[Created By]])</f>
        <v>Andrea Fleischbein</v>
      </c>
      <c r="R73" s="33" t="str">
        <f>IF(ISNUMBER(SEARCH(",",Table_owssvr[[#This Row],[Created By]])),(MID(Table_owssvr[[#This Row],[Created By_A]]&amp;" "&amp;Table_owssvr[[#This Row],[Created By_A]],FIND(" ",Table_owssvr[[#This Row],[Created By_A]])+1,LEN(Table_owssvr[[#This Row],[Created By_A]]))),Table_owssvr[[#This Row],[Created By]])</f>
        <v>Andrea Fleischbein</v>
      </c>
      <c r="S73" s="34" t="str">
        <f>IF(ISNUMBER(SEARCH(",",Table_owssvr[[#This Row],[Created By_B1]])),SUBSTITUTE(Table_owssvr[[#This Row],[Created By_B1]],",",""),Table_owssvr[[#This Row],[Created By_B1]])</f>
        <v>Andrea Fleischbein</v>
      </c>
      <c r="T73" s="7">
        <v>76</v>
      </c>
      <c r="U73" s="1" t="s">
        <v>15</v>
      </c>
      <c r="V73" s="5">
        <v>42627.433541666665</v>
      </c>
      <c r="W73" s="1" t="s">
        <v>1523</v>
      </c>
      <c r="X73" s="1"/>
      <c r="Y73" s="1"/>
      <c r="Z73" s="1" t="s">
        <v>12</v>
      </c>
      <c r="AA73" s="1" t="s">
        <v>11</v>
      </c>
    </row>
    <row r="74" spans="1:27" x14ac:dyDescent="0.25">
      <c r="A74" s="1" t="s">
        <v>2058</v>
      </c>
      <c r="B74" s="4">
        <v>42339</v>
      </c>
      <c r="C74" s="24" t="str">
        <f ca="1">IF(Table_owssvr[[#This Row],[Date]]&gt;=(TODAY()-365),"Y","N")</f>
        <v>N</v>
      </c>
      <c r="D74" s="1" t="s">
        <v>2057</v>
      </c>
      <c r="E74" s="1" t="s">
        <v>39</v>
      </c>
      <c r="F74" s="14" t="s">
        <v>2056</v>
      </c>
      <c r="G74" s="1" t="s">
        <v>185</v>
      </c>
      <c r="H74" s="6" t="str">
        <f>IFERROR(LEFT(Table_owssvr[[#This Row],[Subject]],FIND(";",Table_owssvr[[#This Row],[Subject]])-1),Table_owssvr[[#This Row],[Subject]])</f>
        <v>Low-Moderate Income - National Objective</v>
      </c>
      <c r="I74" s="1" t="s">
        <v>16</v>
      </c>
      <c r="J74" s="1" t="s">
        <v>2825</v>
      </c>
      <c r="K74" s="5">
        <v>42377.45140046296</v>
      </c>
      <c r="L74" s="1"/>
      <c r="M74" s="1"/>
      <c r="N74" s="2" t="s">
        <v>12</v>
      </c>
      <c r="O74" s="6" t="b">
        <v>1</v>
      </c>
      <c r="P74" s="1" t="s">
        <v>15</v>
      </c>
      <c r="Q74" s="33" t="str">
        <f>IF(ISNUMBER(SEARCH(",",Table_owssvr[[#This Row],[Created By]])),SUBSTITUTE(Table_owssvr[[#This Row],[Created By]]," OCD,",""),Table_owssvr[[#This Row],[Created By]])</f>
        <v>Andrea Fleischbein</v>
      </c>
      <c r="R74" s="33" t="str">
        <f>IF(ISNUMBER(SEARCH(",",Table_owssvr[[#This Row],[Created By]])),(MID(Table_owssvr[[#This Row],[Created By_A]]&amp;" "&amp;Table_owssvr[[#This Row],[Created By_A]],FIND(" ",Table_owssvr[[#This Row],[Created By_A]])+1,LEN(Table_owssvr[[#This Row],[Created By_A]]))),Table_owssvr[[#This Row],[Created By]])</f>
        <v>Andrea Fleischbein</v>
      </c>
      <c r="S74" s="34" t="str">
        <f>IF(ISNUMBER(SEARCH(",",Table_owssvr[[#This Row],[Created By_B1]])),SUBSTITUTE(Table_owssvr[[#This Row],[Created By_B1]],",",""),Table_owssvr[[#This Row],[Created By_B1]])</f>
        <v>Andrea Fleischbein</v>
      </c>
      <c r="T74" s="7">
        <v>77</v>
      </c>
      <c r="U74" s="1" t="s">
        <v>15</v>
      </c>
      <c r="V74" s="5">
        <v>42627.433541666665</v>
      </c>
      <c r="W74" s="1" t="s">
        <v>1523</v>
      </c>
      <c r="X74" s="1"/>
      <c r="Y74" s="1"/>
      <c r="Z74" s="1" t="s">
        <v>12</v>
      </c>
      <c r="AA74" s="1" t="s">
        <v>11</v>
      </c>
    </row>
    <row r="75" spans="1:27" x14ac:dyDescent="0.25">
      <c r="A75" s="1" t="s">
        <v>1727</v>
      </c>
      <c r="B75" s="4">
        <v>42341</v>
      </c>
      <c r="C75" s="24" t="str">
        <f ca="1">IF(Table_owssvr[[#This Row],[Date]]&gt;=(TODAY()-365),"Y","N")</f>
        <v>N</v>
      </c>
      <c r="D75" s="1" t="s">
        <v>2055</v>
      </c>
      <c r="E75" s="1" t="s">
        <v>39</v>
      </c>
      <c r="F75" s="14" t="s">
        <v>2054</v>
      </c>
      <c r="G75" s="1" t="s">
        <v>924</v>
      </c>
      <c r="H75" s="6" t="str">
        <f>IFERROR(LEFT(Table_owssvr[[#This Row],[Subject]],FIND(";",Table_owssvr[[#This Row],[Subject]])-1),Table_owssvr[[#This Row],[Subject]])</f>
        <v>Low-Moderate Income - National Objective</v>
      </c>
      <c r="I75" s="1" t="s">
        <v>16</v>
      </c>
      <c r="J75" s="1" t="s">
        <v>2825</v>
      </c>
      <c r="K75" s="5">
        <v>42377.459317129629</v>
      </c>
      <c r="L75" s="1"/>
      <c r="M75" s="1"/>
      <c r="N75" s="2" t="s">
        <v>12</v>
      </c>
      <c r="O75" s="6" t="b">
        <v>0</v>
      </c>
      <c r="P75" s="1" t="s">
        <v>15</v>
      </c>
      <c r="Q75" s="33" t="str">
        <f>IF(ISNUMBER(SEARCH(",",Table_owssvr[[#This Row],[Created By]])),SUBSTITUTE(Table_owssvr[[#This Row],[Created By]]," OCD,",""),Table_owssvr[[#This Row],[Created By]])</f>
        <v>Andrea Fleischbein</v>
      </c>
      <c r="R75" s="33" t="str">
        <f>IF(ISNUMBER(SEARCH(",",Table_owssvr[[#This Row],[Created By]])),(MID(Table_owssvr[[#This Row],[Created By_A]]&amp;" "&amp;Table_owssvr[[#This Row],[Created By_A]],FIND(" ",Table_owssvr[[#This Row],[Created By_A]])+1,LEN(Table_owssvr[[#This Row],[Created By_A]]))),Table_owssvr[[#This Row],[Created By]])</f>
        <v>Andrea Fleischbein</v>
      </c>
      <c r="S75" s="34" t="str">
        <f>IF(ISNUMBER(SEARCH(",",Table_owssvr[[#This Row],[Created By_B1]])),SUBSTITUTE(Table_owssvr[[#This Row],[Created By_B1]],",",""),Table_owssvr[[#This Row],[Created By_B1]])</f>
        <v>Andrea Fleischbein</v>
      </c>
      <c r="T75" s="7">
        <v>78</v>
      </c>
      <c r="U75" s="1" t="s">
        <v>15</v>
      </c>
      <c r="V75" s="5">
        <v>42377.459317129629</v>
      </c>
      <c r="W75" s="1" t="s">
        <v>2825</v>
      </c>
      <c r="X75" s="1"/>
      <c r="Y75" s="1"/>
      <c r="Z75" s="1" t="s">
        <v>12</v>
      </c>
      <c r="AA75" s="1" t="s">
        <v>11</v>
      </c>
    </row>
    <row r="76" spans="1:27" x14ac:dyDescent="0.25">
      <c r="A76" s="1" t="s">
        <v>1724</v>
      </c>
      <c r="B76" s="4">
        <v>42373</v>
      </c>
      <c r="C76" s="24" t="str">
        <f ca="1">IF(Table_owssvr[[#This Row],[Date]]&gt;=(TODAY()-365),"Y","N")</f>
        <v>N</v>
      </c>
      <c r="D76" s="1" t="s">
        <v>2053</v>
      </c>
      <c r="E76" s="1" t="s">
        <v>29</v>
      </c>
      <c r="F76" s="14" t="s">
        <v>2052</v>
      </c>
      <c r="G76" s="1" t="s">
        <v>906</v>
      </c>
      <c r="H76" s="6" t="str">
        <f>IFERROR(LEFT(Table_owssvr[[#This Row],[Subject]],FIND(";",Table_owssvr[[#This Row],[Subject]])-1),Table_owssvr[[#This Row],[Subject]])</f>
        <v>Urgent Need - National Objective</v>
      </c>
      <c r="I76" s="1" t="s">
        <v>16</v>
      </c>
      <c r="J76" s="1" t="s">
        <v>2825</v>
      </c>
      <c r="K76" s="5">
        <v>42377.462511574071</v>
      </c>
      <c r="L76" s="1"/>
      <c r="M76" s="1"/>
      <c r="N76" s="2" t="s">
        <v>12</v>
      </c>
      <c r="O76" s="6" t="b">
        <v>1</v>
      </c>
      <c r="P76" s="1" t="s">
        <v>15</v>
      </c>
      <c r="Q76" s="33" t="str">
        <f>IF(ISNUMBER(SEARCH(",",Table_owssvr[[#This Row],[Created By]])),SUBSTITUTE(Table_owssvr[[#This Row],[Created By]]," OCD,",""),Table_owssvr[[#This Row],[Created By]])</f>
        <v>Andrea Fleischbein</v>
      </c>
      <c r="R76" s="33" t="str">
        <f>IF(ISNUMBER(SEARCH(",",Table_owssvr[[#This Row],[Created By]])),(MID(Table_owssvr[[#This Row],[Created By_A]]&amp;" "&amp;Table_owssvr[[#This Row],[Created By_A]],FIND(" ",Table_owssvr[[#This Row],[Created By_A]])+1,LEN(Table_owssvr[[#This Row],[Created By_A]]))),Table_owssvr[[#This Row],[Created By]])</f>
        <v>Andrea Fleischbein</v>
      </c>
      <c r="S76" s="34" t="str">
        <f>IF(ISNUMBER(SEARCH(",",Table_owssvr[[#This Row],[Created By_B1]])),SUBSTITUTE(Table_owssvr[[#This Row],[Created By_B1]],",",""),Table_owssvr[[#This Row],[Created By_B1]])</f>
        <v>Andrea Fleischbein</v>
      </c>
      <c r="T76" s="7">
        <v>79</v>
      </c>
      <c r="U76" s="1" t="s">
        <v>15</v>
      </c>
      <c r="V76" s="5">
        <v>42627.446898148148</v>
      </c>
      <c r="W76" s="1" t="s">
        <v>1523</v>
      </c>
      <c r="X76" s="1"/>
      <c r="Y76" s="1"/>
      <c r="Z76" s="1" t="s">
        <v>12</v>
      </c>
      <c r="AA76" s="1" t="s">
        <v>11</v>
      </c>
    </row>
    <row r="77" spans="1:27" x14ac:dyDescent="0.25">
      <c r="A77" s="1" t="s">
        <v>2051</v>
      </c>
      <c r="B77" s="4">
        <v>42353</v>
      </c>
      <c r="C77" s="24" t="str">
        <f ca="1">IF(Table_owssvr[[#This Row],[Date]]&gt;=(TODAY()-365),"Y","N")</f>
        <v>N</v>
      </c>
      <c r="D77" s="1" t="s">
        <v>2050</v>
      </c>
      <c r="E77" s="1" t="s">
        <v>39</v>
      </c>
      <c r="F77" s="14" t="s">
        <v>2049</v>
      </c>
      <c r="G77" s="1" t="s">
        <v>185</v>
      </c>
      <c r="H77" s="6" t="str">
        <f>IFERROR(LEFT(Table_owssvr[[#This Row],[Subject]],FIND(";",Table_owssvr[[#This Row],[Subject]])-1),Table_owssvr[[#This Row],[Subject]])</f>
        <v>Low-Moderate Income - National Objective</v>
      </c>
      <c r="I77" s="1" t="s">
        <v>16</v>
      </c>
      <c r="J77" s="1" t="s">
        <v>2825</v>
      </c>
      <c r="K77" s="5">
        <v>42377.465648148151</v>
      </c>
      <c r="L77" s="1"/>
      <c r="M77" s="1"/>
      <c r="N77" s="2" t="s">
        <v>12</v>
      </c>
      <c r="O77" s="6" t="b">
        <v>1</v>
      </c>
      <c r="P77" s="1" t="s">
        <v>15</v>
      </c>
      <c r="Q77" s="33" t="str">
        <f>IF(ISNUMBER(SEARCH(",",Table_owssvr[[#This Row],[Created By]])),SUBSTITUTE(Table_owssvr[[#This Row],[Created By]]," OCD,",""),Table_owssvr[[#This Row],[Created By]])</f>
        <v>Andrea Fleischbein</v>
      </c>
      <c r="R77" s="33" t="str">
        <f>IF(ISNUMBER(SEARCH(",",Table_owssvr[[#This Row],[Created By]])),(MID(Table_owssvr[[#This Row],[Created By_A]]&amp;" "&amp;Table_owssvr[[#This Row],[Created By_A]],FIND(" ",Table_owssvr[[#This Row],[Created By_A]])+1,LEN(Table_owssvr[[#This Row],[Created By_A]]))),Table_owssvr[[#This Row],[Created By]])</f>
        <v>Andrea Fleischbein</v>
      </c>
      <c r="S77" s="34" t="str">
        <f>IF(ISNUMBER(SEARCH(",",Table_owssvr[[#This Row],[Created By_B1]])),SUBSTITUTE(Table_owssvr[[#This Row],[Created By_B1]],",",""),Table_owssvr[[#This Row],[Created By_B1]])</f>
        <v>Andrea Fleischbein</v>
      </c>
      <c r="T77" s="7">
        <v>80</v>
      </c>
      <c r="U77" s="1" t="s">
        <v>15</v>
      </c>
      <c r="V77" s="5">
        <v>42627.441759259258</v>
      </c>
      <c r="W77" s="1" t="s">
        <v>1523</v>
      </c>
      <c r="X77" s="1"/>
      <c r="Y77" s="1"/>
      <c r="Z77" s="1" t="s">
        <v>12</v>
      </c>
      <c r="AA77" s="1" t="s">
        <v>11</v>
      </c>
    </row>
    <row r="78" spans="1:27" x14ac:dyDescent="0.25">
      <c r="A78" s="1" t="s">
        <v>2048</v>
      </c>
      <c r="B78" s="4">
        <v>42355</v>
      </c>
      <c r="C78" s="24" t="str">
        <f ca="1">IF(Table_owssvr[[#This Row],[Date]]&gt;=(TODAY()-365),"Y","N")</f>
        <v>N</v>
      </c>
      <c r="D78" s="1" t="s">
        <v>2047</v>
      </c>
      <c r="E78" s="1" t="s">
        <v>29</v>
      </c>
      <c r="F78" s="14" t="s">
        <v>2046</v>
      </c>
      <c r="G78" s="1" t="s">
        <v>906</v>
      </c>
      <c r="H78" s="6" t="str">
        <f>IFERROR(LEFT(Table_owssvr[[#This Row],[Subject]],FIND(";",Table_owssvr[[#This Row],[Subject]])-1),Table_owssvr[[#This Row],[Subject]])</f>
        <v>Urgent Need - National Objective</v>
      </c>
      <c r="I78" s="1" t="s">
        <v>16</v>
      </c>
      <c r="J78" s="1" t="s">
        <v>2825</v>
      </c>
      <c r="K78" s="5">
        <v>42377.469675925924</v>
      </c>
      <c r="L78" s="1"/>
      <c r="M78" s="1"/>
      <c r="N78" s="2" t="s">
        <v>12</v>
      </c>
      <c r="O78" s="6" t="b">
        <v>0</v>
      </c>
      <c r="P78" s="1" t="s">
        <v>15</v>
      </c>
      <c r="Q78" s="33" t="str">
        <f>IF(ISNUMBER(SEARCH(",",Table_owssvr[[#This Row],[Created By]])),SUBSTITUTE(Table_owssvr[[#This Row],[Created By]]," OCD,",""),Table_owssvr[[#This Row],[Created By]])</f>
        <v>Andrea Fleischbein</v>
      </c>
      <c r="R78" s="33" t="str">
        <f>IF(ISNUMBER(SEARCH(",",Table_owssvr[[#This Row],[Created By]])),(MID(Table_owssvr[[#This Row],[Created By_A]]&amp;" "&amp;Table_owssvr[[#This Row],[Created By_A]],FIND(" ",Table_owssvr[[#This Row],[Created By_A]])+1,LEN(Table_owssvr[[#This Row],[Created By_A]]))),Table_owssvr[[#This Row],[Created By]])</f>
        <v>Andrea Fleischbein</v>
      </c>
      <c r="S78" s="34" t="str">
        <f>IF(ISNUMBER(SEARCH(",",Table_owssvr[[#This Row],[Created By_B1]])),SUBSTITUTE(Table_owssvr[[#This Row],[Created By_B1]],",",""),Table_owssvr[[#This Row],[Created By_B1]])</f>
        <v>Andrea Fleischbein</v>
      </c>
      <c r="T78" s="7">
        <v>81</v>
      </c>
      <c r="U78" s="1" t="s">
        <v>15</v>
      </c>
      <c r="V78" s="5">
        <v>42377.469675925924</v>
      </c>
      <c r="W78" s="1" t="s">
        <v>2825</v>
      </c>
      <c r="X78" s="1"/>
      <c r="Y78" s="1"/>
      <c r="Z78" s="1" t="s">
        <v>12</v>
      </c>
      <c r="AA78" s="1" t="s">
        <v>11</v>
      </c>
    </row>
    <row r="79" spans="1:27" x14ac:dyDescent="0.25">
      <c r="A79" s="1" t="s">
        <v>1751</v>
      </c>
      <c r="B79" s="4">
        <v>42354</v>
      </c>
      <c r="C79" s="24" t="str">
        <f ca="1">IF(Table_owssvr[[#This Row],[Date]]&gt;=(TODAY()-365),"Y","N")</f>
        <v>N</v>
      </c>
      <c r="D79" s="1" t="s">
        <v>2045</v>
      </c>
      <c r="E79" s="1" t="s">
        <v>39</v>
      </c>
      <c r="F79" s="14" t="s">
        <v>2044</v>
      </c>
      <c r="G79" s="1" t="s">
        <v>906</v>
      </c>
      <c r="H79" s="6" t="str">
        <f>IFERROR(LEFT(Table_owssvr[[#This Row],[Subject]],FIND(";",Table_owssvr[[#This Row],[Subject]])-1),Table_owssvr[[#This Row],[Subject]])</f>
        <v>Urgent Need - National Objective</v>
      </c>
      <c r="I79" s="1" t="s">
        <v>16</v>
      </c>
      <c r="J79" s="1" t="s">
        <v>2825</v>
      </c>
      <c r="K79" s="5">
        <v>42377.472361111111</v>
      </c>
      <c r="L79" s="1"/>
      <c r="M79" s="1"/>
      <c r="N79" s="2" t="s">
        <v>12</v>
      </c>
      <c r="O79" s="6" t="b">
        <v>0</v>
      </c>
      <c r="P79" s="1" t="s">
        <v>15</v>
      </c>
      <c r="Q79" s="33" t="str">
        <f>IF(ISNUMBER(SEARCH(",",Table_owssvr[[#This Row],[Created By]])),SUBSTITUTE(Table_owssvr[[#This Row],[Created By]]," OCD,",""),Table_owssvr[[#This Row],[Created By]])</f>
        <v>Andrea Fleischbein</v>
      </c>
      <c r="R79" s="33" t="str">
        <f>IF(ISNUMBER(SEARCH(",",Table_owssvr[[#This Row],[Created By]])),(MID(Table_owssvr[[#This Row],[Created By_A]]&amp;" "&amp;Table_owssvr[[#This Row],[Created By_A]],FIND(" ",Table_owssvr[[#This Row],[Created By_A]])+1,LEN(Table_owssvr[[#This Row],[Created By_A]]))),Table_owssvr[[#This Row],[Created By]])</f>
        <v>Andrea Fleischbein</v>
      </c>
      <c r="S79" s="34" t="str">
        <f>IF(ISNUMBER(SEARCH(",",Table_owssvr[[#This Row],[Created By_B1]])),SUBSTITUTE(Table_owssvr[[#This Row],[Created By_B1]],",",""),Table_owssvr[[#This Row],[Created By_B1]])</f>
        <v>Andrea Fleischbein</v>
      </c>
      <c r="T79" s="7">
        <v>82</v>
      </c>
      <c r="U79" s="1" t="s">
        <v>15</v>
      </c>
      <c r="V79" s="5">
        <v>42377.472361111111</v>
      </c>
      <c r="W79" s="1" t="s">
        <v>2825</v>
      </c>
      <c r="X79" s="1"/>
      <c r="Y79" s="1"/>
      <c r="Z79" s="1" t="s">
        <v>12</v>
      </c>
      <c r="AA79" s="1" t="s">
        <v>11</v>
      </c>
    </row>
    <row r="80" spans="1:27" x14ac:dyDescent="0.25">
      <c r="A80" s="1" t="s">
        <v>1721</v>
      </c>
      <c r="B80" s="4">
        <v>42356</v>
      </c>
      <c r="C80" s="24" t="str">
        <f ca="1">IF(Table_owssvr[[#This Row],[Date]]&gt;=(TODAY()-365),"Y","N")</f>
        <v>N</v>
      </c>
      <c r="D80" s="1" t="s">
        <v>1719</v>
      </c>
      <c r="E80" s="1" t="s">
        <v>39</v>
      </c>
      <c r="F80" s="14" t="s">
        <v>2043</v>
      </c>
      <c r="G80" s="1" t="s">
        <v>906</v>
      </c>
      <c r="H80" s="6" t="str">
        <f>IFERROR(LEFT(Table_owssvr[[#This Row],[Subject]],FIND(";",Table_owssvr[[#This Row],[Subject]])-1),Table_owssvr[[#This Row],[Subject]])</f>
        <v>Urgent Need - National Objective</v>
      </c>
      <c r="I80" s="1" t="s">
        <v>27</v>
      </c>
      <c r="J80" s="1" t="s">
        <v>2825</v>
      </c>
      <c r="K80" s="5">
        <v>42377.481319444443</v>
      </c>
      <c r="L80" s="1"/>
      <c r="M80" s="1"/>
      <c r="N80" s="2" t="s">
        <v>12</v>
      </c>
      <c r="O80" s="6" t="b">
        <v>0</v>
      </c>
      <c r="P80" s="1" t="s">
        <v>15</v>
      </c>
      <c r="Q80" s="33" t="str">
        <f>IF(ISNUMBER(SEARCH(",",Table_owssvr[[#This Row],[Created By]])),SUBSTITUTE(Table_owssvr[[#This Row],[Created By]]," OCD,",""),Table_owssvr[[#This Row],[Created By]])</f>
        <v>Andrea Fleischbein</v>
      </c>
      <c r="R80" s="33" t="str">
        <f>IF(ISNUMBER(SEARCH(",",Table_owssvr[[#This Row],[Created By]])),(MID(Table_owssvr[[#This Row],[Created By_A]]&amp;" "&amp;Table_owssvr[[#This Row],[Created By_A]],FIND(" ",Table_owssvr[[#This Row],[Created By_A]])+1,LEN(Table_owssvr[[#This Row],[Created By_A]]))),Table_owssvr[[#This Row],[Created By]])</f>
        <v>Andrea Fleischbein</v>
      </c>
      <c r="S80" s="34" t="str">
        <f>IF(ISNUMBER(SEARCH(",",Table_owssvr[[#This Row],[Created By_B1]])),SUBSTITUTE(Table_owssvr[[#This Row],[Created By_B1]],",",""),Table_owssvr[[#This Row],[Created By_B1]])</f>
        <v>Andrea Fleischbein</v>
      </c>
      <c r="T80" s="7">
        <v>83</v>
      </c>
      <c r="U80" s="1" t="s">
        <v>15</v>
      </c>
      <c r="V80" s="5">
        <v>42377.481319444443</v>
      </c>
      <c r="W80" s="1" t="s">
        <v>2825</v>
      </c>
      <c r="X80" s="1"/>
      <c r="Y80" s="1"/>
      <c r="Z80" s="1" t="s">
        <v>12</v>
      </c>
      <c r="AA80" s="1" t="s">
        <v>11</v>
      </c>
    </row>
    <row r="81" spans="1:27" x14ac:dyDescent="0.25">
      <c r="A81" s="1" t="s">
        <v>2042</v>
      </c>
      <c r="B81" s="4">
        <v>42339</v>
      </c>
      <c r="C81" s="24" t="str">
        <f ca="1">IF(Table_owssvr[[#This Row],[Date]]&gt;=(TODAY()-365),"Y","N")</f>
        <v>N</v>
      </c>
      <c r="D81" s="1" t="s">
        <v>2041</v>
      </c>
      <c r="E81" s="1" t="s">
        <v>39</v>
      </c>
      <c r="F81" s="14" t="s">
        <v>2040</v>
      </c>
      <c r="G81" s="1" t="s">
        <v>42</v>
      </c>
      <c r="H81" s="6" t="str">
        <f>IFERROR(LEFT(Table_owssvr[[#This Row],[Subject]],FIND(";",Table_owssvr[[#This Row],[Subject]])-1),Table_owssvr[[#This Row],[Subject]])</f>
        <v>Damage related to disaster</v>
      </c>
      <c r="I81" s="1" t="s">
        <v>16</v>
      </c>
      <c r="J81" s="1" t="s">
        <v>2013</v>
      </c>
      <c r="K81" s="5">
        <v>42377.649421296293</v>
      </c>
      <c r="L81" s="1"/>
      <c r="M81" s="1"/>
      <c r="N81" s="2" t="s">
        <v>12</v>
      </c>
      <c r="O81" s="6" t="b">
        <v>0</v>
      </c>
      <c r="P81" s="1" t="s">
        <v>15</v>
      </c>
      <c r="Q81" s="33" t="str">
        <f>IF(ISNUMBER(SEARCH(",",Table_owssvr[[#This Row],[Created By]])),SUBSTITUTE(Table_owssvr[[#This Row],[Created By]]," OCD,",""),Table_owssvr[[#This Row],[Created By]])</f>
        <v>Mann Darin</v>
      </c>
      <c r="R81" s="33" t="str">
        <f>IF(ISNUMBER(SEARCH(",",Table_owssvr[[#This Row],[Created By]])),(MID(Table_owssvr[[#This Row],[Created By_A]]&amp;" "&amp;Table_owssvr[[#This Row],[Created By_A]],FIND(" ",Table_owssvr[[#This Row],[Created By_A]])+1,LEN(Table_owssvr[[#This Row],[Created By_A]]))),Table_owssvr[[#This Row],[Created By]])</f>
        <v>Darin Mann</v>
      </c>
      <c r="S81" s="34" t="str">
        <f>IF(ISNUMBER(SEARCH(",",Table_owssvr[[#This Row],[Created By_B1]])),SUBSTITUTE(Table_owssvr[[#This Row],[Created By_B1]],",",""),Table_owssvr[[#This Row],[Created By_B1]])</f>
        <v>Darin Mann</v>
      </c>
      <c r="T81" s="7">
        <v>84</v>
      </c>
      <c r="U81" s="1" t="s">
        <v>15</v>
      </c>
      <c r="V81" s="5">
        <v>42377.649421296293</v>
      </c>
      <c r="W81" s="1" t="s">
        <v>2013</v>
      </c>
      <c r="X81" s="1"/>
      <c r="Y81" s="1" t="s">
        <v>13</v>
      </c>
      <c r="Z81" s="1" t="s">
        <v>12</v>
      </c>
      <c r="AA81" s="1" t="s">
        <v>11</v>
      </c>
    </row>
    <row r="82" spans="1:27" x14ac:dyDescent="0.25">
      <c r="A82" s="1" t="s">
        <v>748</v>
      </c>
      <c r="B82" s="4">
        <v>42339</v>
      </c>
      <c r="C82" s="24" t="str">
        <f ca="1">IF(Table_owssvr[[#This Row],[Date]]&gt;=(TODAY()-365),"Y","N")</f>
        <v>N</v>
      </c>
      <c r="D82" s="1" t="s">
        <v>2039</v>
      </c>
      <c r="E82" s="1" t="s">
        <v>39</v>
      </c>
      <c r="F82" s="14" t="s">
        <v>2038</v>
      </c>
      <c r="G82" s="1" t="s">
        <v>46</v>
      </c>
      <c r="H82" s="6" t="str">
        <f>IFERROR(LEFT(Table_owssvr[[#This Row],[Subject]],FIND(";",Table_owssvr[[#This Row],[Subject]])-1),Table_owssvr[[#This Row],[Subject]])</f>
        <v>Damage related to disaster</v>
      </c>
      <c r="I82" s="1" t="s">
        <v>16</v>
      </c>
      <c r="J82" s="1" t="s">
        <v>2013</v>
      </c>
      <c r="K82" s="5">
        <v>42377.655787037038</v>
      </c>
      <c r="L82" s="1"/>
      <c r="M82" s="1"/>
      <c r="N82" s="2" t="s">
        <v>12</v>
      </c>
      <c r="O82" s="6" t="b">
        <v>0</v>
      </c>
      <c r="P82" s="1" t="s">
        <v>15</v>
      </c>
      <c r="Q82" s="33" t="str">
        <f>IF(ISNUMBER(SEARCH(",",Table_owssvr[[#This Row],[Created By]])),SUBSTITUTE(Table_owssvr[[#This Row],[Created By]]," OCD,",""),Table_owssvr[[#This Row],[Created By]])</f>
        <v>Mann Darin</v>
      </c>
      <c r="R82" s="33" t="str">
        <f>IF(ISNUMBER(SEARCH(",",Table_owssvr[[#This Row],[Created By]])),(MID(Table_owssvr[[#This Row],[Created By_A]]&amp;" "&amp;Table_owssvr[[#This Row],[Created By_A]],FIND(" ",Table_owssvr[[#This Row],[Created By_A]])+1,LEN(Table_owssvr[[#This Row],[Created By_A]]))),Table_owssvr[[#This Row],[Created By]])</f>
        <v>Darin Mann</v>
      </c>
      <c r="S82" s="34" t="str">
        <f>IF(ISNUMBER(SEARCH(",",Table_owssvr[[#This Row],[Created By_B1]])),SUBSTITUTE(Table_owssvr[[#This Row],[Created By_B1]],",",""),Table_owssvr[[#This Row],[Created By_B1]])</f>
        <v>Darin Mann</v>
      </c>
      <c r="T82" s="7">
        <v>85</v>
      </c>
      <c r="U82" s="1" t="s">
        <v>15</v>
      </c>
      <c r="V82" s="5">
        <v>42627.435798611114</v>
      </c>
      <c r="W82" s="1" t="s">
        <v>1523</v>
      </c>
      <c r="X82" s="1"/>
      <c r="Y82" s="1" t="s">
        <v>13</v>
      </c>
      <c r="Z82" s="1" t="s">
        <v>12</v>
      </c>
      <c r="AA82" s="1" t="s">
        <v>11</v>
      </c>
    </row>
    <row r="83" spans="1:27" x14ac:dyDescent="0.25">
      <c r="A83" s="1" t="s">
        <v>2037</v>
      </c>
      <c r="B83" s="4">
        <v>42339</v>
      </c>
      <c r="C83" s="24" t="str">
        <f ca="1">IF(Table_owssvr[[#This Row],[Date]]&gt;=(TODAY()-365),"Y","N")</f>
        <v>N</v>
      </c>
      <c r="D83" s="1" t="s">
        <v>2036</v>
      </c>
      <c r="E83" s="1" t="s">
        <v>39</v>
      </c>
      <c r="F83" s="14" t="s">
        <v>2035</v>
      </c>
      <c r="G83" s="1" t="s">
        <v>42</v>
      </c>
      <c r="H83" s="6" t="str">
        <f>IFERROR(LEFT(Table_owssvr[[#This Row],[Subject]],FIND(";",Table_owssvr[[#This Row],[Subject]])-1),Table_owssvr[[#This Row],[Subject]])</f>
        <v>Damage related to disaster</v>
      </c>
      <c r="I83" s="1" t="s">
        <v>16</v>
      </c>
      <c r="J83" s="1" t="s">
        <v>2013</v>
      </c>
      <c r="K83" s="5">
        <v>42377.660324074073</v>
      </c>
      <c r="L83" s="1"/>
      <c r="M83" s="1"/>
      <c r="N83" s="2" t="s">
        <v>12</v>
      </c>
      <c r="O83" s="6" t="b">
        <v>0</v>
      </c>
      <c r="P83" s="1" t="s">
        <v>15</v>
      </c>
      <c r="Q83" s="33" t="str">
        <f>IF(ISNUMBER(SEARCH(",",Table_owssvr[[#This Row],[Created By]])),SUBSTITUTE(Table_owssvr[[#This Row],[Created By]]," OCD,",""),Table_owssvr[[#This Row],[Created By]])</f>
        <v>Mann Darin</v>
      </c>
      <c r="R83" s="33" t="str">
        <f>IF(ISNUMBER(SEARCH(",",Table_owssvr[[#This Row],[Created By]])),(MID(Table_owssvr[[#This Row],[Created By_A]]&amp;" "&amp;Table_owssvr[[#This Row],[Created By_A]],FIND(" ",Table_owssvr[[#This Row],[Created By_A]])+1,LEN(Table_owssvr[[#This Row],[Created By_A]]))),Table_owssvr[[#This Row],[Created By]])</f>
        <v>Darin Mann</v>
      </c>
      <c r="S83" s="34" t="str">
        <f>IF(ISNUMBER(SEARCH(",",Table_owssvr[[#This Row],[Created By_B1]])),SUBSTITUTE(Table_owssvr[[#This Row],[Created By_B1]],",",""),Table_owssvr[[#This Row],[Created By_B1]])</f>
        <v>Darin Mann</v>
      </c>
      <c r="T83" s="7">
        <v>86</v>
      </c>
      <c r="U83" s="1" t="s">
        <v>15</v>
      </c>
      <c r="V83" s="5">
        <v>42377.660324074073</v>
      </c>
      <c r="W83" s="1" t="s">
        <v>2013</v>
      </c>
      <c r="X83" s="1"/>
      <c r="Y83" s="1" t="s">
        <v>13</v>
      </c>
      <c r="Z83" s="1" t="s">
        <v>12</v>
      </c>
      <c r="AA83" s="1" t="s">
        <v>11</v>
      </c>
    </row>
    <row r="84" spans="1:27" x14ac:dyDescent="0.25">
      <c r="A84" s="1" t="s">
        <v>2034</v>
      </c>
      <c r="B84" s="4">
        <v>42339</v>
      </c>
      <c r="C84" s="24" t="str">
        <f ca="1">IF(Table_owssvr[[#This Row],[Date]]&gt;=(TODAY()-365),"Y","N")</f>
        <v>N</v>
      </c>
      <c r="D84" s="1" t="s">
        <v>2033</v>
      </c>
      <c r="E84" s="1" t="s">
        <v>39</v>
      </c>
      <c r="F84" s="14" t="s">
        <v>2032</v>
      </c>
      <c r="G84" s="1" t="s">
        <v>42</v>
      </c>
      <c r="H84" s="6" t="str">
        <f>IFERROR(LEFT(Table_owssvr[[#This Row],[Subject]],FIND(";",Table_owssvr[[#This Row],[Subject]])-1),Table_owssvr[[#This Row],[Subject]])</f>
        <v>Damage related to disaster</v>
      </c>
      <c r="I84" s="1" t="s">
        <v>16</v>
      </c>
      <c r="J84" s="1" t="s">
        <v>2013</v>
      </c>
      <c r="K84" s="5">
        <v>42377.667129629626</v>
      </c>
      <c r="L84" s="1"/>
      <c r="M84" s="1"/>
      <c r="N84" s="2" t="s">
        <v>12</v>
      </c>
      <c r="O84" s="6" t="b">
        <v>0</v>
      </c>
      <c r="P84" s="1" t="s">
        <v>15</v>
      </c>
      <c r="Q84" s="33" t="str">
        <f>IF(ISNUMBER(SEARCH(",",Table_owssvr[[#This Row],[Created By]])),SUBSTITUTE(Table_owssvr[[#This Row],[Created By]]," OCD,",""),Table_owssvr[[#This Row],[Created By]])</f>
        <v>Mann Darin</v>
      </c>
      <c r="R84" s="33" t="str">
        <f>IF(ISNUMBER(SEARCH(",",Table_owssvr[[#This Row],[Created By]])),(MID(Table_owssvr[[#This Row],[Created By_A]]&amp;" "&amp;Table_owssvr[[#This Row],[Created By_A]],FIND(" ",Table_owssvr[[#This Row],[Created By_A]])+1,LEN(Table_owssvr[[#This Row],[Created By_A]]))),Table_owssvr[[#This Row],[Created By]])</f>
        <v>Darin Mann</v>
      </c>
      <c r="S84" s="34" t="str">
        <f>IF(ISNUMBER(SEARCH(",",Table_owssvr[[#This Row],[Created By_B1]])),SUBSTITUTE(Table_owssvr[[#This Row],[Created By_B1]],",",""),Table_owssvr[[#This Row],[Created By_B1]])</f>
        <v>Darin Mann</v>
      </c>
      <c r="T84" s="7">
        <v>87</v>
      </c>
      <c r="U84" s="1" t="s">
        <v>15</v>
      </c>
      <c r="V84" s="5">
        <v>42627.436585648145</v>
      </c>
      <c r="W84" s="1" t="s">
        <v>1523</v>
      </c>
      <c r="X84" s="1"/>
      <c r="Y84" s="1" t="s">
        <v>13</v>
      </c>
      <c r="Z84" s="1" t="s">
        <v>12</v>
      </c>
      <c r="AA84" s="1" t="s">
        <v>11</v>
      </c>
    </row>
    <row r="85" spans="1:27" x14ac:dyDescent="0.25">
      <c r="A85" s="1" t="s">
        <v>902</v>
      </c>
      <c r="B85" s="4">
        <v>42339</v>
      </c>
      <c r="C85" s="24" t="str">
        <f ca="1">IF(Table_owssvr[[#This Row],[Date]]&gt;=(TODAY()-365),"Y","N")</f>
        <v>N</v>
      </c>
      <c r="D85" s="1" t="s">
        <v>2031</v>
      </c>
      <c r="E85" s="1" t="s">
        <v>39</v>
      </c>
      <c r="F85" s="14" t="s">
        <v>2030</v>
      </c>
      <c r="G85" s="1" t="s">
        <v>46</v>
      </c>
      <c r="H85" s="6" t="str">
        <f>IFERROR(LEFT(Table_owssvr[[#This Row],[Subject]],FIND(";",Table_owssvr[[#This Row],[Subject]])-1),Table_owssvr[[#This Row],[Subject]])</f>
        <v>Damage related to disaster</v>
      </c>
      <c r="I85" s="1" t="s">
        <v>16</v>
      </c>
      <c r="J85" s="1" t="s">
        <v>2013</v>
      </c>
      <c r="K85" s="5">
        <v>42377.675671296296</v>
      </c>
      <c r="L85" s="1"/>
      <c r="M85" s="1"/>
      <c r="N85" s="2" t="s">
        <v>12</v>
      </c>
      <c r="O85" s="6" t="b">
        <v>0</v>
      </c>
      <c r="P85" s="1" t="s">
        <v>15</v>
      </c>
      <c r="Q85" s="33" t="str">
        <f>IF(ISNUMBER(SEARCH(",",Table_owssvr[[#This Row],[Created By]])),SUBSTITUTE(Table_owssvr[[#This Row],[Created By]]," OCD,",""),Table_owssvr[[#This Row],[Created By]])</f>
        <v>Mann Darin</v>
      </c>
      <c r="R85" s="33" t="str">
        <f>IF(ISNUMBER(SEARCH(",",Table_owssvr[[#This Row],[Created By]])),(MID(Table_owssvr[[#This Row],[Created By_A]]&amp;" "&amp;Table_owssvr[[#This Row],[Created By_A]],FIND(" ",Table_owssvr[[#This Row],[Created By_A]])+1,LEN(Table_owssvr[[#This Row],[Created By_A]]))),Table_owssvr[[#This Row],[Created By]])</f>
        <v>Darin Mann</v>
      </c>
      <c r="S85" s="34" t="str">
        <f>IF(ISNUMBER(SEARCH(",",Table_owssvr[[#This Row],[Created By_B1]])),SUBSTITUTE(Table_owssvr[[#This Row],[Created By_B1]],",",""),Table_owssvr[[#This Row],[Created By_B1]])</f>
        <v>Darin Mann</v>
      </c>
      <c r="T85" s="7">
        <v>88</v>
      </c>
      <c r="U85" s="1" t="s">
        <v>15</v>
      </c>
      <c r="V85" s="5">
        <v>42377.675671296296</v>
      </c>
      <c r="W85" s="1" t="s">
        <v>2013</v>
      </c>
      <c r="X85" s="1"/>
      <c r="Y85" s="1" t="s">
        <v>13</v>
      </c>
      <c r="Z85" s="1" t="s">
        <v>12</v>
      </c>
      <c r="AA85" s="1" t="s">
        <v>11</v>
      </c>
    </row>
    <row r="86" spans="1:27" x14ac:dyDescent="0.25">
      <c r="A86" s="1" t="s">
        <v>2029</v>
      </c>
      <c r="B86" s="4">
        <v>42339</v>
      </c>
      <c r="C86" s="24" t="str">
        <f ca="1">IF(Table_owssvr[[#This Row],[Date]]&gt;=(TODAY()-365),"Y","N")</f>
        <v>N</v>
      </c>
      <c r="D86" s="1" t="s">
        <v>2028</v>
      </c>
      <c r="E86" s="1" t="s">
        <v>39</v>
      </c>
      <c r="F86" s="14" t="s">
        <v>2027</v>
      </c>
      <c r="G86" s="1" t="s">
        <v>221</v>
      </c>
      <c r="H86" s="6" t="str">
        <f>IFERROR(LEFT(Table_owssvr[[#This Row],[Subject]],FIND(";",Table_owssvr[[#This Row],[Subject]])-1),Table_owssvr[[#This Row],[Subject]])</f>
        <v>Damage related to disaster</v>
      </c>
      <c r="I86" s="1" t="s">
        <v>16</v>
      </c>
      <c r="J86" s="1" t="s">
        <v>2013</v>
      </c>
      <c r="K86" s="5">
        <v>42377.680243055554</v>
      </c>
      <c r="L86" s="1"/>
      <c r="M86" s="1"/>
      <c r="N86" s="2" t="s">
        <v>12</v>
      </c>
      <c r="O86" s="6" t="b">
        <v>0</v>
      </c>
      <c r="P86" s="1" t="s">
        <v>15</v>
      </c>
      <c r="Q86" s="33" t="str">
        <f>IF(ISNUMBER(SEARCH(",",Table_owssvr[[#This Row],[Created By]])),SUBSTITUTE(Table_owssvr[[#This Row],[Created By]]," OCD,",""),Table_owssvr[[#This Row],[Created By]])</f>
        <v>Mann Darin</v>
      </c>
      <c r="R86" s="33" t="str">
        <f>IF(ISNUMBER(SEARCH(",",Table_owssvr[[#This Row],[Created By]])),(MID(Table_owssvr[[#This Row],[Created By_A]]&amp;" "&amp;Table_owssvr[[#This Row],[Created By_A]],FIND(" ",Table_owssvr[[#This Row],[Created By_A]])+1,LEN(Table_owssvr[[#This Row],[Created By_A]]))),Table_owssvr[[#This Row],[Created By]])</f>
        <v>Darin Mann</v>
      </c>
      <c r="S86" s="34" t="str">
        <f>IF(ISNUMBER(SEARCH(",",Table_owssvr[[#This Row],[Created By_B1]])),SUBSTITUTE(Table_owssvr[[#This Row],[Created By_B1]],",",""),Table_owssvr[[#This Row],[Created By_B1]])</f>
        <v>Darin Mann</v>
      </c>
      <c r="T86" s="7">
        <v>89</v>
      </c>
      <c r="U86" s="1" t="s">
        <v>15</v>
      </c>
      <c r="V86" s="5">
        <v>42627.436851851853</v>
      </c>
      <c r="W86" s="1" t="s">
        <v>1523</v>
      </c>
      <c r="X86" s="1"/>
      <c r="Y86" s="1" t="s">
        <v>13</v>
      </c>
      <c r="Z86" s="1" t="s">
        <v>12</v>
      </c>
      <c r="AA86" s="1" t="s">
        <v>11</v>
      </c>
    </row>
    <row r="87" spans="1:27" x14ac:dyDescent="0.25">
      <c r="A87" s="1" t="s">
        <v>2026</v>
      </c>
      <c r="B87" s="4">
        <v>42339</v>
      </c>
      <c r="C87" s="24" t="str">
        <f ca="1">IF(Table_owssvr[[#This Row],[Date]]&gt;=(TODAY()-365),"Y","N")</f>
        <v>N</v>
      </c>
      <c r="D87" s="1" t="s">
        <v>2025</v>
      </c>
      <c r="E87" s="1" t="s">
        <v>39</v>
      </c>
      <c r="F87" s="14" t="s">
        <v>2024</v>
      </c>
      <c r="G87" s="1" t="s">
        <v>46</v>
      </c>
      <c r="H87" s="6" t="str">
        <f>IFERROR(LEFT(Table_owssvr[[#This Row],[Subject]],FIND(";",Table_owssvr[[#This Row],[Subject]])-1),Table_owssvr[[#This Row],[Subject]])</f>
        <v>Damage related to disaster</v>
      </c>
      <c r="I87" s="1" t="s">
        <v>16</v>
      </c>
      <c r="J87" s="1" t="s">
        <v>2013</v>
      </c>
      <c r="K87" s="5">
        <v>42377.685312499998</v>
      </c>
      <c r="L87" s="1"/>
      <c r="M87" s="1"/>
      <c r="N87" s="2" t="s">
        <v>12</v>
      </c>
      <c r="O87" s="6" t="b">
        <v>0</v>
      </c>
      <c r="P87" s="1" t="s">
        <v>15</v>
      </c>
      <c r="Q87" s="33" t="str">
        <f>IF(ISNUMBER(SEARCH(",",Table_owssvr[[#This Row],[Created By]])),SUBSTITUTE(Table_owssvr[[#This Row],[Created By]]," OCD,",""),Table_owssvr[[#This Row],[Created By]])</f>
        <v>Mann Darin</v>
      </c>
      <c r="R87" s="33" t="str">
        <f>IF(ISNUMBER(SEARCH(",",Table_owssvr[[#This Row],[Created By]])),(MID(Table_owssvr[[#This Row],[Created By_A]]&amp;" "&amp;Table_owssvr[[#This Row],[Created By_A]],FIND(" ",Table_owssvr[[#This Row],[Created By_A]])+1,LEN(Table_owssvr[[#This Row],[Created By_A]]))),Table_owssvr[[#This Row],[Created By]])</f>
        <v>Darin Mann</v>
      </c>
      <c r="S87" s="34" t="str">
        <f>IF(ISNUMBER(SEARCH(",",Table_owssvr[[#This Row],[Created By_B1]])),SUBSTITUTE(Table_owssvr[[#This Row],[Created By_B1]],",",""),Table_owssvr[[#This Row],[Created By_B1]])</f>
        <v>Darin Mann</v>
      </c>
      <c r="T87" s="7">
        <v>90</v>
      </c>
      <c r="U87" s="1" t="s">
        <v>15</v>
      </c>
      <c r="V87" s="5">
        <v>42627.435543981483</v>
      </c>
      <c r="W87" s="1" t="s">
        <v>1523</v>
      </c>
      <c r="X87" s="1"/>
      <c r="Y87" s="1" t="s">
        <v>13</v>
      </c>
      <c r="Z87" s="1" t="s">
        <v>12</v>
      </c>
      <c r="AA87" s="1" t="s">
        <v>11</v>
      </c>
    </row>
    <row r="88" spans="1:27" x14ac:dyDescent="0.25">
      <c r="A88" s="1" t="s">
        <v>905</v>
      </c>
      <c r="B88" s="4">
        <v>42317</v>
      </c>
      <c r="C88" s="24" t="str">
        <f ca="1">IF(Table_owssvr[[#This Row],[Date]]&gt;=(TODAY()-365),"Y","N")</f>
        <v>N</v>
      </c>
      <c r="D88" s="1" t="s">
        <v>1567</v>
      </c>
      <c r="E88" s="1" t="s">
        <v>39</v>
      </c>
      <c r="F88" s="14" t="s">
        <v>2023</v>
      </c>
      <c r="G88" s="1" t="s">
        <v>46</v>
      </c>
      <c r="H88" s="6" t="str">
        <f>IFERROR(LEFT(Table_owssvr[[#This Row],[Subject]],FIND(";",Table_owssvr[[#This Row],[Subject]])-1),Table_owssvr[[#This Row],[Subject]])</f>
        <v>Damage related to disaster</v>
      </c>
      <c r="I88" s="1" t="s">
        <v>27</v>
      </c>
      <c r="J88" s="1" t="s">
        <v>2013</v>
      </c>
      <c r="K88" s="5">
        <v>42377.717349537037</v>
      </c>
      <c r="L88" s="1"/>
      <c r="M88" s="1"/>
      <c r="N88" s="2" t="s">
        <v>12</v>
      </c>
      <c r="O88" s="6" t="b">
        <v>1</v>
      </c>
      <c r="P88" s="1" t="s">
        <v>15</v>
      </c>
      <c r="Q88" s="33" t="str">
        <f>IF(ISNUMBER(SEARCH(",",Table_owssvr[[#This Row],[Created By]])),SUBSTITUTE(Table_owssvr[[#This Row],[Created By]]," OCD,",""),Table_owssvr[[#This Row],[Created By]])</f>
        <v>Mann Darin</v>
      </c>
      <c r="R88" s="33" t="str">
        <f>IF(ISNUMBER(SEARCH(",",Table_owssvr[[#This Row],[Created By]])),(MID(Table_owssvr[[#This Row],[Created By_A]]&amp;" "&amp;Table_owssvr[[#This Row],[Created By_A]],FIND(" ",Table_owssvr[[#This Row],[Created By_A]])+1,LEN(Table_owssvr[[#This Row],[Created By_A]]))),Table_owssvr[[#This Row],[Created By]])</f>
        <v>Darin Mann</v>
      </c>
      <c r="S88" s="34" t="str">
        <f>IF(ISNUMBER(SEARCH(",",Table_owssvr[[#This Row],[Created By_B1]])),SUBSTITUTE(Table_owssvr[[#This Row],[Created By_B1]],",",""),Table_owssvr[[#This Row],[Created By_B1]])</f>
        <v>Darin Mann</v>
      </c>
      <c r="T88" s="7">
        <v>91</v>
      </c>
      <c r="U88" s="1" t="s">
        <v>15</v>
      </c>
      <c r="V88" s="5">
        <v>42627.432835648149</v>
      </c>
      <c r="W88" s="1" t="s">
        <v>1523</v>
      </c>
      <c r="X88" s="1"/>
      <c r="Y88" s="1" t="s">
        <v>13</v>
      </c>
      <c r="Z88" s="1" t="s">
        <v>12</v>
      </c>
      <c r="AA88" s="1" t="s">
        <v>11</v>
      </c>
    </row>
    <row r="89" spans="1:27" x14ac:dyDescent="0.25">
      <c r="A89" s="1" t="s">
        <v>923</v>
      </c>
      <c r="B89" s="4">
        <v>42317</v>
      </c>
      <c r="C89" s="24" t="str">
        <f ca="1">IF(Table_owssvr[[#This Row],[Date]]&gt;=(TODAY()-365),"Y","N")</f>
        <v>N</v>
      </c>
      <c r="D89" s="1" t="s">
        <v>741</v>
      </c>
      <c r="E89" s="1" t="s">
        <v>39</v>
      </c>
      <c r="F89" s="14" t="s">
        <v>2022</v>
      </c>
      <c r="G89" s="1" t="s">
        <v>46</v>
      </c>
      <c r="H89" s="6" t="str">
        <f>IFERROR(LEFT(Table_owssvr[[#This Row],[Subject]],FIND(";",Table_owssvr[[#This Row],[Subject]])-1),Table_owssvr[[#This Row],[Subject]])</f>
        <v>Damage related to disaster</v>
      </c>
      <c r="I89" s="1" t="s">
        <v>27</v>
      </c>
      <c r="J89" s="1" t="s">
        <v>2013</v>
      </c>
      <c r="K89" s="5">
        <v>42377.722418981481</v>
      </c>
      <c r="L89" s="1"/>
      <c r="M89" s="1"/>
      <c r="N89" s="2" t="s">
        <v>12</v>
      </c>
      <c r="O89" s="6" t="b">
        <v>1</v>
      </c>
      <c r="P89" s="1" t="s">
        <v>15</v>
      </c>
      <c r="Q89" s="33" t="str">
        <f>IF(ISNUMBER(SEARCH(",",Table_owssvr[[#This Row],[Created By]])),SUBSTITUTE(Table_owssvr[[#This Row],[Created By]]," OCD,",""),Table_owssvr[[#This Row],[Created By]])</f>
        <v>Mann Darin</v>
      </c>
      <c r="R89" s="33" t="str">
        <f>IF(ISNUMBER(SEARCH(",",Table_owssvr[[#This Row],[Created By]])),(MID(Table_owssvr[[#This Row],[Created By_A]]&amp;" "&amp;Table_owssvr[[#This Row],[Created By_A]],FIND(" ",Table_owssvr[[#This Row],[Created By_A]])+1,LEN(Table_owssvr[[#This Row],[Created By_A]]))),Table_owssvr[[#This Row],[Created By]])</f>
        <v>Darin Mann</v>
      </c>
      <c r="S89" s="34" t="str">
        <f>IF(ISNUMBER(SEARCH(",",Table_owssvr[[#This Row],[Created By_B1]])),SUBSTITUTE(Table_owssvr[[#This Row],[Created By_B1]],",",""),Table_owssvr[[#This Row],[Created By_B1]])</f>
        <v>Darin Mann</v>
      </c>
      <c r="T89" s="7">
        <v>92</v>
      </c>
      <c r="U89" s="1" t="s">
        <v>15</v>
      </c>
      <c r="V89" s="5">
        <v>42627.43277777778</v>
      </c>
      <c r="W89" s="1" t="s">
        <v>1523</v>
      </c>
      <c r="X89" s="1"/>
      <c r="Y89" s="1" t="s">
        <v>13</v>
      </c>
      <c r="Z89" s="1" t="s">
        <v>12</v>
      </c>
      <c r="AA89" s="1" t="s">
        <v>11</v>
      </c>
    </row>
    <row r="90" spans="1:27" x14ac:dyDescent="0.25">
      <c r="A90" s="1" t="s">
        <v>970</v>
      </c>
      <c r="B90" s="4">
        <v>42382</v>
      </c>
      <c r="C90" s="24" t="str">
        <f ca="1">IF(Table_owssvr[[#This Row],[Date]]&gt;=(TODAY()-365),"Y","N")</f>
        <v>N</v>
      </c>
      <c r="D90" s="1" t="s">
        <v>592</v>
      </c>
      <c r="E90" s="1" t="s">
        <v>448</v>
      </c>
      <c r="F90" s="14" t="s">
        <v>1769</v>
      </c>
      <c r="G90" s="1" t="s">
        <v>1469</v>
      </c>
      <c r="H90" s="6" t="str">
        <f>IFERROR(LEFT(Table_owssvr[[#This Row],[Subject]],FIND(";",Table_owssvr[[#This Row],[Subject]])-1),Table_owssvr[[#This Row],[Subject]])</f>
        <v>Duplication of Benefits</v>
      </c>
      <c r="I90" s="1" t="s">
        <v>16</v>
      </c>
      <c r="J90" s="1" t="s">
        <v>1517</v>
      </c>
      <c r="K90" s="5">
        <v>42382.628958333335</v>
      </c>
      <c r="L90" s="1"/>
      <c r="M90" s="1"/>
      <c r="N90" s="2" t="s">
        <v>12</v>
      </c>
      <c r="O90" s="6" t="b">
        <v>1</v>
      </c>
      <c r="P90" s="1" t="s">
        <v>15</v>
      </c>
      <c r="Q90" s="33" t="str">
        <f>IF(ISNUMBER(SEARCH(",",Table_owssvr[[#This Row],[Created By]])),SUBSTITUTE(Table_owssvr[[#This Row],[Created By]]," OCD,",""),Table_owssvr[[#This Row],[Created By]])</f>
        <v>Polk, Nechelle</v>
      </c>
      <c r="R90" s="33" t="str">
        <f>IF(ISNUMBER(SEARCH(",",Table_owssvr[[#This Row],[Created By]])),(MID(Table_owssvr[[#This Row],[Created By_A]]&amp;" "&amp;Table_owssvr[[#This Row],[Created By_A]],FIND(" ",Table_owssvr[[#This Row],[Created By_A]])+1,LEN(Table_owssvr[[#This Row],[Created By_A]]))),Table_owssvr[[#This Row],[Created By]])</f>
        <v>Nechelle Polk,</v>
      </c>
      <c r="S90" s="34" t="str">
        <f>IF(ISNUMBER(SEARCH(",",Table_owssvr[[#This Row],[Created By_B1]])),SUBSTITUTE(Table_owssvr[[#This Row],[Created By_B1]],",",""),Table_owssvr[[#This Row],[Created By_B1]])</f>
        <v>Nechelle Polk</v>
      </c>
      <c r="T90" s="7">
        <v>93</v>
      </c>
      <c r="U90" s="1" t="s">
        <v>15</v>
      </c>
      <c r="V90" s="5">
        <v>42627.623483796298</v>
      </c>
      <c r="W90" s="1" t="s">
        <v>1523</v>
      </c>
      <c r="X90" s="1"/>
      <c r="Y90" s="1" t="s">
        <v>13</v>
      </c>
      <c r="Z90" s="1" t="s">
        <v>12</v>
      </c>
      <c r="AA90" s="1" t="s">
        <v>11</v>
      </c>
    </row>
    <row r="91" spans="1:27" x14ac:dyDescent="0.25">
      <c r="A91" s="1" t="s">
        <v>2021</v>
      </c>
      <c r="B91" s="4">
        <v>42375</v>
      </c>
      <c r="C91" s="24" t="str">
        <f ca="1">IF(Table_owssvr[[#This Row],[Date]]&gt;=(TODAY()-365),"Y","N")</f>
        <v>N</v>
      </c>
      <c r="D91" s="1" t="s">
        <v>2020</v>
      </c>
      <c r="E91" s="1" t="s">
        <v>39</v>
      </c>
      <c r="F91" s="14" t="s">
        <v>2019</v>
      </c>
      <c r="G91" s="1" t="s">
        <v>239</v>
      </c>
      <c r="H91" s="6" t="str">
        <f>IFERROR(LEFT(Table_owssvr[[#This Row],[Subject]],FIND(";",Table_owssvr[[#This Row],[Subject]])-1),Table_owssvr[[#This Row],[Subject]])</f>
        <v>Labor - Davis/Bacon</v>
      </c>
      <c r="I91" s="1" t="s">
        <v>27</v>
      </c>
      <c r="J91" s="1" t="s">
        <v>191</v>
      </c>
      <c r="K91" s="5">
        <v>42384.469571759262</v>
      </c>
      <c r="L91" s="1"/>
      <c r="M91" s="1"/>
      <c r="N91" s="2" t="s">
        <v>12</v>
      </c>
      <c r="O91" s="6" t="b">
        <v>1</v>
      </c>
      <c r="P91" s="1" t="s">
        <v>15</v>
      </c>
      <c r="Q91" s="33" t="str">
        <f>IF(ISNUMBER(SEARCH(",",Table_owssvr[[#This Row],[Created By]])),SUBSTITUTE(Table_owssvr[[#This Row],[Created By]]," OCD,",""),Table_owssvr[[#This Row],[Created By]])</f>
        <v>Sparks, John</v>
      </c>
      <c r="R91" s="33" t="str">
        <f>IF(ISNUMBER(SEARCH(",",Table_owssvr[[#This Row],[Created By]])),(MID(Table_owssvr[[#This Row],[Created By_A]]&amp;" "&amp;Table_owssvr[[#This Row],[Created By_A]],FIND(" ",Table_owssvr[[#This Row],[Created By_A]])+1,LEN(Table_owssvr[[#This Row],[Created By_A]]))),Table_owssvr[[#This Row],[Created By]])</f>
        <v>John Sparks,</v>
      </c>
      <c r="S91" s="34" t="str">
        <f>IF(ISNUMBER(SEARCH(",",Table_owssvr[[#This Row],[Created By_B1]])),SUBSTITUTE(Table_owssvr[[#This Row],[Created By_B1]],",",""),Table_owssvr[[#This Row],[Created By_B1]])</f>
        <v>John Sparks</v>
      </c>
      <c r="T91" s="7">
        <v>94</v>
      </c>
      <c r="U91" s="1" t="s">
        <v>15</v>
      </c>
      <c r="V91" s="5">
        <v>42627.620833333334</v>
      </c>
      <c r="W91" s="1" t="s">
        <v>1523</v>
      </c>
      <c r="X91" s="1"/>
      <c r="Y91" s="1" t="s">
        <v>190</v>
      </c>
      <c r="Z91" s="1" t="s">
        <v>12</v>
      </c>
      <c r="AA91" s="1" t="s">
        <v>11</v>
      </c>
    </row>
    <row r="92" spans="1:27" x14ac:dyDescent="0.25">
      <c r="A92" s="1" t="s">
        <v>557</v>
      </c>
      <c r="B92" s="4">
        <v>42382</v>
      </c>
      <c r="C92" s="24" t="str">
        <f ca="1">IF(Table_owssvr[[#This Row],[Date]]&gt;=(TODAY()-365),"Y","N")</f>
        <v>N</v>
      </c>
      <c r="D92" s="1" t="s">
        <v>2018</v>
      </c>
      <c r="E92" s="1" t="s">
        <v>521</v>
      </c>
      <c r="F92" s="14" t="s">
        <v>2017</v>
      </c>
      <c r="G92" s="1" t="s">
        <v>2016</v>
      </c>
      <c r="H92" s="6" t="str">
        <f>IFERROR(LEFT(Table_owssvr[[#This Row],[Subject]],FIND(";",Table_owssvr[[#This Row],[Subject]])-1),Table_owssvr[[#This Row],[Subject]])</f>
        <v>Damage related to disaster</v>
      </c>
      <c r="I92" s="1" t="s">
        <v>16</v>
      </c>
      <c r="J92" s="1" t="s">
        <v>1584</v>
      </c>
      <c r="K92" s="5">
        <v>42384.59851851852</v>
      </c>
      <c r="L92" s="1"/>
      <c r="M92" s="1"/>
      <c r="N92" s="2" t="s">
        <v>12</v>
      </c>
      <c r="O92" s="6" t="b">
        <v>1</v>
      </c>
      <c r="P92" s="1" t="s">
        <v>15</v>
      </c>
      <c r="Q92" s="33" t="str">
        <f>IF(ISNUMBER(SEARCH(",",Table_owssvr[[#This Row],[Created By]])),SUBSTITUTE(Table_owssvr[[#This Row],[Created By]]," OCD,",""),Table_owssvr[[#This Row],[Created By]])</f>
        <v>Theresa Brennan</v>
      </c>
      <c r="R92" s="33" t="str">
        <f>IF(ISNUMBER(SEARCH(",",Table_owssvr[[#This Row],[Created By]])),(MID(Table_owssvr[[#This Row],[Created By_A]]&amp;" "&amp;Table_owssvr[[#This Row],[Created By_A]],FIND(" ",Table_owssvr[[#This Row],[Created By_A]])+1,LEN(Table_owssvr[[#This Row],[Created By_A]]))),Table_owssvr[[#This Row],[Created By]])</f>
        <v>Theresa Brennan</v>
      </c>
      <c r="S92" s="34" t="str">
        <f>IF(ISNUMBER(SEARCH(",",Table_owssvr[[#This Row],[Created By_B1]])),SUBSTITUTE(Table_owssvr[[#This Row],[Created By_B1]],",",""),Table_owssvr[[#This Row],[Created By_B1]])</f>
        <v>Theresa Brennan</v>
      </c>
      <c r="T92" s="7">
        <v>95</v>
      </c>
      <c r="U92" s="1" t="s">
        <v>15</v>
      </c>
      <c r="V92" s="5">
        <v>42627.623483796298</v>
      </c>
      <c r="W92" s="1" t="s">
        <v>1523</v>
      </c>
      <c r="X92" s="1"/>
      <c r="Y92" s="1" t="s">
        <v>190</v>
      </c>
      <c r="Z92" s="1" t="s">
        <v>12</v>
      </c>
      <c r="AA92" s="1" t="s">
        <v>11</v>
      </c>
    </row>
    <row r="93" spans="1:27" x14ac:dyDescent="0.25">
      <c r="A93" s="1" t="s">
        <v>864</v>
      </c>
      <c r="B93" s="4">
        <v>42383</v>
      </c>
      <c r="C93" s="24" t="str">
        <f ca="1">IF(Table_owssvr[[#This Row],[Date]]&gt;=(TODAY()-365),"Y","N")</f>
        <v>N</v>
      </c>
      <c r="D93" s="1" t="s">
        <v>2015</v>
      </c>
      <c r="E93" s="1" t="s">
        <v>39</v>
      </c>
      <c r="F93" s="14" t="s">
        <v>2014</v>
      </c>
      <c r="G93" s="1" t="s">
        <v>42</v>
      </c>
      <c r="H93" s="6" t="str">
        <f>IFERROR(LEFT(Table_owssvr[[#This Row],[Subject]],FIND(";",Table_owssvr[[#This Row],[Subject]])-1),Table_owssvr[[#This Row],[Subject]])</f>
        <v>Damage related to disaster</v>
      </c>
      <c r="I93" s="1" t="s">
        <v>16</v>
      </c>
      <c r="J93" s="1" t="s">
        <v>2013</v>
      </c>
      <c r="K93" s="5">
        <v>42384.706192129626</v>
      </c>
      <c r="L93" s="1"/>
      <c r="M93" s="1"/>
      <c r="N93" s="2" t="s">
        <v>12</v>
      </c>
      <c r="O93" s="6" t="b">
        <v>1</v>
      </c>
      <c r="P93" s="1" t="s">
        <v>15</v>
      </c>
      <c r="Q93" s="33" t="str">
        <f>IF(ISNUMBER(SEARCH(",",Table_owssvr[[#This Row],[Created By]])),SUBSTITUTE(Table_owssvr[[#This Row],[Created By]]," OCD,",""),Table_owssvr[[#This Row],[Created By]])</f>
        <v>Mann Darin</v>
      </c>
      <c r="R93" s="33" t="str">
        <f>IF(ISNUMBER(SEARCH(",",Table_owssvr[[#This Row],[Created By]])),(MID(Table_owssvr[[#This Row],[Created By_A]]&amp;" "&amp;Table_owssvr[[#This Row],[Created By_A]],FIND(" ",Table_owssvr[[#This Row],[Created By_A]])+1,LEN(Table_owssvr[[#This Row],[Created By_A]]))),Table_owssvr[[#This Row],[Created By]])</f>
        <v>Darin Mann</v>
      </c>
      <c r="S93" s="34" t="str">
        <f>IF(ISNUMBER(SEARCH(",",Table_owssvr[[#This Row],[Created By_B1]])),SUBSTITUTE(Table_owssvr[[#This Row],[Created By_B1]],",",""),Table_owssvr[[#This Row],[Created By_B1]])</f>
        <v>Darin Mann</v>
      </c>
      <c r="T93" s="7">
        <v>96</v>
      </c>
      <c r="U93" s="1" t="s">
        <v>15</v>
      </c>
      <c r="V93" s="5">
        <v>42627.623796296299</v>
      </c>
      <c r="W93" s="1" t="s">
        <v>1523</v>
      </c>
      <c r="X93" s="1"/>
      <c r="Y93" s="1" t="s">
        <v>13</v>
      </c>
      <c r="Z93" s="1" t="s">
        <v>12</v>
      </c>
      <c r="AA93" s="1" t="s">
        <v>11</v>
      </c>
    </row>
    <row r="94" spans="1:27" x14ac:dyDescent="0.25">
      <c r="A94" s="1" t="s">
        <v>631</v>
      </c>
      <c r="B94" s="4">
        <v>42389</v>
      </c>
      <c r="C94" s="24" t="str">
        <f ca="1">IF(Table_owssvr[[#This Row],[Date]]&gt;=(TODAY()-365),"Y","N")</f>
        <v>N</v>
      </c>
      <c r="D94" s="1" t="s">
        <v>2012</v>
      </c>
      <c r="E94" s="1" t="s">
        <v>1028</v>
      </c>
      <c r="F94" s="14" t="s">
        <v>2011</v>
      </c>
      <c r="G94" s="1" t="s">
        <v>529</v>
      </c>
      <c r="H94" s="6" t="str">
        <f>IFERROR(LEFT(Table_owssvr[[#This Row],[Subject]],FIND(";",Table_owssvr[[#This Row],[Subject]])-1),Table_owssvr[[#This Row],[Subject]])</f>
        <v>Damage related to disaster</v>
      </c>
      <c r="I94" s="1" t="s">
        <v>16</v>
      </c>
      <c r="J94" s="1" t="s">
        <v>1543</v>
      </c>
      <c r="K94" s="5">
        <v>42389.640173611115</v>
      </c>
      <c r="L94" s="1"/>
      <c r="M94" s="1"/>
      <c r="N94" s="2" t="s">
        <v>12</v>
      </c>
      <c r="O94" s="6" t="b">
        <v>1</v>
      </c>
      <c r="P94" s="1" t="s">
        <v>15</v>
      </c>
      <c r="Q94" s="33" t="str">
        <f>IF(ISNUMBER(SEARCH(",",Table_owssvr[[#This Row],[Created By]])),SUBSTITUTE(Table_owssvr[[#This Row],[Created By]]," OCD,",""),Table_owssvr[[#This Row],[Created By]])</f>
        <v>Hebert Kristen</v>
      </c>
      <c r="R94" s="33" t="str">
        <f>IF(ISNUMBER(SEARCH(",",Table_owssvr[[#This Row],[Created By]])),(MID(Table_owssvr[[#This Row],[Created By_A]]&amp;" "&amp;Table_owssvr[[#This Row],[Created By_A]],FIND(" ",Table_owssvr[[#This Row],[Created By_A]])+1,LEN(Table_owssvr[[#This Row],[Created By_A]]))),Table_owssvr[[#This Row],[Created By]])</f>
        <v>Kristen Hebert</v>
      </c>
      <c r="S94" s="34" t="str">
        <f>IF(ISNUMBER(SEARCH(",",Table_owssvr[[#This Row],[Created By_B1]])),SUBSTITUTE(Table_owssvr[[#This Row],[Created By_B1]],",",""),Table_owssvr[[#This Row],[Created By_B1]])</f>
        <v>Kristen Hebert</v>
      </c>
      <c r="T94" s="7">
        <v>97</v>
      </c>
      <c r="U94" s="1" t="s">
        <v>15</v>
      </c>
      <c r="V94" s="5">
        <v>42627.625810185185</v>
      </c>
      <c r="W94" s="1" t="s">
        <v>1523</v>
      </c>
      <c r="X94" s="1"/>
      <c r="Y94" s="1" t="s">
        <v>190</v>
      </c>
      <c r="Z94" s="1" t="s">
        <v>12</v>
      </c>
      <c r="AA94" s="1" t="s">
        <v>11</v>
      </c>
    </row>
    <row r="95" spans="1:27" x14ac:dyDescent="0.25">
      <c r="A95" s="1" t="s">
        <v>2010</v>
      </c>
      <c r="B95" s="4">
        <v>42390</v>
      </c>
      <c r="C95" s="24" t="str">
        <f ca="1">IF(Table_owssvr[[#This Row],[Date]]&gt;=(TODAY()-365),"Y","N")</f>
        <v>N</v>
      </c>
      <c r="D95" s="1" t="s">
        <v>2009</v>
      </c>
      <c r="E95" s="1" t="s">
        <v>48</v>
      </c>
      <c r="F95" s="14" t="s">
        <v>2008</v>
      </c>
      <c r="G95" s="1" t="s">
        <v>1044</v>
      </c>
      <c r="H95" s="6" t="str">
        <f>IFERROR(LEFT(Table_owssvr[[#This Row],[Subject]],FIND(";",Table_owssvr[[#This Row],[Subject]])-1),Table_owssvr[[#This Row],[Subject]])</f>
        <v>Damage related to disaster</v>
      </c>
      <c r="I95" s="1" t="s">
        <v>16</v>
      </c>
      <c r="J95" s="1" t="s">
        <v>1517</v>
      </c>
      <c r="K95" s="5">
        <v>42390.438159722224</v>
      </c>
      <c r="L95" s="1"/>
      <c r="M95" s="1"/>
      <c r="N95" s="2" t="s">
        <v>12</v>
      </c>
      <c r="O95" s="6" t="b">
        <v>1</v>
      </c>
      <c r="P95" s="1" t="s">
        <v>15</v>
      </c>
      <c r="Q95" s="33" t="str">
        <f>IF(ISNUMBER(SEARCH(",",Table_owssvr[[#This Row],[Created By]])),SUBSTITUTE(Table_owssvr[[#This Row],[Created By]]," OCD,",""),Table_owssvr[[#This Row],[Created By]])</f>
        <v>Polk, Nechelle</v>
      </c>
      <c r="R95" s="33" t="str">
        <f>IF(ISNUMBER(SEARCH(",",Table_owssvr[[#This Row],[Created By]])),(MID(Table_owssvr[[#This Row],[Created By_A]]&amp;" "&amp;Table_owssvr[[#This Row],[Created By_A]],FIND(" ",Table_owssvr[[#This Row],[Created By_A]])+1,LEN(Table_owssvr[[#This Row],[Created By_A]]))),Table_owssvr[[#This Row],[Created By]])</f>
        <v>Nechelle Polk,</v>
      </c>
      <c r="S95" s="34" t="str">
        <f>IF(ISNUMBER(SEARCH(",",Table_owssvr[[#This Row],[Created By_B1]])),SUBSTITUTE(Table_owssvr[[#This Row],[Created By_B1]],",",""),Table_owssvr[[#This Row],[Created By_B1]])</f>
        <v>Nechelle Polk</v>
      </c>
      <c r="T95" s="7">
        <v>98</v>
      </c>
      <c r="U95" s="1" t="s">
        <v>15</v>
      </c>
      <c r="V95" s="5">
        <v>42627.626261574071</v>
      </c>
      <c r="W95" s="1" t="s">
        <v>1523</v>
      </c>
      <c r="X95" s="1"/>
      <c r="Y95" s="1" t="s">
        <v>13</v>
      </c>
      <c r="Z95" s="1" t="s">
        <v>12</v>
      </c>
      <c r="AA95" s="1" t="s">
        <v>11</v>
      </c>
    </row>
    <row r="96" spans="1:27" x14ac:dyDescent="0.25">
      <c r="A96" s="1" t="s">
        <v>2007</v>
      </c>
      <c r="B96" s="4">
        <v>42391</v>
      </c>
      <c r="C96" s="24" t="str">
        <f ca="1">IF(Table_owssvr[[#This Row],[Date]]&gt;=(TODAY()-365),"Y","N")</f>
        <v>N</v>
      </c>
      <c r="D96" s="1" t="s">
        <v>2006</v>
      </c>
      <c r="E96" s="1" t="s">
        <v>39</v>
      </c>
      <c r="F96" s="14" t="s">
        <v>2005</v>
      </c>
      <c r="G96" s="1" t="s">
        <v>2004</v>
      </c>
      <c r="H96" s="6" t="str">
        <f>IFERROR(LEFT(Table_owssvr[[#This Row],[Subject]],FIND(";",Table_owssvr[[#This Row],[Subject]])-1),Table_owssvr[[#This Row],[Subject]])</f>
        <v>Financial Management</v>
      </c>
      <c r="I96" s="1" t="s">
        <v>16</v>
      </c>
      <c r="J96" s="1" t="s">
        <v>1517</v>
      </c>
      <c r="K96" s="5">
        <v>42391.587523148148</v>
      </c>
      <c r="L96" s="1"/>
      <c r="M96" s="1"/>
      <c r="N96" s="2" t="s">
        <v>12</v>
      </c>
      <c r="O96" s="6" t="b">
        <v>0</v>
      </c>
      <c r="P96" s="1" t="s">
        <v>15</v>
      </c>
      <c r="Q96" s="33" t="str">
        <f>IF(ISNUMBER(SEARCH(",",Table_owssvr[[#This Row],[Created By]])),SUBSTITUTE(Table_owssvr[[#This Row],[Created By]]," OCD,",""),Table_owssvr[[#This Row],[Created By]])</f>
        <v>Polk, Nechelle</v>
      </c>
      <c r="R96" s="33" t="str">
        <f>IF(ISNUMBER(SEARCH(",",Table_owssvr[[#This Row],[Created By]])),(MID(Table_owssvr[[#This Row],[Created By_A]]&amp;" "&amp;Table_owssvr[[#This Row],[Created By_A]],FIND(" ",Table_owssvr[[#This Row],[Created By_A]])+1,LEN(Table_owssvr[[#This Row],[Created By_A]]))),Table_owssvr[[#This Row],[Created By]])</f>
        <v>Nechelle Polk,</v>
      </c>
      <c r="S96" s="34" t="str">
        <f>IF(ISNUMBER(SEARCH(",",Table_owssvr[[#This Row],[Created By_B1]])),SUBSTITUTE(Table_owssvr[[#This Row],[Created By_B1]],",",""),Table_owssvr[[#This Row],[Created By_B1]])</f>
        <v>Nechelle Polk</v>
      </c>
      <c r="T96" s="7">
        <v>99</v>
      </c>
      <c r="U96" s="1" t="s">
        <v>15</v>
      </c>
      <c r="V96" s="5">
        <v>42391.587523148148</v>
      </c>
      <c r="W96" s="1" t="s">
        <v>1517</v>
      </c>
      <c r="X96" s="1"/>
      <c r="Y96" s="1" t="s">
        <v>13</v>
      </c>
      <c r="Z96" s="1" t="s">
        <v>12</v>
      </c>
      <c r="AA96" s="1" t="s">
        <v>11</v>
      </c>
    </row>
    <row r="97" spans="1:27" x14ac:dyDescent="0.25">
      <c r="A97" s="1" t="s">
        <v>864</v>
      </c>
      <c r="B97" s="4">
        <v>42383</v>
      </c>
      <c r="C97" s="24" t="str">
        <f ca="1">IF(Table_owssvr[[#This Row],[Date]]&gt;=(TODAY()-365),"Y","N")</f>
        <v>N</v>
      </c>
      <c r="D97" s="1" t="s">
        <v>2003</v>
      </c>
      <c r="E97" s="1" t="s">
        <v>296</v>
      </c>
      <c r="F97" s="14" t="s">
        <v>2002</v>
      </c>
      <c r="G97" s="1" t="s">
        <v>13</v>
      </c>
      <c r="H97" s="6" t="str">
        <f>IFERROR(LEFT(Table_owssvr[[#This Row],[Subject]],FIND(";",Table_owssvr[[#This Row],[Subject]])-1),Table_owssvr[[#This Row],[Subject]])</f>
        <v>Grants Management</v>
      </c>
      <c r="I97" s="1" t="s">
        <v>16</v>
      </c>
      <c r="J97" s="1" t="s">
        <v>112</v>
      </c>
      <c r="K97" s="5">
        <v>42394.422766203701</v>
      </c>
      <c r="L97" s="1"/>
      <c r="M97" s="1"/>
      <c r="N97" s="2" t="s">
        <v>12</v>
      </c>
      <c r="O97" s="6" t="b">
        <v>1</v>
      </c>
      <c r="P97" s="1" t="s">
        <v>15</v>
      </c>
      <c r="Q97" s="33" t="str">
        <f>IF(ISNUMBER(SEARCH(",",Table_owssvr[[#This Row],[Created By]])),SUBSTITUTE(Table_owssvr[[#This Row],[Created By]]," OCD,",""),Table_owssvr[[#This Row],[Created By]])</f>
        <v>Chua Michael</v>
      </c>
      <c r="R97" s="33" t="str">
        <f>IF(ISNUMBER(SEARCH(",",Table_owssvr[[#This Row],[Created By]])),(MID(Table_owssvr[[#This Row],[Created By_A]]&amp;" "&amp;Table_owssvr[[#This Row],[Created By_A]],FIND(" ",Table_owssvr[[#This Row],[Created By_A]])+1,LEN(Table_owssvr[[#This Row],[Created By_A]]))),Table_owssvr[[#This Row],[Created By]])</f>
        <v>Michael Chua</v>
      </c>
      <c r="S97" s="34" t="str">
        <f>IF(ISNUMBER(SEARCH(",",Table_owssvr[[#This Row],[Created By_B1]])),SUBSTITUTE(Table_owssvr[[#This Row],[Created By_B1]],",",""),Table_owssvr[[#This Row],[Created By_B1]])</f>
        <v>Michael Chua</v>
      </c>
      <c r="T97" s="7">
        <v>100</v>
      </c>
      <c r="U97" s="1" t="s">
        <v>15</v>
      </c>
      <c r="V97" s="5">
        <v>42627.624525462961</v>
      </c>
      <c r="W97" s="1" t="s">
        <v>1523</v>
      </c>
      <c r="X97" s="1"/>
      <c r="Y97" s="1" t="s">
        <v>13</v>
      </c>
      <c r="Z97" s="1" t="s">
        <v>12</v>
      </c>
      <c r="AA97" s="1" t="s">
        <v>11</v>
      </c>
    </row>
    <row r="98" spans="1:27" x14ac:dyDescent="0.25">
      <c r="A98" s="1" t="s">
        <v>41</v>
      </c>
      <c r="B98" s="4">
        <v>42388</v>
      </c>
      <c r="C98" s="24" t="str">
        <f ca="1">IF(Table_owssvr[[#This Row],[Date]]&gt;=(TODAY()-365),"Y","N")</f>
        <v>N</v>
      </c>
      <c r="D98" s="1" t="s">
        <v>40</v>
      </c>
      <c r="E98" s="1" t="s">
        <v>39</v>
      </c>
      <c r="F98" s="14" t="s">
        <v>2001</v>
      </c>
      <c r="G98" s="1" t="s">
        <v>13</v>
      </c>
      <c r="H98" s="6" t="str">
        <f>IFERROR(LEFT(Table_owssvr[[#This Row],[Subject]],FIND(";",Table_owssvr[[#This Row],[Subject]])-1),Table_owssvr[[#This Row],[Subject]])</f>
        <v>Grants Management</v>
      </c>
      <c r="I98" s="1" t="s">
        <v>16</v>
      </c>
      <c r="J98" s="1" t="s">
        <v>112</v>
      </c>
      <c r="K98" s="5">
        <v>42394.424097222225</v>
      </c>
      <c r="L98" s="1"/>
      <c r="M98" s="1"/>
      <c r="N98" s="2" t="s">
        <v>12</v>
      </c>
      <c r="O98" s="6" t="b">
        <v>0</v>
      </c>
      <c r="P98" s="1" t="s">
        <v>15</v>
      </c>
      <c r="Q98" s="33" t="str">
        <f>IF(ISNUMBER(SEARCH(",",Table_owssvr[[#This Row],[Created By]])),SUBSTITUTE(Table_owssvr[[#This Row],[Created By]]," OCD,",""),Table_owssvr[[#This Row],[Created By]])</f>
        <v>Chua Michael</v>
      </c>
      <c r="R98" s="33" t="str">
        <f>IF(ISNUMBER(SEARCH(",",Table_owssvr[[#This Row],[Created By]])),(MID(Table_owssvr[[#This Row],[Created By_A]]&amp;" "&amp;Table_owssvr[[#This Row],[Created By_A]],FIND(" ",Table_owssvr[[#This Row],[Created By_A]])+1,LEN(Table_owssvr[[#This Row],[Created By_A]]))),Table_owssvr[[#This Row],[Created By]])</f>
        <v>Michael Chua</v>
      </c>
      <c r="S98" s="34" t="str">
        <f>IF(ISNUMBER(SEARCH(",",Table_owssvr[[#This Row],[Created By_B1]])),SUBSTITUTE(Table_owssvr[[#This Row],[Created By_B1]],",",""),Table_owssvr[[#This Row],[Created By_B1]])</f>
        <v>Michael Chua</v>
      </c>
      <c r="T98" s="7">
        <v>101</v>
      </c>
      <c r="U98" s="1" t="s">
        <v>15</v>
      </c>
      <c r="V98" s="5">
        <v>42394.424097222225</v>
      </c>
      <c r="W98" s="1" t="s">
        <v>112</v>
      </c>
      <c r="X98" s="1"/>
      <c r="Y98" s="1" t="s">
        <v>13</v>
      </c>
      <c r="Z98" s="1" t="s">
        <v>12</v>
      </c>
      <c r="AA98" s="1" t="s">
        <v>11</v>
      </c>
    </row>
    <row r="99" spans="1:27" x14ac:dyDescent="0.25">
      <c r="A99" s="1" t="s">
        <v>189</v>
      </c>
      <c r="B99" s="4">
        <v>42388</v>
      </c>
      <c r="C99" s="24" t="str">
        <f ca="1">IF(Table_owssvr[[#This Row],[Date]]&gt;=(TODAY()-365),"Y","N")</f>
        <v>N</v>
      </c>
      <c r="D99" s="1" t="s">
        <v>2000</v>
      </c>
      <c r="E99" s="1" t="s">
        <v>29</v>
      </c>
      <c r="F99" s="14" t="s">
        <v>1999</v>
      </c>
      <c r="G99" s="1" t="s">
        <v>1998</v>
      </c>
      <c r="H99" s="6" t="str">
        <f>IFERROR(LEFT(Table_owssvr[[#This Row],[Subject]],FIND(";",Table_owssvr[[#This Row],[Subject]])-1),Table_owssvr[[#This Row],[Subject]])</f>
        <v>Duplication of Benefits</v>
      </c>
      <c r="I99" s="1" t="s">
        <v>27</v>
      </c>
      <c r="J99" s="1" t="s">
        <v>1997</v>
      </c>
      <c r="K99" s="5">
        <v>42394.593923611108</v>
      </c>
      <c r="L99" s="1"/>
      <c r="M99" s="1"/>
      <c r="N99" s="2" t="s">
        <v>12</v>
      </c>
      <c r="O99" s="6" t="b">
        <v>1</v>
      </c>
      <c r="P99" s="1" t="s">
        <v>15</v>
      </c>
      <c r="Q99" s="33" t="str">
        <f>IF(ISNUMBER(SEARCH(",",Table_owssvr[[#This Row],[Created By]])),SUBSTITUTE(Table_owssvr[[#This Row],[Created By]]," OCD,",""),Table_owssvr[[#This Row],[Created By]])</f>
        <v>Gaudet Rowdy</v>
      </c>
      <c r="R99" s="33" t="str">
        <f>IF(ISNUMBER(SEARCH(",",Table_owssvr[[#This Row],[Created By]])),(MID(Table_owssvr[[#This Row],[Created By_A]]&amp;" "&amp;Table_owssvr[[#This Row],[Created By_A]],FIND(" ",Table_owssvr[[#This Row],[Created By_A]])+1,LEN(Table_owssvr[[#This Row],[Created By_A]]))),Table_owssvr[[#This Row],[Created By]])</f>
        <v>Rowdy Gaudet</v>
      </c>
      <c r="S99" s="34" t="str">
        <f>IF(ISNUMBER(SEARCH(",",Table_owssvr[[#This Row],[Created By_B1]])),SUBSTITUTE(Table_owssvr[[#This Row],[Created By_B1]],",",""),Table_owssvr[[#This Row],[Created By_B1]])</f>
        <v>Rowdy Gaudet</v>
      </c>
      <c r="T99" s="7">
        <v>102</v>
      </c>
      <c r="U99" s="1" t="s">
        <v>15</v>
      </c>
      <c r="V99" s="5">
        <v>42627.624537037038</v>
      </c>
      <c r="W99" s="1" t="s">
        <v>1523</v>
      </c>
      <c r="X99" s="1"/>
      <c r="Y99" s="1" t="s">
        <v>13</v>
      </c>
      <c r="Z99" s="1" t="s">
        <v>12</v>
      </c>
      <c r="AA99" s="1" t="s">
        <v>11</v>
      </c>
    </row>
    <row r="100" spans="1:27" x14ac:dyDescent="0.25">
      <c r="A100" s="1" t="s">
        <v>1996</v>
      </c>
      <c r="B100" s="4">
        <v>42395</v>
      </c>
      <c r="C100" s="24" t="str">
        <f ca="1">IF(Table_owssvr[[#This Row],[Date]]&gt;=(TODAY()-365),"Y","N")</f>
        <v>N</v>
      </c>
      <c r="D100" s="1" t="s">
        <v>1995</v>
      </c>
      <c r="E100" s="1" t="s">
        <v>585</v>
      </c>
      <c r="F100" s="14" t="s">
        <v>1994</v>
      </c>
      <c r="G100" s="1" t="s">
        <v>185</v>
      </c>
      <c r="H100" s="6" t="str">
        <f>IFERROR(LEFT(Table_owssvr[[#This Row],[Subject]],FIND(";",Table_owssvr[[#This Row],[Subject]])-1),Table_owssvr[[#This Row],[Subject]])</f>
        <v>Low-Moderate Income - National Objective</v>
      </c>
      <c r="I100" s="1" t="s">
        <v>27</v>
      </c>
      <c r="J100" s="1" t="s">
        <v>191</v>
      </c>
      <c r="K100" s="5">
        <v>42395.557476851849</v>
      </c>
      <c r="L100" s="1"/>
      <c r="M100" s="1"/>
      <c r="N100" s="2" t="s">
        <v>12</v>
      </c>
      <c r="O100" s="6" t="b">
        <v>0</v>
      </c>
      <c r="P100" s="1" t="s">
        <v>15</v>
      </c>
      <c r="Q100" s="33" t="str">
        <f>IF(ISNUMBER(SEARCH(",",Table_owssvr[[#This Row],[Created By]])),SUBSTITUTE(Table_owssvr[[#This Row],[Created By]]," OCD,",""),Table_owssvr[[#This Row],[Created By]])</f>
        <v>Sparks, John</v>
      </c>
      <c r="R100" s="33" t="str">
        <f>IF(ISNUMBER(SEARCH(",",Table_owssvr[[#This Row],[Created By]])),(MID(Table_owssvr[[#This Row],[Created By_A]]&amp;" "&amp;Table_owssvr[[#This Row],[Created By_A]],FIND(" ",Table_owssvr[[#This Row],[Created By_A]])+1,LEN(Table_owssvr[[#This Row],[Created By_A]]))),Table_owssvr[[#This Row],[Created By]])</f>
        <v>John Sparks,</v>
      </c>
      <c r="S100" s="34" t="str">
        <f>IF(ISNUMBER(SEARCH(",",Table_owssvr[[#This Row],[Created By_B1]])),SUBSTITUTE(Table_owssvr[[#This Row],[Created By_B1]],",",""),Table_owssvr[[#This Row],[Created By_B1]])</f>
        <v>John Sparks</v>
      </c>
      <c r="T100" s="7">
        <v>103</v>
      </c>
      <c r="U100" s="1" t="s">
        <v>15</v>
      </c>
      <c r="V100" s="5">
        <v>42395.557476851849</v>
      </c>
      <c r="W100" s="1" t="s">
        <v>191</v>
      </c>
      <c r="X100" s="1"/>
      <c r="Y100" s="1" t="s">
        <v>13</v>
      </c>
      <c r="Z100" s="1" t="s">
        <v>12</v>
      </c>
      <c r="AA100" s="1" t="s">
        <v>11</v>
      </c>
    </row>
    <row r="101" spans="1:27" x14ac:dyDescent="0.25">
      <c r="A101" s="1" t="s">
        <v>1993</v>
      </c>
      <c r="B101" s="4">
        <v>42374</v>
      </c>
      <c r="C101" s="24" t="str">
        <f ca="1">IF(Table_owssvr[[#This Row],[Date]]&gt;=(TODAY()-365),"Y","N")</f>
        <v>N</v>
      </c>
      <c r="D101" s="1" t="s">
        <v>1992</v>
      </c>
      <c r="E101" s="1" t="s">
        <v>29</v>
      </c>
      <c r="F101" s="14" t="s">
        <v>1991</v>
      </c>
      <c r="G101" s="1" t="s">
        <v>801</v>
      </c>
      <c r="H101" s="6" t="str">
        <f>IFERROR(LEFT(Table_owssvr[[#This Row],[Subject]],FIND(";",Table_owssvr[[#This Row],[Subject]])-1),Table_owssvr[[#This Row],[Subject]])</f>
        <v>Damage related to disaster</v>
      </c>
      <c r="I101" s="1" t="s">
        <v>16</v>
      </c>
      <c r="J101" s="1" t="s">
        <v>1099</v>
      </c>
      <c r="K101" s="5">
        <v>42398.713599537034</v>
      </c>
      <c r="L101" s="1"/>
      <c r="M101" s="1"/>
      <c r="N101" s="2" t="s">
        <v>12</v>
      </c>
      <c r="O101" s="6" t="b">
        <v>0</v>
      </c>
      <c r="P101" s="1" t="s">
        <v>15</v>
      </c>
      <c r="Q101" s="33" t="str">
        <f>IF(ISNUMBER(SEARCH(",",Table_owssvr[[#This Row],[Created By]])),SUBSTITUTE(Table_owssvr[[#This Row],[Created By]]," OCD,",""),Table_owssvr[[#This Row],[Created By]])</f>
        <v>Peychaud Rosalind</v>
      </c>
      <c r="R101" s="33" t="str">
        <f>IF(ISNUMBER(SEARCH(",",Table_owssvr[[#This Row],[Created By]])),(MID(Table_owssvr[[#This Row],[Created By_A]]&amp;" "&amp;Table_owssvr[[#This Row],[Created By_A]],FIND(" ",Table_owssvr[[#This Row],[Created By_A]])+1,LEN(Table_owssvr[[#This Row],[Created By_A]]))),Table_owssvr[[#This Row],[Created By]])</f>
        <v>Rosalind Peychaud</v>
      </c>
      <c r="S101" s="34" t="str">
        <f>IF(ISNUMBER(SEARCH(",",Table_owssvr[[#This Row],[Created By_B1]])),SUBSTITUTE(Table_owssvr[[#This Row],[Created By_B1]],",",""),Table_owssvr[[#This Row],[Created By_B1]])</f>
        <v>Rosalind Peychaud</v>
      </c>
      <c r="T101" s="7">
        <v>104</v>
      </c>
      <c r="U101" s="1" t="s">
        <v>15</v>
      </c>
      <c r="V101" s="5">
        <v>42403.567997685182</v>
      </c>
      <c r="W101" s="1" t="s">
        <v>1099</v>
      </c>
      <c r="X101" s="1"/>
      <c r="Y101" s="1" t="s">
        <v>13</v>
      </c>
      <c r="Z101" s="1" t="s">
        <v>12</v>
      </c>
      <c r="AA101" s="1" t="s">
        <v>11</v>
      </c>
    </row>
    <row r="102" spans="1:27" x14ac:dyDescent="0.25">
      <c r="A102" s="1" t="s">
        <v>474</v>
      </c>
      <c r="B102" s="4">
        <v>42396</v>
      </c>
      <c r="C102" s="24" t="str">
        <f ca="1">IF(Table_owssvr[[#This Row],[Date]]&gt;=(TODAY()-365),"Y","N")</f>
        <v>N</v>
      </c>
      <c r="D102" s="1" t="s">
        <v>1129</v>
      </c>
      <c r="E102" s="1" t="s">
        <v>296</v>
      </c>
      <c r="F102" s="14" t="s">
        <v>1990</v>
      </c>
      <c r="G102" s="1" t="s">
        <v>1989</v>
      </c>
      <c r="H102" s="6" t="str">
        <f>IFERROR(LEFT(Table_owssvr[[#This Row],[Subject]],FIND(";",Table_owssvr[[#This Row],[Subject]])-1),Table_owssvr[[#This Row],[Subject]])</f>
        <v>Damage related to disaster</v>
      </c>
      <c r="I102" s="1" t="s">
        <v>16</v>
      </c>
      <c r="J102" s="1" t="s">
        <v>1812</v>
      </c>
      <c r="K102" s="5">
        <v>42401.472615740742</v>
      </c>
      <c r="L102" s="1"/>
      <c r="M102" s="1"/>
      <c r="N102" s="2" t="s">
        <v>12</v>
      </c>
      <c r="O102" s="6" t="b">
        <v>1</v>
      </c>
      <c r="P102" s="1" t="s">
        <v>15</v>
      </c>
      <c r="Q102" s="33" t="str">
        <f>IF(ISNUMBER(SEARCH(",",Table_owssvr[[#This Row],[Created By]])),SUBSTITUTE(Table_owssvr[[#This Row],[Created By]]," OCD,",""),Table_owssvr[[#This Row],[Created By]])</f>
        <v>Angela Lawson</v>
      </c>
      <c r="R102" s="33" t="str">
        <f>IF(ISNUMBER(SEARCH(",",Table_owssvr[[#This Row],[Created By]])),(MID(Table_owssvr[[#This Row],[Created By_A]]&amp;" "&amp;Table_owssvr[[#This Row],[Created By_A]],FIND(" ",Table_owssvr[[#This Row],[Created By_A]])+1,LEN(Table_owssvr[[#This Row],[Created By_A]]))),Table_owssvr[[#This Row],[Created By]])</f>
        <v>Angela Lawson</v>
      </c>
      <c r="S102" s="34" t="str">
        <f>IF(ISNUMBER(SEARCH(",",Table_owssvr[[#This Row],[Created By_B1]])),SUBSTITUTE(Table_owssvr[[#This Row],[Created By_B1]],",",""),Table_owssvr[[#This Row],[Created By_B1]])</f>
        <v>Angela Lawson</v>
      </c>
      <c r="T102" s="7">
        <v>105</v>
      </c>
      <c r="U102" s="1" t="s">
        <v>15</v>
      </c>
      <c r="V102" s="5">
        <v>42627.627997685187</v>
      </c>
      <c r="W102" s="1" t="s">
        <v>1523</v>
      </c>
      <c r="X102" s="1"/>
      <c r="Y102" s="1" t="s">
        <v>190</v>
      </c>
      <c r="Z102" s="1" t="s">
        <v>12</v>
      </c>
      <c r="AA102" s="1" t="s">
        <v>11</v>
      </c>
    </row>
    <row r="103" spans="1:27" x14ac:dyDescent="0.25">
      <c r="A103" s="1" t="s">
        <v>474</v>
      </c>
      <c r="B103" s="4">
        <v>42396</v>
      </c>
      <c r="C103" s="24" t="str">
        <f ca="1">IF(Table_owssvr[[#This Row],[Date]]&gt;=(TODAY()-365),"Y","N")</f>
        <v>N</v>
      </c>
      <c r="D103" s="1" t="s">
        <v>1129</v>
      </c>
      <c r="E103" s="1" t="s">
        <v>296</v>
      </c>
      <c r="F103" s="14" t="s">
        <v>1988</v>
      </c>
      <c r="G103" s="1" t="s">
        <v>1950</v>
      </c>
      <c r="H103" s="6" t="str">
        <f>IFERROR(LEFT(Table_owssvr[[#This Row],[Subject]],FIND(";",Table_owssvr[[#This Row],[Subject]])-1),Table_owssvr[[#This Row],[Subject]])</f>
        <v>Environmental - Environmental Reviews</v>
      </c>
      <c r="I103" s="1" t="s">
        <v>16</v>
      </c>
      <c r="J103" s="1" t="s">
        <v>1812</v>
      </c>
      <c r="K103" s="5">
        <v>42401.473900462966</v>
      </c>
      <c r="L103" s="1"/>
      <c r="M103" s="1"/>
      <c r="N103" s="2" t="s">
        <v>12</v>
      </c>
      <c r="O103" s="6" t="b">
        <v>1</v>
      </c>
      <c r="P103" s="1" t="s">
        <v>15</v>
      </c>
      <c r="Q103" s="33" t="str">
        <f>IF(ISNUMBER(SEARCH(",",Table_owssvr[[#This Row],[Created By]])),SUBSTITUTE(Table_owssvr[[#This Row],[Created By]]," OCD,",""),Table_owssvr[[#This Row],[Created By]])</f>
        <v>Angela Lawson</v>
      </c>
      <c r="R103" s="33" t="str">
        <f>IF(ISNUMBER(SEARCH(",",Table_owssvr[[#This Row],[Created By]])),(MID(Table_owssvr[[#This Row],[Created By_A]]&amp;" "&amp;Table_owssvr[[#This Row],[Created By_A]],FIND(" ",Table_owssvr[[#This Row],[Created By_A]])+1,LEN(Table_owssvr[[#This Row],[Created By_A]]))),Table_owssvr[[#This Row],[Created By]])</f>
        <v>Angela Lawson</v>
      </c>
      <c r="S103" s="34" t="str">
        <f>IF(ISNUMBER(SEARCH(",",Table_owssvr[[#This Row],[Created By_B1]])),SUBSTITUTE(Table_owssvr[[#This Row],[Created By_B1]],",",""),Table_owssvr[[#This Row],[Created By_B1]])</f>
        <v>Angela Lawson</v>
      </c>
      <c r="T103" s="7">
        <v>106</v>
      </c>
      <c r="U103" s="1" t="s">
        <v>15</v>
      </c>
      <c r="V103" s="5">
        <v>42627.627615740741</v>
      </c>
      <c r="W103" s="1" t="s">
        <v>1523</v>
      </c>
      <c r="X103" s="1"/>
      <c r="Y103" s="1" t="s">
        <v>13</v>
      </c>
      <c r="Z103" s="1" t="s">
        <v>12</v>
      </c>
      <c r="AA103" s="1" t="s">
        <v>11</v>
      </c>
    </row>
    <row r="104" spans="1:27" x14ac:dyDescent="0.25">
      <c r="A104" s="1" t="s">
        <v>1738</v>
      </c>
      <c r="B104" s="4">
        <v>42380</v>
      </c>
      <c r="C104" s="24" t="str">
        <f ca="1">IF(Table_owssvr[[#This Row],[Date]]&gt;=(TODAY()-365),"Y","N")</f>
        <v>N</v>
      </c>
      <c r="D104" s="1" t="s">
        <v>1987</v>
      </c>
      <c r="E104" s="1" t="s">
        <v>29</v>
      </c>
      <c r="F104" s="14" t="s">
        <v>1986</v>
      </c>
      <c r="G104" s="1" t="s">
        <v>126</v>
      </c>
      <c r="H104" s="6" t="str">
        <f>IFERROR(LEFT(Table_owssvr[[#This Row],[Subject]],FIND(";",Table_owssvr[[#This Row],[Subject]])-1),Table_owssvr[[#This Row],[Subject]])</f>
        <v>Damage related to disaster</v>
      </c>
      <c r="I104" s="1" t="s">
        <v>16</v>
      </c>
      <c r="J104" s="1" t="s">
        <v>1099</v>
      </c>
      <c r="K104" s="5">
        <v>42401.497835648152</v>
      </c>
      <c r="L104" s="1"/>
      <c r="M104" s="1"/>
      <c r="N104" s="2" t="s">
        <v>12</v>
      </c>
      <c r="O104" s="6" t="b">
        <v>1</v>
      </c>
      <c r="P104" s="1" t="s">
        <v>15</v>
      </c>
      <c r="Q104" s="33" t="str">
        <f>IF(ISNUMBER(SEARCH(",",Table_owssvr[[#This Row],[Created By]])),SUBSTITUTE(Table_owssvr[[#This Row],[Created By]]," OCD,",""),Table_owssvr[[#This Row],[Created By]])</f>
        <v>Peychaud Rosalind</v>
      </c>
      <c r="R104" s="33" t="str">
        <f>IF(ISNUMBER(SEARCH(",",Table_owssvr[[#This Row],[Created By]])),(MID(Table_owssvr[[#This Row],[Created By_A]]&amp;" "&amp;Table_owssvr[[#This Row],[Created By_A]],FIND(" ",Table_owssvr[[#This Row],[Created By_A]])+1,LEN(Table_owssvr[[#This Row],[Created By_A]]))),Table_owssvr[[#This Row],[Created By]])</f>
        <v>Rosalind Peychaud</v>
      </c>
      <c r="S104" s="34" t="str">
        <f>IF(ISNUMBER(SEARCH(",",Table_owssvr[[#This Row],[Created By_B1]])),SUBSTITUTE(Table_owssvr[[#This Row],[Created By_B1]],",",""),Table_owssvr[[#This Row],[Created By_B1]])</f>
        <v>Rosalind Peychaud</v>
      </c>
      <c r="T104" s="7">
        <v>107</v>
      </c>
      <c r="U104" s="1" t="s">
        <v>15</v>
      </c>
      <c r="V104" s="5">
        <v>42627.622256944444</v>
      </c>
      <c r="W104" s="1" t="s">
        <v>1523</v>
      </c>
      <c r="X104" s="1"/>
      <c r="Y104" s="1" t="s">
        <v>13</v>
      </c>
      <c r="Z104" s="1" t="s">
        <v>12</v>
      </c>
      <c r="AA104" s="1" t="s">
        <v>11</v>
      </c>
    </row>
    <row r="105" spans="1:27" x14ac:dyDescent="0.25">
      <c r="A105" s="1" t="s">
        <v>1277</v>
      </c>
      <c r="B105" s="4">
        <v>42369</v>
      </c>
      <c r="C105" s="24" t="str">
        <f ca="1">IF(Table_owssvr[[#This Row],[Date]]&gt;=(TODAY()-365),"Y","N")</f>
        <v>N</v>
      </c>
      <c r="D105" s="1" t="s">
        <v>1983</v>
      </c>
      <c r="E105" s="1" t="s">
        <v>29</v>
      </c>
      <c r="F105" s="14" t="s">
        <v>1985</v>
      </c>
      <c r="G105" s="1" t="s">
        <v>317</v>
      </c>
      <c r="H105" s="6" t="str">
        <f>IFERROR(LEFT(Table_owssvr[[#This Row],[Subject]],FIND(";",Table_owssvr[[#This Row],[Subject]])-1),Table_owssvr[[#This Row],[Subject]])</f>
        <v>Duplication of Benefits</v>
      </c>
      <c r="I105" s="1" t="s">
        <v>27</v>
      </c>
      <c r="J105" s="1" t="s">
        <v>1099</v>
      </c>
      <c r="K105" s="5">
        <v>42401.536631944444</v>
      </c>
      <c r="L105" s="1"/>
      <c r="M105" s="1"/>
      <c r="N105" s="2" t="s">
        <v>12</v>
      </c>
      <c r="O105" s="6" t="b">
        <v>1</v>
      </c>
      <c r="P105" s="1" t="s">
        <v>15</v>
      </c>
      <c r="Q105" s="33" t="str">
        <f>IF(ISNUMBER(SEARCH(",",Table_owssvr[[#This Row],[Created By]])),SUBSTITUTE(Table_owssvr[[#This Row],[Created By]]," OCD,",""),Table_owssvr[[#This Row],[Created By]])</f>
        <v>Peychaud Rosalind</v>
      </c>
      <c r="R105" s="33" t="str">
        <f>IF(ISNUMBER(SEARCH(",",Table_owssvr[[#This Row],[Created By]])),(MID(Table_owssvr[[#This Row],[Created By_A]]&amp;" "&amp;Table_owssvr[[#This Row],[Created By_A]],FIND(" ",Table_owssvr[[#This Row],[Created By_A]])+1,LEN(Table_owssvr[[#This Row],[Created By_A]]))),Table_owssvr[[#This Row],[Created By]])</f>
        <v>Rosalind Peychaud</v>
      </c>
      <c r="S105" s="34" t="str">
        <f>IF(ISNUMBER(SEARCH(",",Table_owssvr[[#This Row],[Created By_B1]])),SUBSTITUTE(Table_owssvr[[#This Row],[Created By_B1]],",",""),Table_owssvr[[#This Row],[Created By_B1]])</f>
        <v>Rosalind Peychaud</v>
      </c>
      <c r="T105" s="7">
        <v>108</v>
      </c>
      <c r="U105" s="1" t="s">
        <v>15</v>
      </c>
      <c r="V105" s="5">
        <v>42705.413634259261</v>
      </c>
      <c r="W105" s="1" t="s">
        <v>1099</v>
      </c>
      <c r="X105" s="1"/>
      <c r="Y105" s="1" t="s">
        <v>13</v>
      </c>
      <c r="Z105" s="1" t="s">
        <v>12</v>
      </c>
      <c r="AA105" s="1" t="s">
        <v>11</v>
      </c>
    </row>
    <row r="106" spans="1:27" x14ac:dyDescent="0.25">
      <c r="A106" s="1" t="s">
        <v>1984</v>
      </c>
      <c r="B106" s="4">
        <v>42401</v>
      </c>
      <c r="C106" s="24" t="str">
        <f ca="1">IF(Table_owssvr[[#This Row],[Date]]&gt;=(TODAY()-365),"Y","N")</f>
        <v>N</v>
      </c>
      <c r="D106" s="1" t="s">
        <v>1983</v>
      </c>
      <c r="E106" s="1" t="s">
        <v>29</v>
      </c>
      <c r="F106" s="14" t="s">
        <v>1982</v>
      </c>
      <c r="G106" s="1" t="s">
        <v>317</v>
      </c>
      <c r="H106" s="6" t="str">
        <f>IFERROR(LEFT(Table_owssvr[[#This Row],[Subject]],FIND(";",Table_owssvr[[#This Row],[Subject]])-1),Table_owssvr[[#This Row],[Subject]])</f>
        <v>Duplication of Benefits</v>
      </c>
      <c r="I106" s="1" t="s">
        <v>27</v>
      </c>
      <c r="J106" s="1" t="s">
        <v>1099</v>
      </c>
      <c r="K106" s="5">
        <v>42401.544814814813</v>
      </c>
      <c r="L106" s="1"/>
      <c r="M106" s="1"/>
      <c r="N106" s="2" t="s">
        <v>12</v>
      </c>
      <c r="O106" s="6" t="b">
        <v>1</v>
      </c>
      <c r="P106" s="1" t="s">
        <v>15</v>
      </c>
      <c r="Q106" s="33" t="str">
        <f>IF(ISNUMBER(SEARCH(",",Table_owssvr[[#This Row],[Created By]])),SUBSTITUTE(Table_owssvr[[#This Row],[Created By]]," OCD,",""),Table_owssvr[[#This Row],[Created By]])</f>
        <v>Peychaud Rosalind</v>
      </c>
      <c r="R106" s="33" t="str">
        <f>IF(ISNUMBER(SEARCH(",",Table_owssvr[[#This Row],[Created By]])),(MID(Table_owssvr[[#This Row],[Created By_A]]&amp;" "&amp;Table_owssvr[[#This Row],[Created By_A]],FIND(" ",Table_owssvr[[#This Row],[Created By_A]])+1,LEN(Table_owssvr[[#This Row],[Created By_A]]))),Table_owssvr[[#This Row],[Created By]])</f>
        <v>Rosalind Peychaud</v>
      </c>
      <c r="S106" s="34" t="str">
        <f>IF(ISNUMBER(SEARCH(",",Table_owssvr[[#This Row],[Created By_B1]])),SUBSTITUTE(Table_owssvr[[#This Row],[Created By_B1]],",",""),Table_owssvr[[#This Row],[Created By_B1]])</f>
        <v>Rosalind Peychaud</v>
      </c>
      <c r="T106" s="7">
        <v>109</v>
      </c>
      <c r="U106" s="1" t="s">
        <v>15</v>
      </c>
      <c r="V106" s="5">
        <v>42627.632048611114</v>
      </c>
      <c r="W106" s="1" t="s">
        <v>1523</v>
      </c>
      <c r="X106" s="1"/>
      <c r="Y106" s="1" t="s">
        <v>13</v>
      </c>
      <c r="Z106" s="1" t="s">
        <v>12</v>
      </c>
      <c r="AA106" s="1" t="s">
        <v>11</v>
      </c>
    </row>
    <row r="107" spans="1:27" x14ac:dyDescent="0.25">
      <c r="A107" s="1" t="s">
        <v>1981</v>
      </c>
      <c r="B107" s="4">
        <v>42396</v>
      </c>
      <c r="C107" s="24" t="str">
        <f ca="1">IF(Table_owssvr[[#This Row],[Date]]&gt;=(TODAY()-365),"Y","N")</f>
        <v>N</v>
      </c>
      <c r="D107" s="1" t="s">
        <v>852</v>
      </c>
      <c r="E107" s="1" t="s">
        <v>29</v>
      </c>
      <c r="F107" s="14" t="s">
        <v>1980</v>
      </c>
      <c r="G107" s="1" t="s">
        <v>13</v>
      </c>
      <c r="H107" s="6" t="str">
        <f>IFERROR(LEFT(Table_owssvr[[#This Row],[Subject]],FIND(";",Table_owssvr[[#This Row],[Subject]])-1),Table_owssvr[[#This Row],[Subject]])</f>
        <v>Grants Management</v>
      </c>
      <c r="I107" s="1" t="s">
        <v>27</v>
      </c>
      <c r="J107" s="1" t="s">
        <v>1099</v>
      </c>
      <c r="K107" s="5">
        <v>42401.549247685187</v>
      </c>
      <c r="L107" s="1"/>
      <c r="M107" s="1"/>
      <c r="N107" s="2" t="s">
        <v>12</v>
      </c>
      <c r="O107" s="6" t="b">
        <v>0</v>
      </c>
      <c r="P107" s="1" t="s">
        <v>15</v>
      </c>
      <c r="Q107" s="33" t="str">
        <f>IF(ISNUMBER(SEARCH(",",Table_owssvr[[#This Row],[Created By]])),SUBSTITUTE(Table_owssvr[[#This Row],[Created By]]," OCD,",""),Table_owssvr[[#This Row],[Created By]])</f>
        <v>Peychaud Rosalind</v>
      </c>
      <c r="R107" s="33" t="str">
        <f>IF(ISNUMBER(SEARCH(",",Table_owssvr[[#This Row],[Created By]])),(MID(Table_owssvr[[#This Row],[Created By_A]]&amp;" "&amp;Table_owssvr[[#This Row],[Created By_A]],FIND(" ",Table_owssvr[[#This Row],[Created By_A]])+1,LEN(Table_owssvr[[#This Row],[Created By_A]]))),Table_owssvr[[#This Row],[Created By]])</f>
        <v>Rosalind Peychaud</v>
      </c>
      <c r="S107" s="34" t="str">
        <f>IF(ISNUMBER(SEARCH(",",Table_owssvr[[#This Row],[Created By_B1]])),SUBSTITUTE(Table_owssvr[[#This Row],[Created By_B1]],",",""),Table_owssvr[[#This Row],[Created By_B1]])</f>
        <v>Rosalind Peychaud</v>
      </c>
      <c r="T107" s="7">
        <v>110</v>
      </c>
      <c r="U107" s="1" t="s">
        <v>15</v>
      </c>
      <c r="V107" s="5">
        <v>42627.629942129628</v>
      </c>
      <c r="W107" s="1" t="s">
        <v>1523</v>
      </c>
      <c r="X107" s="1"/>
      <c r="Y107" s="1" t="s">
        <v>13</v>
      </c>
      <c r="Z107" s="1" t="s">
        <v>12</v>
      </c>
      <c r="AA107" s="1" t="s">
        <v>11</v>
      </c>
    </row>
    <row r="108" spans="1:27" x14ac:dyDescent="0.25">
      <c r="A108" s="1" t="s">
        <v>1485</v>
      </c>
      <c r="B108" s="4">
        <v>42398</v>
      </c>
      <c r="C108" s="24" t="str">
        <f ca="1">IF(Table_owssvr[[#This Row],[Date]]&gt;=(TODAY()-365),"Y","N")</f>
        <v>N</v>
      </c>
      <c r="D108" s="1" t="s">
        <v>852</v>
      </c>
      <c r="E108" s="1" t="s">
        <v>29</v>
      </c>
      <c r="F108" s="14" t="s">
        <v>1979</v>
      </c>
      <c r="G108" s="1" t="s">
        <v>13</v>
      </c>
      <c r="H108" s="6" t="str">
        <f>IFERROR(LEFT(Table_owssvr[[#This Row],[Subject]],FIND(";",Table_owssvr[[#This Row],[Subject]])-1),Table_owssvr[[#This Row],[Subject]])</f>
        <v>Grants Management</v>
      </c>
      <c r="I108" s="1" t="s">
        <v>27</v>
      </c>
      <c r="J108" s="1" t="s">
        <v>1099</v>
      </c>
      <c r="K108" s="5">
        <v>42401.552615740744</v>
      </c>
      <c r="L108" s="1"/>
      <c r="M108" s="1"/>
      <c r="N108" s="2" t="s">
        <v>12</v>
      </c>
      <c r="O108" s="6" t="b">
        <v>1</v>
      </c>
      <c r="P108" s="1" t="s">
        <v>15</v>
      </c>
      <c r="Q108" s="33" t="str">
        <f>IF(ISNUMBER(SEARCH(",",Table_owssvr[[#This Row],[Created By]])),SUBSTITUTE(Table_owssvr[[#This Row],[Created By]]," OCD,",""),Table_owssvr[[#This Row],[Created By]])</f>
        <v>Peychaud Rosalind</v>
      </c>
      <c r="R108" s="33" t="str">
        <f>IF(ISNUMBER(SEARCH(",",Table_owssvr[[#This Row],[Created By]])),(MID(Table_owssvr[[#This Row],[Created By_A]]&amp;" "&amp;Table_owssvr[[#This Row],[Created By_A]],FIND(" ",Table_owssvr[[#This Row],[Created By_A]])+1,LEN(Table_owssvr[[#This Row],[Created By_A]]))),Table_owssvr[[#This Row],[Created By]])</f>
        <v>Rosalind Peychaud</v>
      </c>
      <c r="S108" s="34" t="str">
        <f>IF(ISNUMBER(SEARCH(",",Table_owssvr[[#This Row],[Created By_B1]])),SUBSTITUTE(Table_owssvr[[#This Row],[Created By_B1]],",",""),Table_owssvr[[#This Row],[Created By_B1]])</f>
        <v>Rosalind Peychaud</v>
      </c>
      <c r="T108" s="7">
        <v>111</v>
      </c>
      <c r="U108" s="1" t="s">
        <v>15</v>
      </c>
      <c r="V108" s="5">
        <v>42627.631701388891</v>
      </c>
      <c r="W108" s="1" t="s">
        <v>1523</v>
      </c>
      <c r="X108" s="1"/>
      <c r="Y108" s="1" t="s">
        <v>13</v>
      </c>
      <c r="Z108" s="1" t="s">
        <v>12</v>
      </c>
      <c r="AA108" s="1" t="s">
        <v>11</v>
      </c>
    </row>
    <row r="109" spans="1:27" x14ac:dyDescent="0.25">
      <c r="A109" s="1" t="s">
        <v>474</v>
      </c>
      <c r="B109" s="4">
        <v>42414</v>
      </c>
      <c r="C109" s="24" t="str">
        <f ca="1">IF(Table_owssvr[[#This Row],[Date]]&gt;=(TODAY()-365),"Y","N")</f>
        <v>N</v>
      </c>
      <c r="D109" s="1" t="s">
        <v>1129</v>
      </c>
      <c r="E109" s="1" t="s">
        <v>39</v>
      </c>
      <c r="F109" s="14" t="s">
        <v>1978</v>
      </c>
      <c r="G109" s="1" t="s">
        <v>1950</v>
      </c>
      <c r="H109" s="6" t="str">
        <f>IFERROR(LEFT(Table_owssvr[[#This Row],[Subject]],FIND(";",Table_owssvr[[#This Row],[Subject]])-1),Table_owssvr[[#This Row],[Subject]])</f>
        <v>Environmental - Environmental Reviews</v>
      </c>
      <c r="I109" s="1" t="s">
        <v>16</v>
      </c>
      <c r="J109" s="1" t="s">
        <v>1812</v>
      </c>
      <c r="K109" s="5">
        <v>42401.566481481481</v>
      </c>
      <c r="L109" s="1"/>
      <c r="M109" s="1"/>
      <c r="N109" s="2" t="s">
        <v>12</v>
      </c>
      <c r="O109" s="6" t="b">
        <v>0</v>
      </c>
      <c r="P109" s="1" t="s">
        <v>15</v>
      </c>
      <c r="Q109" s="33" t="str">
        <f>IF(ISNUMBER(SEARCH(",",Table_owssvr[[#This Row],[Created By]])),SUBSTITUTE(Table_owssvr[[#This Row],[Created By]]," OCD,",""),Table_owssvr[[#This Row],[Created By]])</f>
        <v>Angela Lawson</v>
      </c>
      <c r="R109" s="33" t="str">
        <f>IF(ISNUMBER(SEARCH(",",Table_owssvr[[#This Row],[Created By]])),(MID(Table_owssvr[[#This Row],[Created By_A]]&amp;" "&amp;Table_owssvr[[#This Row],[Created By_A]],FIND(" ",Table_owssvr[[#This Row],[Created By_A]])+1,LEN(Table_owssvr[[#This Row],[Created By_A]]))),Table_owssvr[[#This Row],[Created By]])</f>
        <v>Angela Lawson</v>
      </c>
      <c r="S109" s="34" t="str">
        <f>IF(ISNUMBER(SEARCH(",",Table_owssvr[[#This Row],[Created By_B1]])),SUBSTITUTE(Table_owssvr[[#This Row],[Created By_B1]],",",""),Table_owssvr[[#This Row],[Created By_B1]])</f>
        <v>Angela Lawson</v>
      </c>
      <c r="T109" s="7">
        <v>112</v>
      </c>
      <c r="U109" s="1" t="s">
        <v>15</v>
      </c>
      <c r="V109" s="5">
        <v>42401.568935185183</v>
      </c>
      <c r="W109" s="1" t="s">
        <v>1812</v>
      </c>
      <c r="X109" s="1"/>
      <c r="Y109" s="1" t="s">
        <v>190</v>
      </c>
      <c r="Z109" s="1" t="s">
        <v>12</v>
      </c>
      <c r="AA109" s="1" t="s">
        <v>11</v>
      </c>
    </row>
    <row r="110" spans="1:27" x14ac:dyDescent="0.25">
      <c r="A110" s="1" t="s">
        <v>341</v>
      </c>
      <c r="B110" s="4">
        <v>42397</v>
      </c>
      <c r="C110" s="24" t="str">
        <f ca="1">IF(Table_owssvr[[#This Row],[Date]]&gt;=(TODAY()-365),"Y","N")</f>
        <v>N</v>
      </c>
      <c r="D110" s="1" t="s">
        <v>1977</v>
      </c>
      <c r="E110" s="1" t="s">
        <v>29</v>
      </c>
      <c r="F110" s="14" t="s">
        <v>1976</v>
      </c>
      <c r="G110" s="1" t="s">
        <v>13</v>
      </c>
      <c r="H110" s="6" t="str">
        <f>IFERROR(LEFT(Table_owssvr[[#This Row],[Subject]],FIND(";",Table_owssvr[[#This Row],[Subject]])-1),Table_owssvr[[#This Row],[Subject]])</f>
        <v>Grants Management</v>
      </c>
      <c r="I110" s="1" t="s">
        <v>16</v>
      </c>
      <c r="J110" s="1" t="s">
        <v>1099</v>
      </c>
      <c r="K110" s="5">
        <v>42401.567083333335</v>
      </c>
      <c r="L110" s="1"/>
      <c r="M110" s="1"/>
      <c r="N110" s="2" t="s">
        <v>12</v>
      </c>
      <c r="O110" s="6" t="b">
        <v>0</v>
      </c>
      <c r="P110" s="1" t="s">
        <v>15</v>
      </c>
      <c r="Q110" s="33" t="str">
        <f>IF(ISNUMBER(SEARCH(",",Table_owssvr[[#This Row],[Created By]])),SUBSTITUTE(Table_owssvr[[#This Row],[Created By]]," OCD,",""),Table_owssvr[[#This Row],[Created By]])</f>
        <v>Peychaud Rosalind</v>
      </c>
      <c r="R110" s="33" t="str">
        <f>IF(ISNUMBER(SEARCH(",",Table_owssvr[[#This Row],[Created By]])),(MID(Table_owssvr[[#This Row],[Created By_A]]&amp;" "&amp;Table_owssvr[[#This Row],[Created By_A]],FIND(" ",Table_owssvr[[#This Row],[Created By_A]])+1,LEN(Table_owssvr[[#This Row],[Created By_A]]))),Table_owssvr[[#This Row],[Created By]])</f>
        <v>Rosalind Peychaud</v>
      </c>
      <c r="S110" s="34" t="str">
        <f>IF(ISNUMBER(SEARCH(",",Table_owssvr[[#This Row],[Created By_B1]])),SUBSTITUTE(Table_owssvr[[#This Row],[Created By_B1]],",",""),Table_owssvr[[#This Row],[Created By_B1]])</f>
        <v>Rosalind Peychaud</v>
      </c>
      <c r="T110" s="7">
        <v>113</v>
      </c>
      <c r="U110" s="1" t="s">
        <v>15</v>
      </c>
      <c r="V110" s="5">
        <v>42401.567083333335</v>
      </c>
      <c r="W110" s="1" t="s">
        <v>1099</v>
      </c>
      <c r="X110" s="1"/>
      <c r="Y110" s="1" t="s">
        <v>13</v>
      </c>
      <c r="Z110" s="1" t="s">
        <v>12</v>
      </c>
      <c r="AA110" s="1" t="s">
        <v>11</v>
      </c>
    </row>
    <row r="111" spans="1:27" x14ac:dyDescent="0.25">
      <c r="A111" s="1" t="s">
        <v>1974</v>
      </c>
      <c r="B111" s="4">
        <v>42353</v>
      </c>
      <c r="C111" s="24" t="str">
        <f ca="1">IF(Table_owssvr[[#This Row],[Date]]&gt;=(TODAY()-365),"Y","N")</f>
        <v>N</v>
      </c>
      <c r="D111" s="1" t="s">
        <v>1973</v>
      </c>
      <c r="E111" s="1" t="s">
        <v>39</v>
      </c>
      <c r="F111" s="14" t="s">
        <v>1975</v>
      </c>
      <c r="G111" s="1" t="s">
        <v>890</v>
      </c>
      <c r="H111" s="6" t="str">
        <f>IFERROR(LEFT(Table_owssvr[[#This Row],[Subject]],FIND(";",Table_owssvr[[#This Row],[Subject]])-1),Table_owssvr[[#This Row],[Subject]])</f>
        <v>Damage related to disaster</v>
      </c>
      <c r="I111" s="1" t="s">
        <v>16</v>
      </c>
      <c r="J111" s="1" t="s">
        <v>1812</v>
      </c>
      <c r="K111" s="5">
        <v>42401.567430555559</v>
      </c>
      <c r="L111" s="1"/>
      <c r="M111" s="1"/>
      <c r="N111" s="2" t="s">
        <v>12</v>
      </c>
      <c r="O111" s="6" t="b">
        <v>0</v>
      </c>
      <c r="P111" s="1" t="s">
        <v>15</v>
      </c>
      <c r="Q111" s="33" t="str">
        <f>IF(ISNUMBER(SEARCH(",",Table_owssvr[[#This Row],[Created By]])),SUBSTITUTE(Table_owssvr[[#This Row],[Created By]]," OCD,",""),Table_owssvr[[#This Row],[Created By]])</f>
        <v>Angela Lawson</v>
      </c>
      <c r="R111" s="33" t="str">
        <f>IF(ISNUMBER(SEARCH(",",Table_owssvr[[#This Row],[Created By]])),(MID(Table_owssvr[[#This Row],[Created By_A]]&amp;" "&amp;Table_owssvr[[#This Row],[Created By_A]],FIND(" ",Table_owssvr[[#This Row],[Created By_A]])+1,LEN(Table_owssvr[[#This Row],[Created By_A]]))),Table_owssvr[[#This Row],[Created By]])</f>
        <v>Angela Lawson</v>
      </c>
      <c r="S111" s="34" t="str">
        <f>IF(ISNUMBER(SEARCH(",",Table_owssvr[[#This Row],[Created By_B1]])),SUBSTITUTE(Table_owssvr[[#This Row],[Created By_B1]],",",""),Table_owssvr[[#This Row],[Created By_B1]])</f>
        <v>Angela Lawson</v>
      </c>
      <c r="T111" s="7">
        <v>114</v>
      </c>
      <c r="U111" s="1" t="s">
        <v>15</v>
      </c>
      <c r="V111" s="5">
        <v>42401.567430555559</v>
      </c>
      <c r="W111" s="1" t="s">
        <v>1812</v>
      </c>
      <c r="X111" s="1"/>
      <c r="Y111" s="1" t="s">
        <v>13</v>
      </c>
      <c r="Z111" s="1" t="s">
        <v>12</v>
      </c>
      <c r="AA111" s="1" t="s">
        <v>11</v>
      </c>
    </row>
    <row r="112" spans="1:27" x14ac:dyDescent="0.25">
      <c r="A112" s="1" t="s">
        <v>1974</v>
      </c>
      <c r="B112" s="4">
        <v>42382</v>
      </c>
      <c r="C112" s="24" t="str">
        <f ca="1">IF(Table_owssvr[[#This Row],[Date]]&gt;=(TODAY()-365),"Y","N")</f>
        <v>N</v>
      </c>
      <c r="D112" s="1" t="s">
        <v>1973</v>
      </c>
      <c r="E112" s="1" t="s">
        <v>39</v>
      </c>
      <c r="F112" s="14" t="s">
        <v>1972</v>
      </c>
      <c r="G112" s="1" t="s">
        <v>574</v>
      </c>
      <c r="H112" s="6" t="str">
        <f>IFERROR(LEFT(Table_owssvr[[#This Row],[Subject]],FIND(";",Table_owssvr[[#This Row],[Subject]])-1),Table_owssvr[[#This Row],[Subject]])</f>
        <v>Eligible CDBG Activities</v>
      </c>
      <c r="I112" s="1" t="s">
        <v>16</v>
      </c>
      <c r="J112" s="1" t="s">
        <v>1812</v>
      </c>
      <c r="K112" s="5">
        <v>42401.568356481483</v>
      </c>
      <c r="L112" s="1"/>
      <c r="M112" s="1"/>
      <c r="N112" s="2" t="s">
        <v>12</v>
      </c>
      <c r="O112" s="6" t="b">
        <v>0</v>
      </c>
      <c r="P112" s="1" t="s">
        <v>15</v>
      </c>
      <c r="Q112" s="33" t="str">
        <f>IF(ISNUMBER(SEARCH(",",Table_owssvr[[#This Row],[Created By]])),SUBSTITUTE(Table_owssvr[[#This Row],[Created By]]," OCD,",""),Table_owssvr[[#This Row],[Created By]])</f>
        <v>Angela Lawson</v>
      </c>
      <c r="R112" s="33" t="str">
        <f>IF(ISNUMBER(SEARCH(",",Table_owssvr[[#This Row],[Created By]])),(MID(Table_owssvr[[#This Row],[Created By_A]]&amp;" "&amp;Table_owssvr[[#This Row],[Created By_A]],FIND(" ",Table_owssvr[[#This Row],[Created By_A]])+1,LEN(Table_owssvr[[#This Row],[Created By_A]]))),Table_owssvr[[#This Row],[Created By]])</f>
        <v>Angela Lawson</v>
      </c>
      <c r="S112" s="34" t="str">
        <f>IF(ISNUMBER(SEARCH(",",Table_owssvr[[#This Row],[Created By_B1]])),SUBSTITUTE(Table_owssvr[[#This Row],[Created By_B1]],",",""),Table_owssvr[[#This Row],[Created By_B1]])</f>
        <v>Angela Lawson</v>
      </c>
      <c r="T112" s="7">
        <v>115</v>
      </c>
      <c r="U112" s="1" t="s">
        <v>15</v>
      </c>
      <c r="V112" s="5">
        <v>42401.568356481483</v>
      </c>
      <c r="W112" s="1" t="s">
        <v>1812</v>
      </c>
      <c r="X112" s="1"/>
      <c r="Y112" s="1" t="s">
        <v>13</v>
      </c>
      <c r="Z112" s="1" t="s">
        <v>12</v>
      </c>
      <c r="AA112" s="1" t="s">
        <v>11</v>
      </c>
    </row>
    <row r="113" spans="1:27" x14ac:dyDescent="0.25">
      <c r="A113" s="1" t="s">
        <v>341</v>
      </c>
      <c r="B113" s="4">
        <v>42383</v>
      </c>
      <c r="C113" s="24" t="str">
        <f ca="1">IF(Table_owssvr[[#This Row],[Date]]&gt;=(TODAY()-365),"Y","N")</f>
        <v>N</v>
      </c>
      <c r="D113" s="1" t="s">
        <v>760</v>
      </c>
      <c r="E113" s="1" t="s">
        <v>29</v>
      </c>
      <c r="F113" s="14" t="s">
        <v>1971</v>
      </c>
      <c r="G113" s="1" t="s">
        <v>714</v>
      </c>
      <c r="H113" s="6" t="str">
        <f>IFERROR(LEFT(Table_owssvr[[#This Row],[Subject]],FIND(";",Table_owssvr[[#This Row],[Subject]])-1),Table_owssvr[[#This Row],[Subject]])</f>
        <v>Damage related to disaster</v>
      </c>
      <c r="I113" s="1" t="s">
        <v>16</v>
      </c>
      <c r="J113" s="1" t="s">
        <v>1099</v>
      </c>
      <c r="K113" s="5">
        <v>42401.572453703702</v>
      </c>
      <c r="L113" s="1"/>
      <c r="M113" s="1"/>
      <c r="N113" s="2" t="s">
        <v>12</v>
      </c>
      <c r="O113" s="6" t="b">
        <v>1</v>
      </c>
      <c r="P113" s="1" t="s">
        <v>15</v>
      </c>
      <c r="Q113" s="33" t="str">
        <f>IF(ISNUMBER(SEARCH(",",Table_owssvr[[#This Row],[Created By]])),SUBSTITUTE(Table_owssvr[[#This Row],[Created By]]," OCD,",""),Table_owssvr[[#This Row],[Created By]])</f>
        <v>Peychaud Rosalind</v>
      </c>
      <c r="R113" s="33" t="str">
        <f>IF(ISNUMBER(SEARCH(",",Table_owssvr[[#This Row],[Created By]])),(MID(Table_owssvr[[#This Row],[Created By_A]]&amp;" "&amp;Table_owssvr[[#This Row],[Created By_A]],FIND(" ",Table_owssvr[[#This Row],[Created By_A]])+1,LEN(Table_owssvr[[#This Row],[Created By_A]]))),Table_owssvr[[#This Row],[Created By]])</f>
        <v>Rosalind Peychaud</v>
      </c>
      <c r="S113" s="34" t="str">
        <f>IF(ISNUMBER(SEARCH(",",Table_owssvr[[#This Row],[Created By_B1]])),SUBSTITUTE(Table_owssvr[[#This Row],[Created By_B1]],",",""),Table_owssvr[[#This Row],[Created By_B1]])</f>
        <v>Rosalind Peychaud</v>
      </c>
      <c r="T113" s="7">
        <v>116</v>
      </c>
      <c r="U113" s="1" t="s">
        <v>15</v>
      </c>
      <c r="V113" s="5">
        <v>42627.623645833337</v>
      </c>
      <c r="W113" s="1" t="s">
        <v>1523</v>
      </c>
      <c r="X113" s="1"/>
      <c r="Y113" s="1" t="s">
        <v>13</v>
      </c>
      <c r="Z113" s="1" t="s">
        <v>12</v>
      </c>
      <c r="AA113" s="1" t="s">
        <v>11</v>
      </c>
    </row>
    <row r="114" spans="1:27" x14ac:dyDescent="0.25">
      <c r="A114" s="1" t="s">
        <v>341</v>
      </c>
      <c r="B114" s="4">
        <v>42383</v>
      </c>
      <c r="C114" s="24" t="str">
        <f ca="1">IF(Table_owssvr[[#This Row],[Date]]&gt;=(TODAY()-365),"Y","N")</f>
        <v>N</v>
      </c>
      <c r="D114" s="1" t="s">
        <v>760</v>
      </c>
      <c r="E114" s="1" t="s">
        <v>29</v>
      </c>
      <c r="F114" s="14" t="s">
        <v>1970</v>
      </c>
      <c r="G114" s="1" t="s">
        <v>714</v>
      </c>
      <c r="H114" s="6" t="str">
        <f>IFERROR(LEFT(Table_owssvr[[#This Row],[Subject]],FIND(";",Table_owssvr[[#This Row],[Subject]])-1),Table_owssvr[[#This Row],[Subject]])</f>
        <v>Damage related to disaster</v>
      </c>
      <c r="I114" s="1" t="s">
        <v>16</v>
      </c>
      <c r="J114" s="1" t="s">
        <v>1099</v>
      </c>
      <c r="K114" s="5">
        <v>42401.572465277779</v>
      </c>
      <c r="L114" s="1"/>
      <c r="M114" s="1"/>
      <c r="N114" s="2" t="s">
        <v>12</v>
      </c>
      <c r="O114" s="6" t="b">
        <v>1</v>
      </c>
      <c r="P114" s="1" t="s">
        <v>15</v>
      </c>
      <c r="Q114" s="33" t="str">
        <f>IF(ISNUMBER(SEARCH(",",Table_owssvr[[#This Row],[Created By]])),SUBSTITUTE(Table_owssvr[[#This Row],[Created By]]," OCD,",""),Table_owssvr[[#This Row],[Created By]])</f>
        <v>Peychaud Rosalind</v>
      </c>
      <c r="R114" s="33" t="str">
        <f>IF(ISNUMBER(SEARCH(",",Table_owssvr[[#This Row],[Created By]])),(MID(Table_owssvr[[#This Row],[Created By_A]]&amp;" "&amp;Table_owssvr[[#This Row],[Created By_A]],FIND(" ",Table_owssvr[[#This Row],[Created By_A]])+1,LEN(Table_owssvr[[#This Row],[Created By_A]]))),Table_owssvr[[#This Row],[Created By]])</f>
        <v>Rosalind Peychaud</v>
      </c>
      <c r="S114" s="34" t="str">
        <f>IF(ISNUMBER(SEARCH(",",Table_owssvr[[#This Row],[Created By_B1]])),SUBSTITUTE(Table_owssvr[[#This Row],[Created By_B1]],",",""),Table_owssvr[[#This Row],[Created By_B1]])</f>
        <v>Rosalind Peychaud</v>
      </c>
      <c r="T114" s="7">
        <v>117</v>
      </c>
      <c r="U114" s="1" t="s">
        <v>15</v>
      </c>
      <c r="V114" s="5">
        <v>42627.623900462961</v>
      </c>
      <c r="W114" s="1" t="s">
        <v>1523</v>
      </c>
      <c r="X114" s="1"/>
      <c r="Y114" s="1" t="s">
        <v>13</v>
      </c>
      <c r="Z114" s="1" t="s">
        <v>12</v>
      </c>
      <c r="AA114" s="1" t="s">
        <v>11</v>
      </c>
    </row>
    <row r="115" spans="1:27" x14ac:dyDescent="0.25">
      <c r="A115" s="1" t="s">
        <v>474</v>
      </c>
      <c r="B115" s="4">
        <v>42347</v>
      </c>
      <c r="C115" s="24" t="str">
        <f ca="1">IF(Table_owssvr[[#This Row],[Date]]&gt;=(TODAY()-365),"Y","N")</f>
        <v>N</v>
      </c>
      <c r="D115" s="1" t="s">
        <v>1129</v>
      </c>
      <c r="E115" s="1" t="s">
        <v>39</v>
      </c>
      <c r="F115" s="14" t="s">
        <v>1969</v>
      </c>
      <c r="G115" s="1" t="s">
        <v>1968</v>
      </c>
      <c r="H115" s="6" t="str">
        <f>IFERROR(LEFT(Table_owssvr[[#This Row],[Subject]],FIND(";",Table_owssvr[[#This Row],[Subject]])-1),Table_owssvr[[#This Row],[Subject]])</f>
        <v>Fair Housing Equal Opportunity</v>
      </c>
      <c r="I115" s="1" t="s">
        <v>16</v>
      </c>
      <c r="J115" s="1" t="s">
        <v>1812</v>
      </c>
      <c r="K115" s="5">
        <v>42401.574444444443</v>
      </c>
      <c r="L115" s="1"/>
      <c r="M115" s="1"/>
      <c r="N115" s="2" t="s">
        <v>12</v>
      </c>
      <c r="O115" s="6" t="b">
        <v>0</v>
      </c>
      <c r="P115" s="1" t="s">
        <v>15</v>
      </c>
      <c r="Q115" s="33" t="str">
        <f>IF(ISNUMBER(SEARCH(",",Table_owssvr[[#This Row],[Created By]])),SUBSTITUTE(Table_owssvr[[#This Row],[Created By]]," OCD,",""),Table_owssvr[[#This Row],[Created By]])</f>
        <v>Angela Lawson</v>
      </c>
      <c r="R115" s="33" t="str">
        <f>IF(ISNUMBER(SEARCH(",",Table_owssvr[[#This Row],[Created By]])),(MID(Table_owssvr[[#This Row],[Created By_A]]&amp;" "&amp;Table_owssvr[[#This Row],[Created By_A]],FIND(" ",Table_owssvr[[#This Row],[Created By_A]])+1,LEN(Table_owssvr[[#This Row],[Created By_A]]))),Table_owssvr[[#This Row],[Created By]])</f>
        <v>Angela Lawson</v>
      </c>
      <c r="S115" s="34" t="str">
        <f>IF(ISNUMBER(SEARCH(",",Table_owssvr[[#This Row],[Created By_B1]])),SUBSTITUTE(Table_owssvr[[#This Row],[Created By_B1]],",",""),Table_owssvr[[#This Row],[Created By_B1]])</f>
        <v>Angela Lawson</v>
      </c>
      <c r="T115" s="7">
        <v>118</v>
      </c>
      <c r="U115" s="1" t="s">
        <v>15</v>
      </c>
      <c r="V115" s="5">
        <v>42627.440995370373</v>
      </c>
      <c r="W115" s="1" t="s">
        <v>1523</v>
      </c>
      <c r="X115" s="1"/>
      <c r="Y115" s="1" t="s">
        <v>190</v>
      </c>
      <c r="Z115" s="1" t="s">
        <v>12</v>
      </c>
      <c r="AA115" s="1" t="s">
        <v>11</v>
      </c>
    </row>
    <row r="116" spans="1:27" x14ac:dyDescent="0.25">
      <c r="A116" s="1" t="s">
        <v>1967</v>
      </c>
      <c r="B116" s="4">
        <v>42328</v>
      </c>
      <c r="C116" s="24" t="str">
        <f ca="1">IF(Table_owssvr[[#This Row],[Date]]&gt;=(TODAY()-365),"Y","N")</f>
        <v>N</v>
      </c>
      <c r="D116" s="1" t="s">
        <v>1966</v>
      </c>
      <c r="E116" s="1" t="s">
        <v>39</v>
      </c>
      <c r="F116" s="14" t="s">
        <v>1965</v>
      </c>
      <c r="G116" s="1" t="s">
        <v>432</v>
      </c>
      <c r="H116" s="6" t="str">
        <f>IFERROR(LEFT(Table_owssvr[[#This Row],[Subject]],FIND(";",Table_owssvr[[#This Row],[Subject]])-1),Table_owssvr[[#This Row],[Subject]])</f>
        <v>Financial Management</v>
      </c>
      <c r="I116" s="1" t="s">
        <v>16</v>
      </c>
      <c r="J116" s="1" t="s">
        <v>1812</v>
      </c>
      <c r="K116" s="5">
        <v>42401.575162037036</v>
      </c>
      <c r="L116" s="1"/>
      <c r="M116" s="1"/>
      <c r="N116" s="2" t="s">
        <v>12</v>
      </c>
      <c r="O116" s="6" t="b">
        <v>1</v>
      </c>
      <c r="P116" s="1" t="s">
        <v>15</v>
      </c>
      <c r="Q116" s="33" t="str">
        <f>IF(ISNUMBER(SEARCH(",",Table_owssvr[[#This Row],[Created By]])),SUBSTITUTE(Table_owssvr[[#This Row],[Created By]]," OCD,",""),Table_owssvr[[#This Row],[Created By]])</f>
        <v>Angela Lawson</v>
      </c>
      <c r="R116" s="33" t="str">
        <f>IF(ISNUMBER(SEARCH(",",Table_owssvr[[#This Row],[Created By]])),(MID(Table_owssvr[[#This Row],[Created By_A]]&amp;" "&amp;Table_owssvr[[#This Row],[Created By_A]],FIND(" ",Table_owssvr[[#This Row],[Created By_A]])+1,LEN(Table_owssvr[[#This Row],[Created By_A]]))),Table_owssvr[[#This Row],[Created By]])</f>
        <v>Angela Lawson</v>
      </c>
      <c r="S116" s="34" t="str">
        <f>IF(ISNUMBER(SEARCH(",",Table_owssvr[[#This Row],[Created By_B1]])),SUBSTITUTE(Table_owssvr[[#This Row],[Created By_B1]],",",""),Table_owssvr[[#This Row],[Created By_B1]])</f>
        <v>Angela Lawson</v>
      </c>
      <c r="T116" s="7">
        <v>119</v>
      </c>
      <c r="U116" s="1" t="s">
        <v>15</v>
      </c>
      <c r="V116" s="5">
        <v>42627.43304398148</v>
      </c>
      <c r="W116" s="1" t="s">
        <v>1523</v>
      </c>
      <c r="X116" s="1"/>
      <c r="Y116" s="1" t="s">
        <v>190</v>
      </c>
      <c r="Z116" s="1" t="s">
        <v>12</v>
      </c>
      <c r="AA116" s="1" t="s">
        <v>11</v>
      </c>
    </row>
    <row r="117" spans="1:27" x14ac:dyDescent="0.25">
      <c r="A117" s="1" t="s">
        <v>1964</v>
      </c>
      <c r="B117" s="4">
        <v>42320</v>
      </c>
      <c r="C117" s="24" t="str">
        <f ca="1">IF(Table_owssvr[[#This Row],[Date]]&gt;=(TODAY()-365),"Y","N")</f>
        <v>N</v>
      </c>
      <c r="D117" s="1" t="s">
        <v>1963</v>
      </c>
      <c r="E117" s="1" t="s">
        <v>39</v>
      </c>
      <c r="F117" s="14" t="s">
        <v>1962</v>
      </c>
      <c r="G117" s="1" t="s">
        <v>1950</v>
      </c>
      <c r="H117" s="6" t="str">
        <f>IFERROR(LEFT(Table_owssvr[[#This Row],[Subject]],FIND(";",Table_owssvr[[#This Row],[Subject]])-1),Table_owssvr[[#This Row],[Subject]])</f>
        <v>Environmental - Environmental Reviews</v>
      </c>
      <c r="I117" s="1" t="s">
        <v>16</v>
      </c>
      <c r="J117" s="1" t="s">
        <v>1812</v>
      </c>
      <c r="K117" s="5">
        <v>42401.577766203707</v>
      </c>
      <c r="L117" s="1"/>
      <c r="M117" s="1"/>
      <c r="N117" s="2" t="s">
        <v>12</v>
      </c>
      <c r="O117" s="6" t="b">
        <v>1</v>
      </c>
      <c r="P117" s="1" t="s">
        <v>15</v>
      </c>
      <c r="Q117" s="33" t="str">
        <f>IF(ISNUMBER(SEARCH(",",Table_owssvr[[#This Row],[Created By]])),SUBSTITUTE(Table_owssvr[[#This Row],[Created By]]," OCD,",""),Table_owssvr[[#This Row],[Created By]])</f>
        <v>Angela Lawson</v>
      </c>
      <c r="R117" s="33" t="str">
        <f>IF(ISNUMBER(SEARCH(",",Table_owssvr[[#This Row],[Created By]])),(MID(Table_owssvr[[#This Row],[Created By_A]]&amp;" "&amp;Table_owssvr[[#This Row],[Created By_A]],FIND(" ",Table_owssvr[[#This Row],[Created By_A]])+1,LEN(Table_owssvr[[#This Row],[Created By_A]]))),Table_owssvr[[#This Row],[Created By]])</f>
        <v>Angela Lawson</v>
      </c>
      <c r="S117" s="34" t="str">
        <f>IF(ISNUMBER(SEARCH(",",Table_owssvr[[#This Row],[Created By_B1]])),SUBSTITUTE(Table_owssvr[[#This Row],[Created By_B1]],",",""),Table_owssvr[[#This Row],[Created By_B1]])</f>
        <v>Angela Lawson</v>
      </c>
      <c r="T117" s="7">
        <v>120</v>
      </c>
      <c r="U117" s="1" t="s">
        <v>15</v>
      </c>
      <c r="V117" s="5">
        <v>42627.432870370372</v>
      </c>
      <c r="W117" s="1" t="s">
        <v>1523</v>
      </c>
      <c r="X117" s="1"/>
      <c r="Y117" s="1" t="s">
        <v>190</v>
      </c>
      <c r="Z117" s="1" t="s">
        <v>12</v>
      </c>
      <c r="AA117" s="1" t="s">
        <v>11</v>
      </c>
    </row>
    <row r="118" spans="1:27" x14ac:dyDescent="0.25">
      <c r="A118" s="1" t="s">
        <v>1961</v>
      </c>
      <c r="B118" s="4">
        <v>42318</v>
      </c>
      <c r="C118" s="24" t="str">
        <f ca="1">IF(Table_owssvr[[#This Row],[Date]]&gt;=(TODAY()-365),"Y","N")</f>
        <v>N</v>
      </c>
      <c r="D118" s="1" t="s">
        <v>1960</v>
      </c>
      <c r="E118" s="1" t="s">
        <v>39</v>
      </c>
      <c r="F118" s="14" t="s">
        <v>1959</v>
      </c>
      <c r="G118" s="1" t="s">
        <v>1958</v>
      </c>
      <c r="H118" s="6" t="str">
        <f>IFERROR(LEFT(Table_owssvr[[#This Row],[Subject]],FIND(";",Table_owssvr[[#This Row],[Subject]])-1),Table_owssvr[[#This Row],[Subject]])</f>
        <v>Environmental - Environmental Reviews</v>
      </c>
      <c r="I118" s="1" t="s">
        <v>16</v>
      </c>
      <c r="J118" s="1" t="s">
        <v>1812</v>
      </c>
      <c r="K118" s="5">
        <v>42401.579224537039</v>
      </c>
      <c r="L118" s="1"/>
      <c r="M118" s="1"/>
      <c r="N118" s="2" t="s">
        <v>12</v>
      </c>
      <c r="O118" s="6" t="b">
        <v>1</v>
      </c>
      <c r="P118" s="1" t="s">
        <v>15</v>
      </c>
      <c r="Q118" s="33" t="str">
        <f>IF(ISNUMBER(SEARCH(",",Table_owssvr[[#This Row],[Created By]])),SUBSTITUTE(Table_owssvr[[#This Row],[Created By]]," OCD,",""),Table_owssvr[[#This Row],[Created By]])</f>
        <v>Angela Lawson</v>
      </c>
      <c r="R118" s="33" t="str">
        <f>IF(ISNUMBER(SEARCH(",",Table_owssvr[[#This Row],[Created By]])),(MID(Table_owssvr[[#This Row],[Created By_A]]&amp;" "&amp;Table_owssvr[[#This Row],[Created By_A]],FIND(" ",Table_owssvr[[#This Row],[Created By_A]])+1,LEN(Table_owssvr[[#This Row],[Created By_A]]))),Table_owssvr[[#This Row],[Created By]])</f>
        <v>Angela Lawson</v>
      </c>
      <c r="S118" s="34" t="str">
        <f>IF(ISNUMBER(SEARCH(",",Table_owssvr[[#This Row],[Created By_B1]])),SUBSTITUTE(Table_owssvr[[#This Row],[Created By_B1]],",",""),Table_owssvr[[#This Row],[Created By_B1]])</f>
        <v>Angela Lawson</v>
      </c>
      <c r="T118" s="7">
        <v>121</v>
      </c>
      <c r="U118" s="1" t="s">
        <v>15</v>
      </c>
      <c r="V118" s="5">
        <v>42627.432835648149</v>
      </c>
      <c r="W118" s="1" t="s">
        <v>1523</v>
      </c>
      <c r="X118" s="1"/>
      <c r="Y118" s="1" t="s">
        <v>190</v>
      </c>
      <c r="Z118" s="1" t="s">
        <v>12</v>
      </c>
      <c r="AA118" s="1" t="s">
        <v>11</v>
      </c>
    </row>
    <row r="119" spans="1:27" x14ac:dyDescent="0.25">
      <c r="A119" s="1" t="s">
        <v>1957</v>
      </c>
      <c r="B119" s="4">
        <v>42381</v>
      </c>
      <c r="C119" s="24" t="str">
        <f ca="1">IF(Table_owssvr[[#This Row],[Date]]&gt;=(TODAY()-365),"Y","N")</f>
        <v>N</v>
      </c>
      <c r="D119" s="1" t="s">
        <v>1956</v>
      </c>
      <c r="E119" s="1" t="s">
        <v>39</v>
      </c>
      <c r="F119" s="14" t="s">
        <v>1955</v>
      </c>
      <c r="G119" s="1" t="s">
        <v>1954</v>
      </c>
      <c r="H119" s="6" t="str">
        <f>IFERROR(LEFT(Table_owssvr[[#This Row],[Subject]],FIND(";",Table_owssvr[[#This Row],[Subject]])-1),Table_owssvr[[#This Row],[Subject]])</f>
        <v>Environmental - Environmental Reviews</v>
      </c>
      <c r="I119" s="1" t="s">
        <v>16</v>
      </c>
      <c r="J119" s="1" t="s">
        <v>1812</v>
      </c>
      <c r="K119" s="5">
        <v>42401.594166666669</v>
      </c>
      <c r="L119" s="1"/>
      <c r="M119" s="1"/>
      <c r="N119" s="2" t="s">
        <v>12</v>
      </c>
      <c r="O119" s="6" t="b">
        <v>1</v>
      </c>
      <c r="P119" s="1" t="s">
        <v>15</v>
      </c>
      <c r="Q119" s="33" t="str">
        <f>IF(ISNUMBER(SEARCH(",",Table_owssvr[[#This Row],[Created By]])),SUBSTITUTE(Table_owssvr[[#This Row],[Created By]]," OCD,",""),Table_owssvr[[#This Row],[Created By]])</f>
        <v>Angela Lawson</v>
      </c>
      <c r="R119" s="33" t="str">
        <f>IF(ISNUMBER(SEARCH(",",Table_owssvr[[#This Row],[Created By]])),(MID(Table_owssvr[[#This Row],[Created By_A]]&amp;" "&amp;Table_owssvr[[#This Row],[Created By_A]],FIND(" ",Table_owssvr[[#This Row],[Created By_A]])+1,LEN(Table_owssvr[[#This Row],[Created By_A]]))),Table_owssvr[[#This Row],[Created By]])</f>
        <v>Angela Lawson</v>
      </c>
      <c r="S119" s="34" t="str">
        <f>IF(ISNUMBER(SEARCH(",",Table_owssvr[[#This Row],[Created By_B1]])),SUBSTITUTE(Table_owssvr[[#This Row],[Created By_B1]],",",""),Table_owssvr[[#This Row],[Created By_B1]])</f>
        <v>Angela Lawson</v>
      </c>
      <c r="T119" s="7">
        <v>122</v>
      </c>
      <c r="U119" s="1" t="s">
        <v>15</v>
      </c>
      <c r="V119" s="5">
        <v>42627.623368055552</v>
      </c>
      <c r="W119" s="1" t="s">
        <v>1523</v>
      </c>
      <c r="X119" s="1"/>
      <c r="Y119" s="1" t="s">
        <v>190</v>
      </c>
      <c r="Z119" s="1" t="s">
        <v>12</v>
      </c>
      <c r="AA119" s="1" t="s">
        <v>11</v>
      </c>
    </row>
    <row r="120" spans="1:27" x14ac:dyDescent="0.25">
      <c r="A120" s="1" t="s">
        <v>1953</v>
      </c>
      <c r="B120" s="4">
        <v>42383</v>
      </c>
      <c r="C120" s="24" t="str">
        <f ca="1">IF(Table_owssvr[[#This Row],[Date]]&gt;=(TODAY()-365),"Y","N")</f>
        <v>N</v>
      </c>
      <c r="D120" s="1" t="s">
        <v>1952</v>
      </c>
      <c r="E120" s="1" t="s">
        <v>39</v>
      </c>
      <c r="F120" s="14" t="s">
        <v>1951</v>
      </c>
      <c r="G120" s="1" t="s">
        <v>1950</v>
      </c>
      <c r="H120" s="6" t="str">
        <f>IFERROR(LEFT(Table_owssvr[[#This Row],[Subject]],FIND(";",Table_owssvr[[#This Row],[Subject]])-1),Table_owssvr[[#This Row],[Subject]])</f>
        <v>Environmental - Environmental Reviews</v>
      </c>
      <c r="I120" s="1" t="s">
        <v>16</v>
      </c>
      <c r="J120" s="1" t="s">
        <v>1812</v>
      </c>
      <c r="K120" s="5">
        <v>42401.596400462964</v>
      </c>
      <c r="L120" s="1"/>
      <c r="M120" s="1"/>
      <c r="N120" s="2" t="s">
        <v>12</v>
      </c>
      <c r="O120" s="6" t="b">
        <v>1</v>
      </c>
      <c r="P120" s="1" t="s">
        <v>15</v>
      </c>
      <c r="Q120" s="33" t="str">
        <f>IF(ISNUMBER(SEARCH(",",Table_owssvr[[#This Row],[Created By]])),SUBSTITUTE(Table_owssvr[[#This Row],[Created By]]," OCD,",""),Table_owssvr[[#This Row],[Created By]])</f>
        <v>Angela Lawson</v>
      </c>
      <c r="R120" s="33" t="str">
        <f>IF(ISNUMBER(SEARCH(",",Table_owssvr[[#This Row],[Created By]])),(MID(Table_owssvr[[#This Row],[Created By_A]]&amp;" "&amp;Table_owssvr[[#This Row],[Created By_A]],FIND(" ",Table_owssvr[[#This Row],[Created By_A]])+1,LEN(Table_owssvr[[#This Row],[Created By_A]]))),Table_owssvr[[#This Row],[Created By]])</f>
        <v>Angela Lawson</v>
      </c>
      <c r="S120" s="34" t="str">
        <f>IF(ISNUMBER(SEARCH(",",Table_owssvr[[#This Row],[Created By_B1]])),SUBSTITUTE(Table_owssvr[[#This Row],[Created By_B1]],",",""),Table_owssvr[[#This Row],[Created By_B1]])</f>
        <v>Angela Lawson</v>
      </c>
      <c r="T120" s="7">
        <v>123</v>
      </c>
      <c r="U120" s="1" t="s">
        <v>15</v>
      </c>
      <c r="V120" s="5">
        <v>42627.623715277776</v>
      </c>
      <c r="W120" s="1" t="s">
        <v>1523</v>
      </c>
      <c r="X120" s="1"/>
      <c r="Y120" s="1" t="s">
        <v>190</v>
      </c>
      <c r="Z120" s="1" t="s">
        <v>12</v>
      </c>
      <c r="AA120" s="1" t="s">
        <v>11</v>
      </c>
    </row>
    <row r="121" spans="1:27" x14ac:dyDescent="0.25">
      <c r="A121" s="1" t="s">
        <v>1949</v>
      </c>
      <c r="B121" s="4">
        <v>42375</v>
      </c>
      <c r="C121" s="24" t="str">
        <f ca="1">IF(Table_owssvr[[#This Row],[Date]]&gt;=(TODAY()-365),"Y","N")</f>
        <v>N</v>
      </c>
      <c r="D121" s="1" t="s">
        <v>1948</v>
      </c>
      <c r="E121" s="1" t="s">
        <v>39</v>
      </c>
      <c r="F121" s="14" t="s">
        <v>1947</v>
      </c>
      <c r="G121" s="1" t="s">
        <v>1946</v>
      </c>
      <c r="H121" s="6" t="str">
        <f>IFERROR(LEFT(Table_owssvr[[#This Row],[Subject]],FIND(";",Table_owssvr[[#This Row],[Subject]])-1),Table_owssvr[[#This Row],[Subject]])</f>
        <v>Fair Housing Equal Opportunity</v>
      </c>
      <c r="I121" s="1" t="s">
        <v>16</v>
      </c>
      <c r="J121" s="1" t="s">
        <v>1812</v>
      </c>
      <c r="K121" s="5">
        <v>42401.597175925926</v>
      </c>
      <c r="L121" s="1"/>
      <c r="M121" s="1"/>
      <c r="N121" s="2" t="s">
        <v>12</v>
      </c>
      <c r="O121" s="6" t="b">
        <v>1</v>
      </c>
      <c r="P121" s="1" t="s">
        <v>15</v>
      </c>
      <c r="Q121" s="33" t="str">
        <f>IF(ISNUMBER(SEARCH(",",Table_owssvr[[#This Row],[Created By]])),SUBSTITUTE(Table_owssvr[[#This Row],[Created By]]," OCD,",""),Table_owssvr[[#This Row],[Created By]])</f>
        <v>Angela Lawson</v>
      </c>
      <c r="R121" s="33" t="str">
        <f>IF(ISNUMBER(SEARCH(",",Table_owssvr[[#This Row],[Created By]])),(MID(Table_owssvr[[#This Row],[Created By_A]]&amp;" "&amp;Table_owssvr[[#This Row],[Created By_A]],FIND(" ",Table_owssvr[[#This Row],[Created By_A]])+1,LEN(Table_owssvr[[#This Row],[Created By_A]]))),Table_owssvr[[#This Row],[Created By]])</f>
        <v>Angela Lawson</v>
      </c>
      <c r="S121" s="34" t="str">
        <f>IF(ISNUMBER(SEARCH(",",Table_owssvr[[#This Row],[Created By_B1]])),SUBSTITUTE(Table_owssvr[[#This Row],[Created By_B1]],",",""),Table_owssvr[[#This Row],[Created By_B1]])</f>
        <v>Angela Lawson</v>
      </c>
      <c r="T121" s="7">
        <v>124</v>
      </c>
      <c r="U121" s="1" t="s">
        <v>15</v>
      </c>
      <c r="V121" s="5">
        <v>42627.620868055557</v>
      </c>
      <c r="W121" s="1" t="s">
        <v>1523</v>
      </c>
      <c r="X121" s="1"/>
      <c r="Y121" s="1" t="s">
        <v>13</v>
      </c>
      <c r="Z121" s="1" t="s">
        <v>12</v>
      </c>
      <c r="AA121" s="1" t="s">
        <v>11</v>
      </c>
    </row>
    <row r="122" spans="1:27" x14ac:dyDescent="0.25">
      <c r="A122" s="1" t="s">
        <v>1945</v>
      </c>
      <c r="B122" s="4">
        <v>42401</v>
      </c>
      <c r="C122" s="24" t="str">
        <f ca="1">IF(Table_owssvr[[#This Row],[Date]]&gt;=(TODAY()-365),"Y","N")</f>
        <v>N</v>
      </c>
      <c r="D122" s="1" t="s">
        <v>1944</v>
      </c>
      <c r="E122" s="1" t="s">
        <v>39</v>
      </c>
      <c r="F122" s="14" t="s">
        <v>1943</v>
      </c>
      <c r="G122" s="1" t="s">
        <v>672</v>
      </c>
      <c r="H122" s="6" t="str">
        <f>IFERROR(LEFT(Table_owssvr[[#This Row],[Subject]],FIND(";",Table_owssvr[[#This Row],[Subject]])-1),Table_owssvr[[#This Row],[Subject]])</f>
        <v>Damage related to disaster</v>
      </c>
      <c r="I122" s="1" t="s">
        <v>16</v>
      </c>
      <c r="J122" s="1" t="s">
        <v>1812</v>
      </c>
      <c r="K122" s="5">
        <v>42401.598553240743</v>
      </c>
      <c r="L122" s="1"/>
      <c r="M122" s="1"/>
      <c r="N122" s="2" t="s">
        <v>12</v>
      </c>
      <c r="O122" s="6" t="b">
        <v>1</v>
      </c>
      <c r="P122" s="1" t="s">
        <v>15</v>
      </c>
      <c r="Q122" s="33" t="str">
        <f>IF(ISNUMBER(SEARCH(",",Table_owssvr[[#This Row],[Created By]])),SUBSTITUTE(Table_owssvr[[#This Row],[Created By]]," OCD,",""),Table_owssvr[[#This Row],[Created By]])</f>
        <v>Angela Lawson</v>
      </c>
      <c r="R122" s="33" t="str">
        <f>IF(ISNUMBER(SEARCH(",",Table_owssvr[[#This Row],[Created By]])),(MID(Table_owssvr[[#This Row],[Created By_A]]&amp;" "&amp;Table_owssvr[[#This Row],[Created By_A]],FIND(" ",Table_owssvr[[#This Row],[Created By_A]])+1,LEN(Table_owssvr[[#This Row],[Created By_A]]))),Table_owssvr[[#This Row],[Created By]])</f>
        <v>Angela Lawson</v>
      </c>
      <c r="S122" s="34" t="str">
        <f>IF(ISNUMBER(SEARCH(",",Table_owssvr[[#This Row],[Created By_B1]])),SUBSTITUTE(Table_owssvr[[#This Row],[Created By_B1]],",",""),Table_owssvr[[#This Row],[Created By_B1]])</f>
        <v>Angela Lawson</v>
      </c>
      <c r="T122" s="7">
        <v>125</v>
      </c>
      <c r="U122" s="1" t="s">
        <v>15</v>
      </c>
      <c r="V122" s="5">
        <v>42627.632048611114</v>
      </c>
      <c r="W122" s="1" t="s">
        <v>1523</v>
      </c>
      <c r="X122" s="1"/>
      <c r="Y122" s="1" t="s">
        <v>190</v>
      </c>
      <c r="Z122" s="1" t="s">
        <v>12</v>
      </c>
      <c r="AA122" s="1" t="s">
        <v>11</v>
      </c>
    </row>
    <row r="123" spans="1:27" x14ac:dyDescent="0.25">
      <c r="A123" s="1" t="s">
        <v>341</v>
      </c>
      <c r="B123" s="4">
        <v>42376</v>
      </c>
      <c r="C123" s="24" t="str">
        <f ca="1">IF(Table_owssvr[[#This Row],[Date]]&gt;=(TODAY()-365),"Y","N")</f>
        <v>N</v>
      </c>
      <c r="D123" s="1" t="s">
        <v>1942</v>
      </c>
      <c r="E123" s="1" t="s">
        <v>29</v>
      </c>
      <c r="F123" s="14" t="s">
        <v>1941</v>
      </c>
      <c r="G123" s="1" t="s">
        <v>185</v>
      </c>
      <c r="H123" s="6" t="str">
        <f>IFERROR(LEFT(Table_owssvr[[#This Row],[Subject]],FIND(";",Table_owssvr[[#This Row],[Subject]])-1),Table_owssvr[[#This Row],[Subject]])</f>
        <v>Low-Moderate Income - National Objective</v>
      </c>
      <c r="I123" s="1" t="s">
        <v>16</v>
      </c>
      <c r="J123" s="1" t="s">
        <v>1099</v>
      </c>
      <c r="K123" s="5">
        <v>42401.617013888892</v>
      </c>
      <c r="L123" s="1"/>
      <c r="M123" s="1"/>
      <c r="N123" s="2" t="s">
        <v>12</v>
      </c>
      <c r="O123" s="6" t="b">
        <v>1</v>
      </c>
      <c r="P123" s="1" t="s">
        <v>15</v>
      </c>
      <c r="Q123" s="33" t="str">
        <f>IF(ISNUMBER(SEARCH(",",Table_owssvr[[#This Row],[Created By]])),SUBSTITUTE(Table_owssvr[[#This Row],[Created By]]," OCD,",""),Table_owssvr[[#This Row],[Created By]])</f>
        <v>Peychaud Rosalind</v>
      </c>
      <c r="R123" s="33" t="str">
        <f>IF(ISNUMBER(SEARCH(",",Table_owssvr[[#This Row],[Created By]])),(MID(Table_owssvr[[#This Row],[Created By_A]]&amp;" "&amp;Table_owssvr[[#This Row],[Created By_A]],FIND(" ",Table_owssvr[[#This Row],[Created By_A]])+1,LEN(Table_owssvr[[#This Row],[Created By_A]]))),Table_owssvr[[#This Row],[Created By]])</f>
        <v>Rosalind Peychaud</v>
      </c>
      <c r="S123" s="34" t="str">
        <f>IF(ISNUMBER(SEARCH(",",Table_owssvr[[#This Row],[Created By_B1]])),SUBSTITUTE(Table_owssvr[[#This Row],[Created By_B1]],",",""),Table_owssvr[[#This Row],[Created By_B1]])</f>
        <v>Rosalind Peychaud</v>
      </c>
      <c r="T123" s="7">
        <v>126</v>
      </c>
      <c r="U123" s="1" t="s">
        <v>15</v>
      </c>
      <c r="V123" s="5">
        <v>42627.621550925927</v>
      </c>
      <c r="W123" s="1" t="s">
        <v>1523</v>
      </c>
      <c r="X123" s="1"/>
      <c r="Y123" s="1" t="s">
        <v>13</v>
      </c>
      <c r="Z123" s="1" t="s">
        <v>12</v>
      </c>
      <c r="AA123" s="1" t="s">
        <v>11</v>
      </c>
    </row>
    <row r="124" spans="1:27" x14ac:dyDescent="0.25">
      <c r="A124" s="1" t="s">
        <v>341</v>
      </c>
      <c r="B124" s="4">
        <v>42376</v>
      </c>
      <c r="C124" s="24" t="str">
        <f ca="1">IF(Table_owssvr[[#This Row],[Date]]&gt;=(TODAY()-365),"Y","N")</f>
        <v>N</v>
      </c>
      <c r="D124" s="1" t="s">
        <v>1940</v>
      </c>
      <c r="E124" s="1" t="s">
        <v>29</v>
      </c>
      <c r="F124" s="14" t="s">
        <v>1939</v>
      </c>
      <c r="G124" s="1" t="s">
        <v>221</v>
      </c>
      <c r="H124" s="6" t="str">
        <f>IFERROR(LEFT(Table_owssvr[[#This Row],[Subject]],FIND(";",Table_owssvr[[#This Row],[Subject]])-1),Table_owssvr[[#This Row],[Subject]])</f>
        <v>Damage related to disaster</v>
      </c>
      <c r="I124" s="1" t="s">
        <v>27</v>
      </c>
      <c r="J124" s="1" t="s">
        <v>1099</v>
      </c>
      <c r="K124" s="5">
        <v>42401.621712962966</v>
      </c>
      <c r="L124" s="1"/>
      <c r="M124" s="1"/>
      <c r="N124" s="2" t="s">
        <v>12</v>
      </c>
      <c r="O124" s="6" t="b">
        <v>1</v>
      </c>
      <c r="P124" s="1" t="s">
        <v>15</v>
      </c>
      <c r="Q124" s="33" t="str">
        <f>IF(ISNUMBER(SEARCH(",",Table_owssvr[[#This Row],[Created By]])),SUBSTITUTE(Table_owssvr[[#This Row],[Created By]]," OCD,",""),Table_owssvr[[#This Row],[Created By]])</f>
        <v>Peychaud Rosalind</v>
      </c>
      <c r="R124" s="33" t="str">
        <f>IF(ISNUMBER(SEARCH(",",Table_owssvr[[#This Row],[Created By]])),(MID(Table_owssvr[[#This Row],[Created By_A]]&amp;" "&amp;Table_owssvr[[#This Row],[Created By_A]],FIND(" ",Table_owssvr[[#This Row],[Created By_A]])+1,LEN(Table_owssvr[[#This Row],[Created By_A]]))),Table_owssvr[[#This Row],[Created By]])</f>
        <v>Rosalind Peychaud</v>
      </c>
      <c r="S124" s="34" t="str">
        <f>IF(ISNUMBER(SEARCH(",",Table_owssvr[[#This Row],[Created By_B1]])),SUBSTITUTE(Table_owssvr[[#This Row],[Created By_B1]],",",""),Table_owssvr[[#This Row],[Created By_B1]])</f>
        <v>Rosalind Peychaud</v>
      </c>
      <c r="T124" s="7">
        <v>127</v>
      </c>
      <c r="U124" s="1" t="s">
        <v>15</v>
      </c>
      <c r="V124" s="5">
        <v>42627.621550925927</v>
      </c>
      <c r="W124" s="1" t="s">
        <v>1523</v>
      </c>
      <c r="X124" s="1"/>
      <c r="Y124" s="1" t="s">
        <v>13</v>
      </c>
      <c r="Z124" s="1" t="s">
        <v>12</v>
      </c>
      <c r="AA124" s="1" t="s">
        <v>11</v>
      </c>
    </row>
    <row r="125" spans="1:27" x14ac:dyDescent="0.25">
      <c r="A125" s="1" t="s">
        <v>1080</v>
      </c>
      <c r="B125" s="4">
        <v>42382</v>
      </c>
      <c r="C125" s="24" t="str">
        <f ca="1">IF(Table_owssvr[[#This Row],[Date]]&gt;=(TODAY()-365),"Y","N")</f>
        <v>N</v>
      </c>
      <c r="D125" s="1" t="s">
        <v>1938</v>
      </c>
      <c r="E125" s="1" t="s">
        <v>29</v>
      </c>
      <c r="F125" s="14" t="s">
        <v>1937</v>
      </c>
      <c r="G125" s="1" t="s">
        <v>381</v>
      </c>
      <c r="H125" s="6" t="str">
        <f>IFERROR(LEFT(Table_owssvr[[#This Row],[Subject]],FIND(";",Table_owssvr[[#This Row],[Subject]])-1),Table_owssvr[[#This Row],[Subject]])</f>
        <v>Damage related to disaster</v>
      </c>
      <c r="I125" s="1" t="s">
        <v>16</v>
      </c>
      <c r="J125" s="1" t="s">
        <v>1099</v>
      </c>
      <c r="K125" s="5">
        <v>42401.667743055557</v>
      </c>
      <c r="L125" s="1"/>
      <c r="M125" s="1"/>
      <c r="N125" s="2" t="s">
        <v>12</v>
      </c>
      <c r="O125" s="6" t="b">
        <v>1</v>
      </c>
      <c r="P125" s="1" t="s">
        <v>15</v>
      </c>
      <c r="Q125" s="33" t="str">
        <f>IF(ISNUMBER(SEARCH(",",Table_owssvr[[#This Row],[Created By]])),SUBSTITUTE(Table_owssvr[[#This Row],[Created By]]," OCD,",""),Table_owssvr[[#This Row],[Created By]])</f>
        <v>Peychaud Rosalind</v>
      </c>
      <c r="R125" s="33" t="str">
        <f>IF(ISNUMBER(SEARCH(",",Table_owssvr[[#This Row],[Created By]])),(MID(Table_owssvr[[#This Row],[Created By_A]]&amp;" "&amp;Table_owssvr[[#This Row],[Created By_A]],FIND(" ",Table_owssvr[[#This Row],[Created By_A]])+1,LEN(Table_owssvr[[#This Row],[Created By_A]]))),Table_owssvr[[#This Row],[Created By]])</f>
        <v>Rosalind Peychaud</v>
      </c>
      <c r="S125" s="34" t="str">
        <f>IF(ISNUMBER(SEARCH(",",Table_owssvr[[#This Row],[Created By_B1]])),SUBSTITUTE(Table_owssvr[[#This Row],[Created By_B1]],",",""),Table_owssvr[[#This Row],[Created By_B1]])</f>
        <v>Rosalind Peychaud</v>
      </c>
      <c r="T125" s="7">
        <v>128</v>
      </c>
      <c r="U125" s="1" t="s">
        <v>15</v>
      </c>
      <c r="V125" s="5">
        <v>42627.623483796298</v>
      </c>
      <c r="W125" s="1" t="s">
        <v>1523</v>
      </c>
      <c r="X125" s="1"/>
      <c r="Y125" s="1" t="s">
        <v>13</v>
      </c>
      <c r="Z125" s="1" t="s">
        <v>12</v>
      </c>
      <c r="AA125" s="1" t="s">
        <v>11</v>
      </c>
    </row>
    <row r="126" spans="1:27" x14ac:dyDescent="0.25">
      <c r="A126" s="1" t="s">
        <v>1936</v>
      </c>
      <c r="B126" s="4">
        <v>42390</v>
      </c>
      <c r="C126" s="24" t="str">
        <f ca="1">IF(Table_owssvr[[#This Row],[Date]]&gt;=(TODAY()-365),"Y","N")</f>
        <v>N</v>
      </c>
      <c r="D126" s="1" t="s">
        <v>1742</v>
      </c>
      <c r="E126" s="1" t="s">
        <v>229</v>
      </c>
      <c r="F126" s="14" t="s">
        <v>1935</v>
      </c>
      <c r="G126" s="1" t="s">
        <v>1930</v>
      </c>
      <c r="H126" s="6" t="str">
        <f>IFERROR(LEFT(Table_owssvr[[#This Row],[Subject]],FIND(";",Table_owssvr[[#This Row],[Subject]])-1),Table_owssvr[[#This Row],[Subject]])</f>
        <v>Eligible CDBG Activities</v>
      </c>
      <c r="I126" s="1" t="s">
        <v>27</v>
      </c>
      <c r="J126" s="1" t="s">
        <v>1739</v>
      </c>
      <c r="K126" s="5">
        <v>42402.682164351849</v>
      </c>
      <c r="L126" s="1"/>
      <c r="M126" s="1"/>
      <c r="N126" s="2" t="s">
        <v>12</v>
      </c>
      <c r="O126" s="6" t="b">
        <v>1</v>
      </c>
      <c r="P126" s="1" t="s">
        <v>15</v>
      </c>
      <c r="Q126" s="33" t="str">
        <f>IF(ISNUMBER(SEARCH(",",Table_owssvr[[#This Row],[Created By]])),SUBSTITUTE(Table_owssvr[[#This Row],[Created By]]," OCD,",""),Table_owssvr[[#This Row],[Created By]])</f>
        <v>Washington, Debra</v>
      </c>
      <c r="R126" s="33" t="str">
        <f>IF(ISNUMBER(SEARCH(",",Table_owssvr[[#This Row],[Created By]])),(MID(Table_owssvr[[#This Row],[Created By_A]]&amp;" "&amp;Table_owssvr[[#This Row],[Created By_A]],FIND(" ",Table_owssvr[[#This Row],[Created By_A]])+1,LEN(Table_owssvr[[#This Row],[Created By_A]]))),Table_owssvr[[#This Row],[Created By]])</f>
        <v>Debra Washington,</v>
      </c>
      <c r="S126" s="34" t="str">
        <f>IF(ISNUMBER(SEARCH(",",Table_owssvr[[#This Row],[Created By_B1]])),SUBSTITUTE(Table_owssvr[[#This Row],[Created By_B1]],",",""),Table_owssvr[[#This Row],[Created By_B1]])</f>
        <v>Debra Washington</v>
      </c>
      <c r="T126" s="7">
        <v>129</v>
      </c>
      <c r="U126" s="1" t="s">
        <v>15</v>
      </c>
      <c r="V126" s="5">
        <v>42627.626574074071</v>
      </c>
      <c r="W126" s="1" t="s">
        <v>1523</v>
      </c>
      <c r="X126" s="1"/>
      <c r="Y126" s="1" t="s">
        <v>13</v>
      </c>
      <c r="Z126" s="1" t="s">
        <v>12</v>
      </c>
      <c r="AA126" s="1" t="s">
        <v>11</v>
      </c>
    </row>
    <row r="127" spans="1:27" x14ac:dyDescent="0.25">
      <c r="A127" s="1" t="s">
        <v>512</v>
      </c>
      <c r="B127" s="4">
        <v>42376</v>
      </c>
      <c r="C127" s="24" t="str">
        <f ca="1">IF(Table_owssvr[[#This Row],[Date]]&gt;=(TODAY()-365),"Y","N")</f>
        <v>N</v>
      </c>
      <c r="D127" s="1" t="s">
        <v>1934</v>
      </c>
      <c r="E127" s="1" t="s">
        <v>48</v>
      </c>
      <c r="F127" s="14" t="s">
        <v>1933</v>
      </c>
      <c r="G127" s="1" t="s">
        <v>1239</v>
      </c>
      <c r="H127" s="6" t="str">
        <f>IFERROR(LEFT(Table_owssvr[[#This Row],[Subject]],FIND(";",Table_owssvr[[#This Row],[Subject]])-1),Table_owssvr[[#This Row],[Subject]])</f>
        <v>Damage related to disaster</v>
      </c>
      <c r="I127" s="1" t="s">
        <v>16</v>
      </c>
      <c r="J127" s="1" t="s">
        <v>1238</v>
      </c>
      <c r="K127" s="5">
        <v>42403.439687500002</v>
      </c>
      <c r="L127" s="1"/>
      <c r="M127" s="1"/>
      <c r="N127" s="2" t="s">
        <v>12</v>
      </c>
      <c r="O127" s="6" t="b">
        <v>0</v>
      </c>
      <c r="P127" s="1" t="s">
        <v>15</v>
      </c>
      <c r="Q127" s="33" t="str">
        <f>IF(ISNUMBER(SEARCH(",",Table_owssvr[[#This Row],[Created By]])),SUBSTITUTE(Table_owssvr[[#This Row],[Created By]]," OCD,",""),Table_owssvr[[#This Row],[Created By]])</f>
        <v>Williams Desirae</v>
      </c>
      <c r="R127" s="33" t="str">
        <f>IF(ISNUMBER(SEARCH(",",Table_owssvr[[#This Row],[Created By]])),(MID(Table_owssvr[[#This Row],[Created By_A]]&amp;" "&amp;Table_owssvr[[#This Row],[Created By_A]],FIND(" ",Table_owssvr[[#This Row],[Created By_A]])+1,LEN(Table_owssvr[[#This Row],[Created By_A]]))),Table_owssvr[[#This Row],[Created By]])</f>
        <v>Desirae Williams</v>
      </c>
      <c r="S127" s="34" t="str">
        <f>IF(ISNUMBER(SEARCH(",",Table_owssvr[[#This Row],[Created By_B1]])),SUBSTITUTE(Table_owssvr[[#This Row],[Created By_B1]],",",""),Table_owssvr[[#This Row],[Created By_B1]])</f>
        <v>Desirae Williams</v>
      </c>
      <c r="T127" s="7">
        <v>130</v>
      </c>
      <c r="U127" s="1" t="s">
        <v>15</v>
      </c>
      <c r="V127" s="5">
        <v>42403.439687500002</v>
      </c>
      <c r="W127" s="1" t="s">
        <v>1238</v>
      </c>
      <c r="X127" s="1"/>
      <c r="Y127" s="1" t="s">
        <v>13</v>
      </c>
      <c r="Z127" s="1" t="s">
        <v>12</v>
      </c>
      <c r="AA127" s="1" t="s">
        <v>11</v>
      </c>
    </row>
    <row r="128" spans="1:27" x14ac:dyDescent="0.25">
      <c r="A128" s="1" t="s">
        <v>1932</v>
      </c>
      <c r="B128" s="4">
        <v>42394</v>
      </c>
      <c r="C128" s="24" t="str">
        <f ca="1">IF(Table_owssvr[[#This Row],[Date]]&gt;=(TODAY()-365),"Y","N")</f>
        <v>N</v>
      </c>
      <c r="D128" s="1" t="s">
        <v>1742</v>
      </c>
      <c r="E128" s="1" t="s">
        <v>229</v>
      </c>
      <c r="F128" s="14" t="s">
        <v>1931</v>
      </c>
      <c r="G128" s="1" t="s">
        <v>1930</v>
      </c>
      <c r="H128" s="6" t="str">
        <f>IFERROR(LEFT(Table_owssvr[[#This Row],[Subject]],FIND(";",Table_owssvr[[#This Row],[Subject]])-1),Table_owssvr[[#This Row],[Subject]])</f>
        <v>Eligible CDBG Activities</v>
      </c>
      <c r="I128" s="1" t="s">
        <v>27</v>
      </c>
      <c r="J128" s="1" t="s">
        <v>1739</v>
      </c>
      <c r="K128" s="5">
        <v>42403.516099537039</v>
      </c>
      <c r="L128" s="1"/>
      <c r="M128" s="1"/>
      <c r="N128" s="2" t="s">
        <v>12</v>
      </c>
      <c r="O128" s="6" t="b">
        <v>1</v>
      </c>
      <c r="P128" s="1" t="s">
        <v>15</v>
      </c>
      <c r="Q128" s="33" t="str">
        <f>IF(ISNUMBER(SEARCH(",",Table_owssvr[[#This Row],[Created By]])),SUBSTITUTE(Table_owssvr[[#This Row],[Created By]]," OCD,",""),Table_owssvr[[#This Row],[Created By]])</f>
        <v>Washington, Debra</v>
      </c>
      <c r="R128" s="33" t="str">
        <f>IF(ISNUMBER(SEARCH(",",Table_owssvr[[#This Row],[Created By]])),(MID(Table_owssvr[[#This Row],[Created By_A]]&amp;" "&amp;Table_owssvr[[#This Row],[Created By_A]],FIND(" ",Table_owssvr[[#This Row],[Created By_A]])+1,LEN(Table_owssvr[[#This Row],[Created By_A]]))),Table_owssvr[[#This Row],[Created By]])</f>
        <v>Debra Washington,</v>
      </c>
      <c r="S128" s="34" t="str">
        <f>IF(ISNUMBER(SEARCH(",",Table_owssvr[[#This Row],[Created By_B1]])),SUBSTITUTE(Table_owssvr[[#This Row],[Created By_B1]],",",""),Table_owssvr[[#This Row],[Created By_B1]])</f>
        <v>Debra Washington</v>
      </c>
      <c r="T128" s="7">
        <v>131</v>
      </c>
      <c r="U128" s="1" t="s">
        <v>15</v>
      </c>
      <c r="V128" s="5">
        <v>42627.627060185187</v>
      </c>
      <c r="W128" s="1" t="s">
        <v>1523</v>
      </c>
      <c r="X128" s="1"/>
      <c r="Y128" s="1" t="s">
        <v>13</v>
      </c>
      <c r="Z128" s="1" t="s">
        <v>12</v>
      </c>
      <c r="AA128" s="1" t="s">
        <v>11</v>
      </c>
    </row>
    <row r="129" spans="1:27" x14ac:dyDescent="0.25">
      <c r="A129" s="1" t="s">
        <v>1529</v>
      </c>
      <c r="B129" s="4">
        <v>42388</v>
      </c>
      <c r="C129" s="24" t="str">
        <f ca="1">IF(Table_owssvr[[#This Row],[Date]]&gt;=(TODAY()-365),"Y","N")</f>
        <v>N</v>
      </c>
      <c r="D129" s="1" t="s">
        <v>1929</v>
      </c>
      <c r="E129" s="1" t="s">
        <v>29</v>
      </c>
      <c r="F129" s="14" t="s">
        <v>1928</v>
      </c>
      <c r="G129" s="1" t="s">
        <v>126</v>
      </c>
      <c r="H129" s="6" t="str">
        <f>IFERROR(LEFT(Table_owssvr[[#This Row],[Subject]],FIND(";",Table_owssvr[[#This Row],[Subject]])-1),Table_owssvr[[#This Row],[Subject]])</f>
        <v>Damage related to disaster</v>
      </c>
      <c r="I129" s="1" t="s">
        <v>16</v>
      </c>
      <c r="J129" s="1" t="s">
        <v>1099</v>
      </c>
      <c r="K129" s="5">
        <v>42403.556689814817</v>
      </c>
      <c r="L129" s="1"/>
      <c r="M129" s="1"/>
      <c r="N129" s="2" t="s">
        <v>12</v>
      </c>
      <c r="O129" s="6" t="b">
        <v>1</v>
      </c>
      <c r="P129" s="1" t="s">
        <v>15</v>
      </c>
      <c r="Q129" s="33" t="str">
        <f>IF(ISNUMBER(SEARCH(",",Table_owssvr[[#This Row],[Created By]])),SUBSTITUTE(Table_owssvr[[#This Row],[Created By]]," OCD,",""),Table_owssvr[[#This Row],[Created By]])</f>
        <v>Peychaud Rosalind</v>
      </c>
      <c r="R129" s="33" t="str">
        <f>IF(ISNUMBER(SEARCH(",",Table_owssvr[[#This Row],[Created By]])),(MID(Table_owssvr[[#This Row],[Created By_A]]&amp;" "&amp;Table_owssvr[[#This Row],[Created By_A]],FIND(" ",Table_owssvr[[#This Row],[Created By_A]])+1,LEN(Table_owssvr[[#This Row],[Created By_A]]))),Table_owssvr[[#This Row],[Created By]])</f>
        <v>Rosalind Peychaud</v>
      </c>
      <c r="S129" s="34" t="str">
        <f>IF(ISNUMBER(SEARCH(",",Table_owssvr[[#This Row],[Created By_B1]])),SUBSTITUTE(Table_owssvr[[#This Row],[Created By_B1]],",",""),Table_owssvr[[#This Row],[Created By_B1]])</f>
        <v>Rosalind Peychaud</v>
      </c>
      <c r="T129" s="7">
        <v>132</v>
      </c>
      <c r="U129" s="1" t="s">
        <v>15</v>
      </c>
      <c r="V129" s="5">
        <v>42627.624537037038</v>
      </c>
      <c r="W129" s="1" t="s">
        <v>1523</v>
      </c>
      <c r="X129" s="1"/>
      <c r="Y129" s="1" t="s">
        <v>13</v>
      </c>
      <c r="Z129" s="1" t="s">
        <v>12</v>
      </c>
      <c r="AA129" s="1" t="s">
        <v>11</v>
      </c>
    </row>
    <row r="130" spans="1:27" x14ac:dyDescent="0.25">
      <c r="A130" s="1" t="s">
        <v>677</v>
      </c>
      <c r="B130" s="4">
        <v>42391</v>
      </c>
      <c r="C130" s="24" t="str">
        <f ca="1">IF(Table_owssvr[[#This Row],[Date]]&gt;=(TODAY()-365),"Y","N")</f>
        <v>N</v>
      </c>
      <c r="D130" s="1" t="s">
        <v>671</v>
      </c>
      <c r="E130" s="1" t="s">
        <v>29</v>
      </c>
      <c r="F130" s="14" t="s">
        <v>1927</v>
      </c>
      <c r="G130" s="1" t="s">
        <v>1926</v>
      </c>
      <c r="H130" s="6" t="str">
        <f>IFERROR(LEFT(Table_owssvr[[#This Row],[Subject]],FIND(";",Table_owssvr[[#This Row],[Subject]])-1),Table_owssvr[[#This Row],[Subject]])</f>
        <v>Damage related to disaster</v>
      </c>
      <c r="I130" s="1" t="s">
        <v>16</v>
      </c>
      <c r="J130" s="1" t="s">
        <v>1099</v>
      </c>
      <c r="K130" s="5">
        <v>42403.560682870368</v>
      </c>
      <c r="L130" s="1"/>
      <c r="M130" s="1"/>
      <c r="N130" s="2" t="s">
        <v>12</v>
      </c>
      <c r="O130" s="6" t="b">
        <v>1</v>
      </c>
      <c r="P130" s="1" t="s">
        <v>15</v>
      </c>
      <c r="Q130" s="33" t="str">
        <f>IF(ISNUMBER(SEARCH(",",Table_owssvr[[#This Row],[Created By]])),SUBSTITUTE(Table_owssvr[[#This Row],[Created By]]," OCD,",""),Table_owssvr[[#This Row],[Created By]])</f>
        <v>Peychaud Rosalind</v>
      </c>
      <c r="R130" s="33" t="str">
        <f>IF(ISNUMBER(SEARCH(",",Table_owssvr[[#This Row],[Created By]])),(MID(Table_owssvr[[#This Row],[Created By_A]]&amp;" "&amp;Table_owssvr[[#This Row],[Created By_A]],FIND(" ",Table_owssvr[[#This Row],[Created By_A]])+1,LEN(Table_owssvr[[#This Row],[Created By_A]]))),Table_owssvr[[#This Row],[Created By]])</f>
        <v>Rosalind Peychaud</v>
      </c>
      <c r="S130" s="34" t="str">
        <f>IF(ISNUMBER(SEARCH(",",Table_owssvr[[#This Row],[Created By_B1]])),SUBSTITUTE(Table_owssvr[[#This Row],[Created By_B1]],",",""),Table_owssvr[[#This Row],[Created By_B1]])</f>
        <v>Rosalind Peychaud</v>
      </c>
      <c r="T130" s="7">
        <v>133</v>
      </c>
      <c r="U130" s="1" t="s">
        <v>15</v>
      </c>
      <c r="V130" s="5">
        <v>42627.626712962963</v>
      </c>
      <c r="W130" s="1" t="s">
        <v>1523</v>
      </c>
      <c r="X130" s="1"/>
      <c r="Y130" s="1" t="s">
        <v>13</v>
      </c>
      <c r="Z130" s="1" t="s">
        <v>12</v>
      </c>
      <c r="AA130" s="1" t="s">
        <v>11</v>
      </c>
    </row>
    <row r="131" spans="1:27" x14ac:dyDescent="0.25">
      <c r="A131" s="1" t="s">
        <v>1925</v>
      </c>
      <c r="B131" s="4">
        <v>42395</v>
      </c>
      <c r="C131" s="24" t="str">
        <f ca="1">IF(Table_owssvr[[#This Row],[Date]]&gt;=(TODAY()-365),"Y","N")</f>
        <v>N</v>
      </c>
      <c r="D131" s="1" t="s">
        <v>1922</v>
      </c>
      <c r="E131" s="1" t="s">
        <v>29</v>
      </c>
      <c r="F131" s="14" t="s">
        <v>1924</v>
      </c>
      <c r="G131" s="1" t="s">
        <v>687</v>
      </c>
      <c r="H131" s="6" t="str">
        <f>IFERROR(LEFT(Table_owssvr[[#This Row],[Subject]],FIND(";",Table_owssvr[[#This Row],[Subject]])-1),Table_owssvr[[#This Row],[Subject]])</f>
        <v>Duplication of Benefits</v>
      </c>
      <c r="I131" s="1" t="s">
        <v>16</v>
      </c>
      <c r="J131" s="1" t="s">
        <v>1099</v>
      </c>
      <c r="K131" s="5">
        <v>42403.577951388892</v>
      </c>
      <c r="L131" s="1"/>
      <c r="M131" s="1"/>
      <c r="N131" s="2" t="s">
        <v>12</v>
      </c>
      <c r="O131" s="6" t="b">
        <v>0</v>
      </c>
      <c r="P131" s="1" t="s">
        <v>15</v>
      </c>
      <c r="Q131" s="33" t="str">
        <f>IF(ISNUMBER(SEARCH(",",Table_owssvr[[#This Row],[Created By]])),SUBSTITUTE(Table_owssvr[[#This Row],[Created By]]," OCD,",""),Table_owssvr[[#This Row],[Created By]])</f>
        <v>Peychaud Rosalind</v>
      </c>
      <c r="R131" s="33" t="str">
        <f>IF(ISNUMBER(SEARCH(",",Table_owssvr[[#This Row],[Created By]])),(MID(Table_owssvr[[#This Row],[Created By_A]]&amp;" "&amp;Table_owssvr[[#This Row],[Created By_A]],FIND(" ",Table_owssvr[[#This Row],[Created By_A]])+1,LEN(Table_owssvr[[#This Row],[Created By_A]]))),Table_owssvr[[#This Row],[Created By]])</f>
        <v>Rosalind Peychaud</v>
      </c>
      <c r="S131" s="34" t="str">
        <f>IF(ISNUMBER(SEARCH(",",Table_owssvr[[#This Row],[Created By_B1]])),SUBSTITUTE(Table_owssvr[[#This Row],[Created By_B1]],",",""),Table_owssvr[[#This Row],[Created By_B1]])</f>
        <v>Rosalind Peychaud</v>
      </c>
      <c r="T131" s="7">
        <v>134</v>
      </c>
      <c r="U131" s="1" t="s">
        <v>15</v>
      </c>
      <c r="V131" s="5">
        <v>42403.609189814815</v>
      </c>
      <c r="W131" s="1" t="s">
        <v>1099</v>
      </c>
      <c r="X131" s="1"/>
      <c r="Y131" s="1" t="s">
        <v>13</v>
      </c>
      <c r="Z131" s="1" t="s">
        <v>12</v>
      </c>
      <c r="AA131" s="1" t="s">
        <v>11</v>
      </c>
    </row>
    <row r="132" spans="1:27" x14ac:dyDescent="0.25">
      <c r="A132" s="1" t="s">
        <v>1925</v>
      </c>
      <c r="B132" s="4">
        <v>42395</v>
      </c>
      <c r="C132" s="24" t="str">
        <f ca="1">IF(Table_owssvr[[#This Row],[Date]]&gt;=(TODAY()-365),"Y","N")</f>
        <v>N</v>
      </c>
      <c r="D132" s="1" t="s">
        <v>1922</v>
      </c>
      <c r="E132" s="1" t="s">
        <v>29</v>
      </c>
      <c r="F132" s="14" t="s">
        <v>1924</v>
      </c>
      <c r="G132" s="1" t="s">
        <v>687</v>
      </c>
      <c r="H132" s="6" t="str">
        <f>IFERROR(LEFT(Table_owssvr[[#This Row],[Subject]],FIND(";",Table_owssvr[[#This Row],[Subject]])-1),Table_owssvr[[#This Row],[Subject]])</f>
        <v>Duplication of Benefits</v>
      </c>
      <c r="I132" s="1" t="s">
        <v>16</v>
      </c>
      <c r="J132" s="1" t="s">
        <v>1099</v>
      </c>
      <c r="K132" s="5">
        <v>42403.577974537038</v>
      </c>
      <c r="L132" s="1"/>
      <c r="M132" s="1"/>
      <c r="N132" s="2" t="s">
        <v>12</v>
      </c>
      <c r="O132" s="6" t="b">
        <v>0</v>
      </c>
      <c r="P132" s="1" t="s">
        <v>15</v>
      </c>
      <c r="Q132" s="33" t="str">
        <f>IF(ISNUMBER(SEARCH(",",Table_owssvr[[#This Row],[Created By]])),SUBSTITUTE(Table_owssvr[[#This Row],[Created By]]," OCD,",""),Table_owssvr[[#This Row],[Created By]])</f>
        <v>Peychaud Rosalind</v>
      </c>
      <c r="R132" s="33" t="str">
        <f>IF(ISNUMBER(SEARCH(",",Table_owssvr[[#This Row],[Created By]])),(MID(Table_owssvr[[#This Row],[Created By_A]]&amp;" "&amp;Table_owssvr[[#This Row],[Created By_A]],FIND(" ",Table_owssvr[[#This Row],[Created By_A]])+1,LEN(Table_owssvr[[#This Row],[Created By_A]]))),Table_owssvr[[#This Row],[Created By]])</f>
        <v>Rosalind Peychaud</v>
      </c>
      <c r="S132" s="34" t="str">
        <f>IF(ISNUMBER(SEARCH(",",Table_owssvr[[#This Row],[Created By_B1]])),SUBSTITUTE(Table_owssvr[[#This Row],[Created By_B1]],",",""),Table_owssvr[[#This Row],[Created By_B1]])</f>
        <v>Rosalind Peychaud</v>
      </c>
      <c r="T132" s="7">
        <v>135</v>
      </c>
      <c r="U132" s="1" t="s">
        <v>15</v>
      </c>
      <c r="V132" s="5">
        <v>42403.609074074076</v>
      </c>
      <c r="W132" s="1" t="s">
        <v>1099</v>
      </c>
      <c r="X132" s="1"/>
      <c r="Y132" s="1" t="s">
        <v>13</v>
      </c>
      <c r="Z132" s="1" t="s">
        <v>12</v>
      </c>
      <c r="AA132" s="1" t="s">
        <v>11</v>
      </c>
    </row>
    <row r="133" spans="1:27" x14ac:dyDescent="0.25">
      <c r="A133" s="1" t="s">
        <v>1923</v>
      </c>
      <c r="B133" s="4">
        <v>42389</v>
      </c>
      <c r="C133" s="24" t="str">
        <f ca="1">IF(Table_owssvr[[#This Row],[Date]]&gt;=(TODAY()-365),"Y","N")</f>
        <v>N</v>
      </c>
      <c r="D133" s="1" t="s">
        <v>1922</v>
      </c>
      <c r="E133" s="1" t="s">
        <v>229</v>
      </c>
      <c r="F133" s="14" t="s">
        <v>1921</v>
      </c>
      <c r="G133" s="1" t="s">
        <v>687</v>
      </c>
      <c r="H133" s="6" t="str">
        <f>IFERROR(LEFT(Table_owssvr[[#This Row],[Subject]],FIND(";",Table_owssvr[[#This Row],[Subject]])-1),Table_owssvr[[#This Row],[Subject]])</f>
        <v>Duplication of Benefits</v>
      </c>
      <c r="I133" s="1" t="s">
        <v>27</v>
      </c>
      <c r="J133" s="1" t="s">
        <v>1099</v>
      </c>
      <c r="K133" s="5">
        <v>42403.612928240742</v>
      </c>
      <c r="L133" s="1"/>
      <c r="M133" s="1"/>
      <c r="N133" s="2" t="s">
        <v>12</v>
      </c>
      <c r="O133" s="6" t="b">
        <v>1</v>
      </c>
      <c r="P133" s="1" t="s">
        <v>15</v>
      </c>
      <c r="Q133" s="33" t="str">
        <f>IF(ISNUMBER(SEARCH(",",Table_owssvr[[#This Row],[Created By]])),SUBSTITUTE(Table_owssvr[[#This Row],[Created By]]," OCD,",""),Table_owssvr[[#This Row],[Created By]])</f>
        <v>Peychaud Rosalind</v>
      </c>
      <c r="R133" s="33" t="str">
        <f>IF(ISNUMBER(SEARCH(",",Table_owssvr[[#This Row],[Created By]])),(MID(Table_owssvr[[#This Row],[Created By_A]]&amp;" "&amp;Table_owssvr[[#This Row],[Created By_A]],FIND(" ",Table_owssvr[[#This Row],[Created By_A]])+1,LEN(Table_owssvr[[#This Row],[Created By_A]]))),Table_owssvr[[#This Row],[Created By]])</f>
        <v>Rosalind Peychaud</v>
      </c>
      <c r="S133" s="34" t="str">
        <f>IF(ISNUMBER(SEARCH(",",Table_owssvr[[#This Row],[Created By_B1]])),SUBSTITUTE(Table_owssvr[[#This Row],[Created By_B1]],",",""),Table_owssvr[[#This Row],[Created By_B1]])</f>
        <v>Rosalind Peychaud</v>
      </c>
      <c r="T133" s="7">
        <v>136</v>
      </c>
      <c r="U133" s="1" t="s">
        <v>15</v>
      </c>
      <c r="V133" s="5">
        <v>42627.625891203701</v>
      </c>
      <c r="W133" s="1" t="s">
        <v>1523</v>
      </c>
      <c r="X133" s="1"/>
      <c r="Y133" s="1" t="s">
        <v>13</v>
      </c>
      <c r="Z133" s="1" t="s">
        <v>12</v>
      </c>
      <c r="AA133" s="1" t="s">
        <v>11</v>
      </c>
    </row>
    <row r="134" spans="1:27" x14ac:dyDescent="0.25">
      <c r="A134" s="1" t="s">
        <v>341</v>
      </c>
      <c r="B134" s="4">
        <v>42404</v>
      </c>
      <c r="C134" s="24" t="str">
        <f ca="1">IF(Table_owssvr[[#This Row],[Date]]&gt;=(TODAY()-365),"Y","N")</f>
        <v>N</v>
      </c>
      <c r="D134" s="1" t="s">
        <v>1920</v>
      </c>
      <c r="E134" s="1" t="s">
        <v>29</v>
      </c>
      <c r="F134" s="14" t="s">
        <v>895</v>
      </c>
      <c r="G134" s="1" t="s">
        <v>574</v>
      </c>
      <c r="H134" s="6" t="str">
        <f>IFERROR(LEFT(Table_owssvr[[#This Row],[Subject]],FIND(";",Table_owssvr[[#This Row],[Subject]])-1),Table_owssvr[[#This Row],[Subject]])</f>
        <v>Eligible CDBG Activities</v>
      </c>
      <c r="I134" s="1" t="s">
        <v>16</v>
      </c>
      <c r="J134" s="1" t="s">
        <v>1099</v>
      </c>
      <c r="K134" s="5">
        <v>42403.641030092593</v>
      </c>
      <c r="L134" s="1"/>
      <c r="M134" s="1"/>
      <c r="N134" s="2" t="s">
        <v>12</v>
      </c>
      <c r="O134" s="6" t="b">
        <v>0</v>
      </c>
      <c r="P134" s="1" t="s">
        <v>15</v>
      </c>
      <c r="Q134" s="33" t="str">
        <f>IF(ISNUMBER(SEARCH(",",Table_owssvr[[#This Row],[Created By]])),SUBSTITUTE(Table_owssvr[[#This Row],[Created By]]," OCD,",""),Table_owssvr[[#This Row],[Created By]])</f>
        <v>Peychaud Rosalind</v>
      </c>
      <c r="R134" s="33" t="str">
        <f>IF(ISNUMBER(SEARCH(",",Table_owssvr[[#This Row],[Created By]])),(MID(Table_owssvr[[#This Row],[Created By_A]]&amp;" "&amp;Table_owssvr[[#This Row],[Created By_A]],FIND(" ",Table_owssvr[[#This Row],[Created By_A]])+1,LEN(Table_owssvr[[#This Row],[Created By_A]]))),Table_owssvr[[#This Row],[Created By]])</f>
        <v>Rosalind Peychaud</v>
      </c>
      <c r="S134" s="34" t="str">
        <f>IF(ISNUMBER(SEARCH(",",Table_owssvr[[#This Row],[Created By_B1]])),SUBSTITUTE(Table_owssvr[[#This Row],[Created By_B1]],",",""),Table_owssvr[[#This Row],[Created By_B1]])</f>
        <v>Rosalind Peychaud</v>
      </c>
      <c r="T134" s="7">
        <v>137</v>
      </c>
      <c r="U134" s="1" t="s">
        <v>15</v>
      </c>
      <c r="V134" s="5">
        <v>42415.656655092593</v>
      </c>
      <c r="W134" s="1" t="s">
        <v>1099</v>
      </c>
      <c r="X134" s="1"/>
      <c r="Y134" s="1" t="s">
        <v>13</v>
      </c>
      <c r="Z134" s="1" t="s">
        <v>12</v>
      </c>
      <c r="AA134" s="1" t="s">
        <v>11</v>
      </c>
    </row>
    <row r="135" spans="1:27" x14ac:dyDescent="0.25">
      <c r="A135" s="1" t="s">
        <v>341</v>
      </c>
      <c r="B135" s="4">
        <v>42402</v>
      </c>
      <c r="C135" s="24" t="str">
        <f ca="1">IF(Table_owssvr[[#This Row],[Date]]&gt;=(TODAY()-365),"Y","N")</f>
        <v>N</v>
      </c>
      <c r="D135" s="1" t="s">
        <v>1919</v>
      </c>
      <c r="E135" s="1" t="s">
        <v>29</v>
      </c>
      <c r="F135" s="14" t="s">
        <v>1918</v>
      </c>
      <c r="G135" s="1" t="s">
        <v>809</v>
      </c>
      <c r="H135" s="6" t="str">
        <f>IFERROR(LEFT(Table_owssvr[[#This Row],[Subject]],FIND(";",Table_owssvr[[#This Row],[Subject]])-1),Table_owssvr[[#This Row],[Subject]])</f>
        <v>Duplication of Benefits</v>
      </c>
      <c r="I135" s="1" t="s">
        <v>27</v>
      </c>
      <c r="J135" s="1" t="s">
        <v>1099</v>
      </c>
      <c r="K135" s="5">
        <v>42403.643564814818</v>
      </c>
      <c r="L135" s="1"/>
      <c r="M135" s="1"/>
      <c r="N135" s="2" t="s">
        <v>12</v>
      </c>
      <c r="O135" s="6" t="b">
        <v>1</v>
      </c>
      <c r="P135" s="1" t="s">
        <v>15</v>
      </c>
      <c r="Q135" s="33" t="str">
        <f>IF(ISNUMBER(SEARCH(",",Table_owssvr[[#This Row],[Created By]])),SUBSTITUTE(Table_owssvr[[#This Row],[Created By]]," OCD,",""),Table_owssvr[[#This Row],[Created By]])</f>
        <v>Peychaud Rosalind</v>
      </c>
      <c r="R135" s="33" t="str">
        <f>IF(ISNUMBER(SEARCH(",",Table_owssvr[[#This Row],[Created By]])),(MID(Table_owssvr[[#This Row],[Created By_A]]&amp;" "&amp;Table_owssvr[[#This Row],[Created By_A]],FIND(" ",Table_owssvr[[#This Row],[Created By_A]])+1,LEN(Table_owssvr[[#This Row],[Created By_A]]))),Table_owssvr[[#This Row],[Created By]])</f>
        <v>Rosalind Peychaud</v>
      </c>
      <c r="S135" s="34" t="str">
        <f>IF(ISNUMBER(SEARCH(",",Table_owssvr[[#This Row],[Created By_B1]])),SUBSTITUTE(Table_owssvr[[#This Row],[Created By_B1]],",",""),Table_owssvr[[#This Row],[Created By_B1]])</f>
        <v>Rosalind Peychaud</v>
      </c>
      <c r="T135" s="7">
        <v>138</v>
      </c>
      <c r="U135" s="1" t="s">
        <v>15</v>
      </c>
      <c r="V135" s="5">
        <v>42627.632048611114</v>
      </c>
      <c r="W135" s="1" t="s">
        <v>1523</v>
      </c>
      <c r="X135" s="1"/>
      <c r="Y135" s="1" t="s">
        <v>13</v>
      </c>
      <c r="Z135" s="1" t="s">
        <v>12</v>
      </c>
      <c r="AA135" s="1" t="s">
        <v>11</v>
      </c>
    </row>
    <row r="136" spans="1:27" x14ac:dyDescent="0.25">
      <c r="A136" s="1" t="s">
        <v>1917</v>
      </c>
      <c r="B136" s="4">
        <v>42396</v>
      </c>
      <c r="C136" s="24" t="str">
        <f ca="1">IF(Table_owssvr[[#This Row],[Date]]&gt;=(TODAY()-365),"Y","N")</f>
        <v>N</v>
      </c>
      <c r="D136" s="1" t="s">
        <v>1824</v>
      </c>
      <c r="E136" s="1" t="s">
        <v>521</v>
      </c>
      <c r="F136" s="14" t="s">
        <v>1916</v>
      </c>
      <c r="G136" s="1" t="s">
        <v>1915</v>
      </c>
      <c r="H136" s="6" t="str">
        <f>IFERROR(LEFT(Table_owssvr[[#This Row],[Subject]],FIND(";",Table_owssvr[[#This Row],[Subject]])-1),Table_owssvr[[#This Row],[Subject]])</f>
        <v>Damage related to disaster</v>
      </c>
      <c r="I136" s="1" t="s">
        <v>16</v>
      </c>
      <c r="J136" s="1" t="s">
        <v>1739</v>
      </c>
      <c r="K136" s="5">
        <v>42403.673506944448</v>
      </c>
      <c r="L136" s="1"/>
      <c r="M136" s="1"/>
      <c r="N136" s="2" t="s">
        <v>12</v>
      </c>
      <c r="O136" s="6" t="b">
        <v>1</v>
      </c>
      <c r="P136" s="1" t="s">
        <v>15</v>
      </c>
      <c r="Q136" s="33" t="str">
        <f>IF(ISNUMBER(SEARCH(",",Table_owssvr[[#This Row],[Created By]])),SUBSTITUTE(Table_owssvr[[#This Row],[Created By]]," OCD,",""),Table_owssvr[[#This Row],[Created By]])</f>
        <v>Washington, Debra</v>
      </c>
      <c r="R136" s="33" t="str">
        <f>IF(ISNUMBER(SEARCH(",",Table_owssvr[[#This Row],[Created By]])),(MID(Table_owssvr[[#This Row],[Created By_A]]&amp;" "&amp;Table_owssvr[[#This Row],[Created By_A]],FIND(" ",Table_owssvr[[#This Row],[Created By_A]])+1,LEN(Table_owssvr[[#This Row],[Created By_A]]))),Table_owssvr[[#This Row],[Created By]])</f>
        <v>Debra Washington,</v>
      </c>
      <c r="S136" s="34" t="str">
        <f>IF(ISNUMBER(SEARCH(",",Table_owssvr[[#This Row],[Created By_B1]])),SUBSTITUTE(Table_owssvr[[#This Row],[Created By_B1]],",",""),Table_owssvr[[#This Row],[Created By_B1]])</f>
        <v>Debra Washington</v>
      </c>
      <c r="T136" s="7">
        <v>139</v>
      </c>
      <c r="U136" s="1" t="s">
        <v>15</v>
      </c>
      <c r="V136" s="5">
        <v>42627.627754629626</v>
      </c>
      <c r="W136" s="1" t="s">
        <v>1523</v>
      </c>
      <c r="X136" s="1"/>
      <c r="Y136" s="1" t="s">
        <v>13</v>
      </c>
      <c r="Z136" s="1" t="s">
        <v>12</v>
      </c>
      <c r="AA136" s="1" t="s">
        <v>11</v>
      </c>
    </row>
    <row r="137" spans="1:27" x14ac:dyDescent="0.25">
      <c r="A137" s="1" t="s">
        <v>1914</v>
      </c>
      <c r="B137" s="4">
        <v>42403</v>
      </c>
      <c r="C137" s="24" t="str">
        <f ca="1">IF(Table_owssvr[[#This Row],[Date]]&gt;=(TODAY()-365),"Y","N")</f>
        <v>N</v>
      </c>
      <c r="D137" s="1" t="s">
        <v>1913</v>
      </c>
      <c r="E137" s="1" t="s">
        <v>39</v>
      </c>
      <c r="F137" s="14" t="s">
        <v>1912</v>
      </c>
      <c r="G137" s="1" t="s">
        <v>987</v>
      </c>
      <c r="H137" s="6" t="str">
        <f>IFERROR(LEFT(Table_owssvr[[#This Row],[Subject]],FIND(";",Table_owssvr[[#This Row],[Subject]])-1),Table_owssvr[[#This Row],[Subject]])</f>
        <v>Financial Management</v>
      </c>
      <c r="I137" s="1" t="s">
        <v>16</v>
      </c>
      <c r="J137" s="1" t="s">
        <v>1517</v>
      </c>
      <c r="K137" s="5">
        <v>42403.737604166665</v>
      </c>
      <c r="L137" s="1"/>
      <c r="M137" s="1"/>
      <c r="N137" s="2" t="s">
        <v>12</v>
      </c>
      <c r="O137" s="6" t="b">
        <v>0</v>
      </c>
      <c r="P137" s="1" t="s">
        <v>15</v>
      </c>
      <c r="Q137" s="33" t="str">
        <f>IF(ISNUMBER(SEARCH(",",Table_owssvr[[#This Row],[Created By]])),SUBSTITUTE(Table_owssvr[[#This Row],[Created By]]," OCD,",""),Table_owssvr[[#This Row],[Created By]])</f>
        <v>Polk, Nechelle</v>
      </c>
      <c r="R137" s="33" t="str">
        <f>IF(ISNUMBER(SEARCH(",",Table_owssvr[[#This Row],[Created By]])),(MID(Table_owssvr[[#This Row],[Created By_A]]&amp;" "&amp;Table_owssvr[[#This Row],[Created By_A]],FIND(" ",Table_owssvr[[#This Row],[Created By_A]])+1,LEN(Table_owssvr[[#This Row],[Created By_A]]))),Table_owssvr[[#This Row],[Created By]])</f>
        <v>Nechelle Polk,</v>
      </c>
      <c r="S137" s="34" t="str">
        <f>IF(ISNUMBER(SEARCH(",",Table_owssvr[[#This Row],[Created By_B1]])),SUBSTITUTE(Table_owssvr[[#This Row],[Created By_B1]],",",""),Table_owssvr[[#This Row],[Created By_B1]])</f>
        <v>Nechelle Polk</v>
      </c>
      <c r="T137" s="7">
        <v>140</v>
      </c>
      <c r="U137" s="1" t="s">
        <v>15</v>
      </c>
      <c r="V137" s="5">
        <v>42403.741423611114</v>
      </c>
      <c r="W137" s="1" t="s">
        <v>1517</v>
      </c>
      <c r="X137" s="1"/>
      <c r="Y137" s="1" t="s">
        <v>13</v>
      </c>
      <c r="Z137" s="1" t="s">
        <v>12</v>
      </c>
      <c r="AA137" s="1" t="s">
        <v>11</v>
      </c>
    </row>
    <row r="138" spans="1:27" x14ac:dyDescent="0.25">
      <c r="A138" s="1" t="s">
        <v>1911</v>
      </c>
      <c r="B138" s="4">
        <v>42375</v>
      </c>
      <c r="C138" s="24" t="str">
        <f ca="1">IF(Table_owssvr[[#This Row],[Date]]&gt;=(TODAY()-365),"Y","N")</f>
        <v>N</v>
      </c>
      <c r="D138" s="1" t="s">
        <v>1910</v>
      </c>
      <c r="E138" s="1" t="s">
        <v>521</v>
      </c>
      <c r="F138" s="14" t="s">
        <v>1909</v>
      </c>
      <c r="G138" s="1" t="s">
        <v>59</v>
      </c>
      <c r="H138" s="6" t="str">
        <f>IFERROR(LEFT(Table_owssvr[[#This Row],[Subject]],FIND(";",Table_owssvr[[#This Row],[Subject]])-1),Table_owssvr[[#This Row],[Subject]])</f>
        <v>Damage related to disaster</v>
      </c>
      <c r="I138" s="1" t="s">
        <v>16</v>
      </c>
      <c r="J138" s="1" t="s">
        <v>554</v>
      </c>
      <c r="K138" s="5">
        <v>42404.396666666667</v>
      </c>
      <c r="L138" s="1"/>
      <c r="M138" s="1"/>
      <c r="N138" s="2" t="s">
        <v>12</v>
      </c>
      <c r="O138" s="6" t="b">
        <v>1</v>
      </c>
      <c r="P138" s="1" t="s">
        <v>15</v>
      </c>
      <c r="Q138" s="33" t="str">
        <f>IF(ISNUMBER(SEARCH(",",Table_owssvr[[#This Row],[Created By]])),SUBSTITUTE(Table_owssvr[[#This Row],[Created By]]," OCD,",""),Table_owssvr[[#This Row],[Created By]])</f>
        <v>Plain Willie</v>
      </c>
      <c r="R138" s="33" t="str">
        <f>IF(ISNUMBER(SEARCH(",",Table_owssvr[[#This Row],[Created By]])),(MID(Table_owssvr[[#This Row],[Created By_A]]&amp;" "&amp;Table_owssvr[[#This Row],[Created By_A]],FIND(" ",Table_owssvr[[#This Row],[Created By_A]])+1,LEN(Table_owssvr[[#This Row],[Created By_A]]))),Table_owssvr[[#This Row],[Created By]])</f>
        <v>Willie Plain</v>
      </c>
      <c r="S138" s="34" t="str">
        <f>IF(ISNUMBER(SEARCH(",",Table_owssvr[[#This Row],[Created By_B1]])),SUBSTITUTE(Table_owssvr[[#This Row],[Created By_B1]],",",""),Table_owssvr[[#This Row],[Created By_B1]])</f>
        <v>Willie Plain</v>
      </c>
      <c r="T138" s="7">
        <v>141</v>
      </c>
      <c r="U138" s="1" t="s">
        <v>15</v>
      </c>
      <c r="V138" s="5">
        <v>42627.620868055557</v>
      </c>
      <c r="W138" s="1" t="s">
        <v>1523</v>
      </c>
      <c r="X138" s="1"/>
      <c r="Y138" s="1" t="s">
        <v>13</v>
      </c>
      <c r="Z138" s="1" t="s">
        <v>12</v>
      </c>
      <c r="AA138" s="1" t="s">
        <v>11</v>
      </c>
    </row>
    <row r="139" spans="1:27" x14ac:dyDescent="0.25">
      <c r="A139" s="1" t="s">
        <v>1908</v>
      </c>
      <c r="B139" s="4">
        <v>42376</v>
      </c>
      <c r="C139" s="24" t="str">
        <f ca="1">IF(Table_owssvr[[#This Row],[Date]]&gt;=(TODAY()-365),"Y","N")</f>
        <v>N</v>
      </c>
      <c r="D139" s="1" t="s">
        <v>1907</v>
      </c>
      <c r="E139" s="1" t="s">
        <v>521</v>
      </c>
      <c r="F139" s="14" t="s">
        <v>1906</v>
      </c>
      <c r="G139" s="1" t="s">
        <v>59</v>
      </c>
      <c r="H139" s="6" t="str">
        <f>IFERROR(LEFT(Table_owssvr[[#This Row],[Subject]],FIND(";",Table_owssvr[[#This Row],[Subject]])-1),Table_owssvr[[#This Row],[Subject]])</f>
        <v>Damage related to disaster</v>
      </c>
      <c r="I139" s="1" t="s">
        <v>27</v>
      </c>
      <c r="J139" s="1" t="s">
        <v>554</v>
      </c>
      <c r="K139" s="5">
        <v>42404.39984953704</v>
      </c>
      <c r="L139" s="1"/>
      <c r="M139" s="1"/>
      <c r="N139" s="2" t="s">
        <v>12</v>
      </c>
      <c r="O139" s="6" t="b">
        <v>1</v>
      </c>
      <c r="P139" s="1" t="s">
        <v>15</v>
      </c>
      <c r="Q139" s="33" t="str">
        <f>IF(ISNUMBER(SEARCH(",",Table_owssvr[[#This Row],[Created By]])),SUBSTITUTE(Table_owssvr[[#This Row],[Created By]]," OCD,",""),Table_owssvr[[#This Row],[Created By]])</f>
        <v>Plain Willie</v>
      </c>
      <c r="R139" s="33" t="str">
        <f>IF(ISNUMBER(SEARCH(",",Table_owssvr[[#This Row],[Created By]])),(MID(Table_owssvr[[#This Row],[Created By_A]]&amp;" "&amp;Table_owssvr[[#This Row],[Created By_A]],FIND(" ",Table_owssvr[[#This Row],[Created By_A]])+1,LEN(Table_owssvr[[#This Row],[Created By_A]]))),Table_owssvr[[#This Row],[Created By]])</f>
        <v>Willie Plain</v>
      </c>
      <c r="S139" s="34" t="str">
        <f>IF(ISNUMBER(SEARCH(",",Table_owssvr[[#This Row],[Created By_B1]])),SUBSTITUTE(Table_owssvr[[#This Row],[Created By_B1]],",",""),Table_owssvr[[#This Row],[Created By_B1]])</f>
        <v>Willie Plain</v>
      </c>
      <c r="T139" s="7">
        <v>142</v>
      </c>
      <c r="U139" s="1" t="s">
        <v>15</v>
      </c>
      <c r="V139" s="5">
        <v>42627.621828703705</v>
      </c>
      <c r="W139" s="1" t="s">
        <v>1523</v>
      </c>
      <c r="X139" s="1"/>
      <c r="Y139" s="1" t="s">
        <v>13</v>
      </c>
      <c r="Z139" s="1" t="s">
        <v>12</v>
      </c>
      <c r="AA139" s="1" t="s">
        <v>11</v>
      </c>
    </row>
    <row r="140" spans="1:27" x14ac:dyDescent="0.25">
      <c r="A140" s="1" t="s">
        <v>1905</v>
      </c>
      <c r="B140" s="4">
        <v>42383</v>
      </c>
      <c r="C140" s="24" t="str">
        <f ca="1">IF(Table_owssvr[[#This Row],[Date]]&gt;=(TODAY()-365),"Y","N")</f>
        <v>N</v>
      </c>
      <c r="D140" s="1" t="s">
        <v>1294</v>
      </c>
      <c r="E140" s="1" t="s">
        <v>521</v>
      </c>
      <c r="F140" s="14" t="s">
        <v>1904</v>
      </c>
      <c r="G140" s="1" t="s">
        <v>59</v>
      </c>
      <c r="H140" s="6" t="str">
        <f>IFERROR(LEFT(Table_owssvr[[#This Row],[Subject]],FIND(";",Table_owssvr[[#This Row],[Subject]])-1),Table_owssvr[[#This Row],[Subject]])</f>
        <v>Damage related to disaster</v>
      </c>
      <c r="I140" s="1" t="s">
        <v>27</v>
      </c>
      <c r="J140" s="1" t="s">
        <v>554</v>
      </c>
      <c r="K140" s="5">
        <v>42404.406111111108</v>
      </c>
      <c r="L140" s="1"/>
      <c r="M140" s="1"/>
      <c r="N140" s="2" t="s">
        <v>12</v>
      </c>
      <c r="O140" s="6" t="b">
        <v>1</v>
      </c>
      <c r="P140" s="1" t="s">
        <v>15</v>
      </c>
      <c r="Q140" s="33" t="str">
        <f>IF(ISNUMBER(SEARCH(",",Table_owssvr[[#This Row],[Created By]])),SUBSTITUTE(Table_owssvr[[#This Row],[Created By]]," OCD,",""),Table_owssvr[[#This Row],[Created By]])</f>
        <v>Plain Willie</v>
      </c>
      <c r="R140" s="33" t="str">
        <f>IF(ISNUMBER(SEARCH(",",Table_owssvr[[#This Row],[Created By]])),(MID(Table_owssvr[[#This Row],[Created By_A]]&amp;" "&amp;Table_owssvr[[#This Row],[Created By_A]],FIND(" ",Table_owssvr[[#This Row],[Created By_A]])+1,LEN(Table_owssvr[[#This Row],[Created By_A]]))),Table_owssvr[[#This Row],[Created By]])</f>
        <v>Willie Plain</v>
      </c>
      <c r="S140" s="34" t="str">
        <f>IF(ISNUMBER(SEARCH(",",Table_owssvr[[#This Row],[Created By_B1]])),SUBSTITUTE(Table_owssvr[[#This Row],[Created By_B1]],",",""),Table_owssvr[[#This Row],[Created By_B1]])</f>
        <v>Willie Plain</v>
      </c>
      <c r="T140" s="7">
        <v>143</v>
      </c>
      <c r="U140" s="1" t="s">
        <v>15</v>
      </c>
      <c r="V140" s="5">
        <v>42627.623657407406</v>
      </c>
      <c r="W140" s="1" t="s">
        <v>1523</v>
      </c>
      <c r="X140" s="1"/>
      <c r="Y140" s="1" t="s">
        <v>13</v>
      </c>
      <c r="Z140" s="1" t="s">
        <v>12</v>
      </c>
      <c r="AA140" s="1" t="s">
        <v>11</v>
      </c>
    </row>
    <row r="141" spans="1:27" x14ac:dyDescent="0.25">
      <c r="A141" s="1" t="s">
        <v>1903</v>
      </c>
      <c r="B141" s="4">
        <v>42389</v>
      </c>
      <c r="C141" s="24" t="str">
        <f ca="1">IF(Table_owssvr[[#This Row],[Date]]&gt;=(TODAY()-365),"Y","N")</f>
        <v>N</v>
      </c>
      <c r="D141" s="1" t="s">
        <v>1896</v>
      </c>
      <c r="E141" s="1" t="s">
        <v>521</v>
      </c>
      <c r="F141" s="14" t="s">
        <v>1902</v>
      </c>
      <c r="G141" s="1" t="s">
        <v>59</v>
      </c>
      <c r="H141" s="6" t="str">
        <f>IFERROR(LEFT(Table_owssvr[[#This Row],[Subject]],FIND(";",Table_owssvr[[#This Row],[Subject]])-1),Table_owssvr[[#This Row],[Subject]])</f>
        <v>Damage related to disaster</v>
      </c>
      <c r="I141" s="1" t="s">
        <v>16</v>
      </c>
      <c r="J141" s="1" t="s">
        <v>554</v>
      </c>
      <c r="K141" s="5">
        <v>42404.408715277779</v>
      </c>
      <c r="L141" s="1"/>
      <c r="M141" s="1"/>
      <c r="N141" s="2" t="s">
        <v>12</v>
      </c>
      <c r="O141" s="6" t="b">
        <v>1</v>
      </c>
      <c r="P141" s="1" t="s">
        <v>15</v>
      </c>
      <c r="Q141" s="33" t="str">
        <f>IF(ISNUMBER(SEARCH(",",Table_owssvr[[#This Row],[Created By]])),SUBSTITUTE(Table_owssvr[[#This Row],[Created By]]," OCD,",""),Table_owssvr[[#This Row],[Created By]])</f>
        <v>Plain Willie</v>
      </c>
      <c r="R141" s="33" t="str">
        <f>IF(ISNUMBER(SEARCH(",",Table_owssvr[[#This Row],[Created By]])),(MID(Table_owssvr[[#This Row],[Created By_A]]&amp;" "&amp;Table_owssvr[[#This Row],[Created By_A]],FIND(" ",Table_owssvr[[#This Row],[Created By_A]])+1,LEN(Table_owssvr[[#This Row],[Created By_A]]))),Table_owssvr[[#This Row],[Created By]])</f>
        <v>Willie Plain</v>
      </c>
      <c r="S141" s="34" t="str">
        <f>IF(ISNUMBER(SEARCH(",",Table_owssvr[[#This Row],[Created By_B1]])),SUBSTITUTE(Table_owssvr[[#This Row],[Created By_B1]],",",""),Table_owssvr[[#This Row],[Created By_B1]])</f>
        <v>Willie Plain</v>
      </c>
      <c r="T141" s="7">
        <v>144</v>
      </c>
      <c r="U141" s="1" t="s">
        <v>15</v>
      </c>
      <c r="V141" s="5">
        <v>42627.625694444447</v>
      </c>
      <c r="W141" s="1" t="s">
        <v>1523</v>
      </c>
      <c r="X141" s="1"/>
      <c r="Y141" s="1" t="s">
        <v>13</v>
      </c>
      <c r="Z141" s="1" t="s">
        <v>12</v>
      </c>
      <c r="AA141" s="1" t="s">
        <v>11</v>
      </c>
    </row>
    <row r="142" spans="1:27" x14ac:dyDescent="0.25">
      <c r="A142" s="1" t="s">
        <v>1901</v>
      </c>
      <c r="B142" s="4">
        <v>42390</v>
      </c>
      <c r="C142" s="24" t="str">
        <f ca="1">IF(Table_owssvr[[#This Row],[Date]]&gt;=(TODAY()-365),"Y","N")</f>
        <v>N</v>
      </c>
      <c r="D142" s="1" t="s">
        <v>1896</v>
      </c>
      <c r="E142" s="1" t="s">
        <v>521</v>
      </c>
      <c r="F142" s="14" t="s">
        <v>1900</v>
      </c>
      <c r="G142" s="1" t="s">
        <v>59</v>
      </c>
      <c r="H142" s="6" t="str">
        <f>IFERROR(LEFT(Table_owssvr[[#This Row],[Subject]],FIND(";",Table_owssvr[[#This Row],[Subject]])-1),Table_owssvr[[#This Row],[Subject]])</f>
        <v>Damage related to disaster</v>
      </c>
      <c r="I142" s="1" t="s">
        <v>27</v>
      </c>
      <c r="J142" s="1" t="s">
        <v>554</v>
      </c>
      <c r="K142" s="5">
        <v>42404.41443287037</v>
      </c>
      <c r="L142" s="1"/>
      <c r="M142" s="1"/>
      <c r="N142" s="2" t="s">
        <v>12</v>
      </c>
      <c r="O142" s="6" t="b">
        <v>0</v>
      </c>
      <c r="P142" s="1" t="s">
        <v>15</v>
      </c>
      <c r="Q142" s="33" t="str">
        <f>IF(ISNUMBER(SEARCH(",",Table_owssvr[[#This Row],[Created By]])),SUBSTITUTE(Table_owssvr[[#This Row],[Created By]]," OCD,",""),Table_owssvr[[#This Row],[Created By]])</f>
        <v>Plain Willie</v>
      </c>
      <c r="R142" s="33" t="str">
        <f>IF(ISNUMBER(SEARCH(",",Table_owssvr[[#This Row],[Created By]])),(MID(Table_owssvr[[#This Row],[Created By_A]]&amp;" "&amp;Table_owssvr[[#This Row],[Created By_A]],FIND(" ",Table_owssvr[[#This Row],[Created By_A]])+1,LEN(Table_owssvr[[#This Row],[Created By_A]]))),Table_owssvr[[#This Row],[Created By]])</f>
        <v>Willie Plain</v>
      </c>
      <c r="S142" s="34" t="str">
        <f>IF(ISNUMBER(SEARCH(",",Table_owssvr[[#This Row],[Created By_B1]])),SUBSTITUTE(Table_owssvr[[#This Row],[Created By_B1]],",",""),Table_owssvr[[#This Row],[Created By_B1]])</f>
        <v>Willie Plain</v>
      </c>
      <c r="T142" s="7">
        <v>145</v>
      </c>
      <c r="U142" s="1" t="s">
        <v>15</v>
      </c>
      <c r="V142" s="5">
        <v>42404.41443287037</v>
      </c>
      <c r="W142" s="1" t="s">
        <v>554</v>
      </c>
      <c r="X142" s="1"/>
      <c r="Y142" s="1" t="s">
        <v>13</v>
      </c>
      <c r="Z142" s="1" t="s">
        <v>12</v>
      </c>
      <c r="AA142" s="1" t="s">
        <v>11</v>
      </c>
    </row>
    <row r="143" spans="1:27" x14ac:dyDescent="0.25">
      <c r="A143" s="1" t="s">
        <v>1899</v>
      </c>
      <c r="B143" s="4">
        <v>42395</v>
      </c>
      <c r="C143" s="24" t="str">
        <f ca="1">IF(Table_owssvr[[#This Row],[Date]]&gt;=(TODAY()-365),"Y","N")</f>
        <v>N</v>
      </c>
      <c r="D143" s="1" t="s">
        <v>1896</v>
      </c>
      <c r="E143" s="1" t="s">
        <v>521</v>
      </c>
      <c r="F143" s="14" t="s">
        <v>1898</v>
      </c>
      <c r="G143" s="1" t="s">
        <v>59</v>
      </c>
      <c r="H143" s="6" t="str">
        <f>IFERROR(LEFT(Table_owssvr[[#This Row],[Subject]],FIND(";",Table_owssvr[[#This Row],[Subject]])-1),Table_owssvr[[#This Row],[Subject]])</f>
        <v>Damage related to disaster</v>
      </c>
      <c r="I143" s="1" t="s">
        <v>27</v>
      </c>
      <c r="J143" s="1" t="s">
        <v>554</v>
      </c>
      <c r="K143" s="5">
        <v>42404.440763888888</v>
      </c>
      <c r="L143" s="1"/>
      <c r="M143" s="1"/>
      <c r="N143" s="2" t="s">
        <v>12</v>
      </c>
      <c r="O143" s="6" t="b">
        <v>1</v>
      </c>
      <c r="P143" s="1" t="s">
        <v>15</v>
      </c>
      <c r="Q143" s="33" t="str">
        <f>IF(ISNUMBER(SEARCH(",",Table_owssvr[[#This Row],[Created By]])),SUBSTITUTE(Table_owssvr[[#This Row],[Created By]]," OCD,",""),Table_owssvr[[#This Row],[Created By]])</f>
        <v>Plain Willie</v>
      </c>
      <c r="R143" s="33" t="str">
        <f>IF(ISNUMBER(SEARCH(",",Table_owssvr[[#This Row],[Created By]])),(MID(Table_owssvr[[#This Row],[Created By_A]]&amp;" "&amp;Table_owssvr[[#This Row],[Created By_A]],FIND(" ",Table_owssvr[[#This Row],[Created By_A]])+1,LEN(Table_owssvr[[#This Row],[Created By_A]]))),Table_owssvr[[#This Row],[Created By]])</f>
        <v>Willie Plain</v>
      </c>
      <c r="S143" s="34" t="str">
        <f>IF(ISNUMBER(SEARCH(",",Table_owssvr[[#This Row],[Created By_B1]])),SUBSTITUTE(Table_owssvr[[#This Row],[Created By_B1]],",",""),Table_owssvr[[#This Row],[Created By_B1]])</f>
        <v>Willie Plain</v>
      </c>
      <c r="T143" s="7">
        <v>146</v>
      </c>
      <c r="U143" s="1" t="s">
        <v>15</v>
      </c>
      <c r="V143" s="5">
        <v>42627.627442129633</v>
      </c>
      <c r="W143" s="1" t="s">
        <v>1523</v>
      </c>
      <c r="X143" s="1"/>
      <c r="Y143" s="1" t="s">
        <v>13</v>
      </c>
      <c r="Z143" s="1" t="s">
        <v>12</v>
      </c>
      <c r="AA143" s="1" t="s">
        <v>11</v>
      </c>
    </row>
    <row r="144" spans="1:27" x14ac:dyDescent="0.25">
      <c r="A144" s="1" t="s">
        <v>1897</v>
      </c>
      <c r="B144" s="4">
        <v>42403</v>
      </c>
      <c r="C144" s="24" t="str">
        <f ca="1">IF(Table_owssvr[[#This Row],[Date]]&gt;=(TODAY()-365),"Y","N")</f>
        <v>N</v>
      </c>
      <c r="D144" s="1" t="s">
        <v>1896</v>
      </c>
      <c r="E144" s="1" t="s">
        <v>521</v>
      </c>
      <c r="F144" s="14" t="s">
        <v>1895</v>
      </c>
      <c r="G144" s="1" t="s">
        <v>59</v>
      </c>
      <c r="H144" s="6" t="str">
        <f>IFERROR(LEFT(Table_owssvr[[#This Row],[Subject]],FIND(";",Table_owssvr[[#This Row],[Subject]])-1),Table_owssvr[[#This Row],[Subject]])</f>
        <v>Damage related to disaster</v>
      </c>
      <c r="I144" s="1" t="s">
        <v>27</v>
      </c>
      <c r="J144" s="1" t="s">
        <v>554</v>
      </c>
      <c r="K144" s="5">
        <v>42404.442662037036</v>
      </c>
      <c r="L144" s="1"/>
      <c r="M144" s="1"/>
      <c r="N144" s="2" t="s">
        <v>12</v>
      </c>
      <c r="O144" s="6" t="b">
        <v>0</v>
      </c>
      <c r="P144" s="1" t="s">
        <v>15</v>
      </c>
      <c r="Q144" s="33" t="str">
        <f>IF(ISNUMBER(SEARCH(",",Table_owssvr[[#This Row],[Created By]])),SUBSTITUTE(Table_owssvr[[#This Row],[Created By]]," OCD,",""),Table_owssvr[[#This Row],[Created By]])</f>
        <v>Plain Willie</v>
      </c>
      <c r="R144" s="33" t="str">
        <f>IF(ISNUMBER(SEARCH(",",Table_owssvr[[#This Row],[Created By]])),(MID(Table_owssvr[[#This Row],[Created By_A]]&amp;" "&amp;Table_owssvr[[#This Row],[Created By_A]],FIND(" ",Table_owssvr[[#This Row],[Created By_A]])+1,LEN(Table_owssvr[[#This Row],[Created By_A]]))),Table_owssvr[[#This Row],[Created By]])</f>
        <v>Willie Plain</v>
      </c>
      <c r="S144" s="34" t="str">
        <f>IF(ISNUMBER(SEARCH(",",Table_owssvr[[#This Row],[Created By_B1]])),SUBSTITUTE(Table_owssvr[[#This Row],[Created By_B1]],",",""),Table_owssvr[[#This Row],[Created By_B1]])</f>
        <v>Willie Plain</v>
      </c>
      <c r="T144" s="7">
        <v>147</v>
      </c>
      <c r="U144" s="1" t="s">
        <v>15</v>
      </c>
      <c r="V144" s="5">
        <v>42404.442662037036</v>
      </c>
      <c r="W144" s="1" t="s">
        <v>554</v>
      </c>
      <c r="X144" s="1"/>
      <c r="Y144" s="1" t="s">
        <v>13</v>
      </c>
      <c r="Z144" s="1" t="s">
        <v>12</v>
      </c>
      <c r="AA144" s="1" t="s">
        <v>11</v>
      </c>
    </row>
    <row r="145" spans="1:27" x14ac:dyDescent="0.25">
      <c r="A145" s="1" t="s">
        <v>208</v>
      </c>
      <c r="B145" s="4">
        <v>42404</v>
      </c>
      <c r="C145" s="24" t="str">
        <f ca="1">IF(Table_owssvr[[#This Row],[Date]]&gt;=(TODAY()-365),"Y","N")</f>
        <v>N</v>
      </c>
      <c r="D145" s="1" t="s">
        <v>207</v>
      </c>
      <c r="E145" s="1" t="s">
        <v>39</v>
      </c>
      <c r="F145" s="14" t="s">
        <v>1894</v>
      </c>
      <c r="G145" s="1" t="s">
        <v>722</v>
      </c>
      <c r="H145" s="6" t="str">
        <f>IFERROR(LEFT(Table_owssvr[[#This Row],[Subject]],FIND(";",Table_owssvr[[#This Row],[Subject]])-1),Table_owssvr[[#This Row],[Subject]])</f>
        <v>Urgent Need - National Objective</v>
      </c>
      <c r="I145" s="1" t="s">
        <v>16</v>
      </c>
      <c r="J145" s="1" t="s">
        <v>1517</v>
      </c>
      <c r="K145" s="5">
        <v>42405.378229166665</v>
      </c>
      <c r="L145" s="1"/>
      <c r="M145" s="1"/>
      <c r="N145" s="2" t="s">
        <v>12</v>
      </c>
      <c r="O145" s="6" t="b">
        <v>0</v>
      </c>
      <c r="P145" s="1" t="s">
        <v>15</v>
      </c>
      <c r="Q145" s="33" t="str">
        <f>IF(ISNUMBER(SEARCH(",",Table_owssvr[[#This Row],[Created By]])),SUBSTITUTE(Table_owssvr[[#This Row],[Created By]]," OCD,",""),Table_owssvr[[#This Row],[Created By]])</f>
        <v>Polk, Nechelle</v>
      </c>
      <c r="R145" s="33" t="str">
        <f>IF(ISNUMBER(SEARCH(",",Table_owssvr[[#This Row],[Created By]])),(MID(Table_owssvr[[#This Row],[Created By_A]]&amp;" "&amp;Table_owssvr[[#This Row],[Created By_A]],FIND(" ",Table_owssvr[[#This Row],[Created By_A]])+1,LEN(Table_owssvr[[#This Row],[Created By_A]]))),Table_owssvr[[#This Row],[Created By]])</f>
        <v>Nechelle Polk,</v>
      </c>
      <c r="S145" s="34" t="str">
        <f>IF(ISNUMBER(SEARCH(",",Table_owssvr[[#This Row],[Created By_B1]])),SUBSTITUTE(Table_owssvr[[#This Row],[Created By_B1]],",",""),Table_owssvr[[#This Row],[Created By_B1]])</f>
        <v>Nechelle Polk</v>
      </c>
      <c r="T145" s="7">
        <v>148</v>
      </c>
      <c r="U145" s="1" t="s">
        <v>15</v>
      </c>
      <c r="V145" s="5">
        <v>42405.378229166665</v>
      </c>
      <c r="W145" s="1" t="s">
        <v>1517</v>
      </c>
      <c r="X145" s="1"/>
      <c r="Y145" s="1" t="s">
        <v>13</v>
      </c>
      <c r="Z145" s="1" t="s">
        <v>12</v>
      </c>
      <c r="AA145" s="1" t="s">
        <v>11</v>
      </c>
    </row>
    <row r="146" spans="1:27" x14ac:dyDescent="0.25">
      <c r="A146" s="1" t="s">
        <v>826</v>
      </c>
      <c r="B146" s="4">
        <v>42374</v>
      </c>
      <c r="C146" s="24" t="str">
        <f ca="1">IF(Table_owssvr[[#This Row],[Date]]&gt;=(TODAY()-365),"Y","N")</f>
        <v>N</v>
      </c>
      <c r="D146" s="1" t="s">
        <v>1893</v>
      </c>
      <c r="E146" s="1" t="s">
        <v>521</v>
      </c>
      <c r="F146" s="14" t="s">
        <v>1892</v>
      </c>
      <c r="G146" s="1" t="s">
        <v>59</v>
      </c>
      <c r="H146" s="6" t="str">
        <f>IFERROR(LEFT(Table_owssvr[[#This Row],[Subject]],FIND(";",Table_owssvr[[#This Row],[Subject]])-1),Table_owssvr[[#This Row],[Subject]])</f>
        <v>Damage related to disaster</v>
      </c>
      <c r="I146" s="1" t="s">
        <v>27</v>
      </c>
      <c r="J146" s="1" t="s">
        <v>1880</v>
      </c>
      <c r="K146" s="5">
        <v>42410.367581018516</v>
      </c>
      <c r="L146" s="1"/>
      <c r="M146" s="1"/>
      <c r="N146" s="2" t="s">
        <v>12</v>
      </c>
      <c r="O146" s="6" t="b">
        <v>0</v>
      </c>
      <c r="P146" s="1" t="s">
        <v>15</v>
      </c>
      <c r="Q146" s="33" t="str">
        <f>IF(ISNUMBER(SEARCH(",",Table_owssvr[[#This Row],[Created By]])),SUBSTITUTE(Table_owssvr[[#This Row],[Created By]]," OCD,",""),Table_owssvr[[#This Row],[Created By]])</f>
        <v>Rodriguez, Raymond</v>
      </c>
      <c r="R146" s="33" t="str">
        <f>IF(ISNUMBER(SEARCH(",",Table_owssvr[[#This Row],[Created By]])),(MID(Table_owssvr[[#This Row],[Created By_A]]&amp;" "&amp;Table_owssvr[[#This Row],[Created By_A]],FIND(" ",Table_owssvr[[#This Row],[Created By_A]])+1,LEN(Table_owssvr[[#This Row],[Created By_A]]))),Table_owssvr[[#This Row],[Created By]])</f>
        <v>Raymond Rodriguez,</v>
      </c>
      <c r="S146" s="34" t="str">
        <f>IF(ISNUMBER(SEARCH(",",Table_owssvr[[#This Row],[Created By_B1]])),SUBSTITUTE(Table_owssvr[[#This Row],[Created By_B1]],",",""),Table_owssvr[[#This Row],[Created By_B1]])</f>
        <v>Raymond Rodriguez</v>
      </c>
      <c r="T146" s="7">
        <v>149</v>
      </c>
      <c r="U146" s="1" t="s">
        <v>15</v>
      </c>
      <c r="V146" s="5">
        <v>42410.367581018516</v>
      </c>
      <c r="W146" s="1" t="s">
        <v>1880</v>
      </c>
      <c r="X146" s="1"/>
      <c r="Y146" s="1" t="s">
        <v>13</v>
      </c>
      <c r="Z146" s="1" t="s">
        <v>12</v>
      </c>
      <c r="AA146" s="1" t="s">
        <v>11</v>
      </c>
    </row>
    <row r="147" spans="1:27" x14ac:dyDescent="0.25">
      <c r="A147" s="1" t="s">
        <v>826</v>
      </c>
      <c r="B147" s="4">
        <v>42381</v>
      </c>
      <c r="C147" s="24" t="str">
        <f ca="1">IF(Table_owssvr[[#This Row],[Date]]&gt;=(TODAY()-365),"Y","N")</f>
        <v>N</v>
      </c>
      <c r="D147" s="1" t="s">
        <v>1891</v>
      </c>
      <c r="E147" s="1" t="s">
        <v>521</v>
      </c>
      <c r="F147" s="14" t="s">
        <v>1890</v>
      </c>
      <c r="G147" s="1" t="s">
        <v>432</v>
      </c>
      <c r="H147" s="6" t="str">
        <f>IFERROR(LEFT(Table_owssvr[[#This Row],[Subject]],FIND(";",Table_owssvr[[#This Row],[Subject]])-1),Table_owssvr[[#This Row],[Subject]])</f>
        <v>Financial Management</v>
      </c>
      <c r="I147" s="1" t="s">
        <v>27</v>
      </c>
      <c r="J147" s="1" t="s">
        <v>1880</v>
      </c>
      <c r="K147" s="5">
        <v>42412.457060185188</v>
      </c>
      <c r="L147" s="1"/>
      <c r="M147" s="1"/>
      <c r="N147" s="2" t="s">
        <v>12</v>
      </c>
      <c r="O147" s="6" t="b">
        <v>0</v>
      </c>
      <c r="P147" s="1" t="s">
        <v>15</v>
      </c>
      <c r="Q147" s="33" t="str">
        <f>IF(ISNUMBER(SEARCH(",",Table_owssvr[[#This Row],[Created By]])),SUBSTITUTE(Table_owssvr[[#This Row],[Created By]]," OCD,",""),Table_owssvr[[#This Row],[Created By]])</f>
        <v>Rodriguez, Raymond</v>
      </c>
      <c r="R147" s="33" t="str">
        <f>IF(ISNUMBER(SEARCH(",",Table_owssvr[[#This Row],[Created By]])),(MID(Table_owssvr[[#This Row],[Created By_A]]&amp;" "&amp;Table_owssvr[[#This Row],[Created By_A]],FIND(" ",Table_owssvr[[#This Row],[Created By_A]])+1,LEN(Table_owssvr[[#This Row],[Created By_A]]))),Table_owssvr[[#This Row],[Created By]])</f>
        <v>Raymond Rodriguez,</v>
      </c>
      <c r="S147" s="34" t="str">
        <f>IF(ISNUMBER(SEARCH(",",Table_owssvr[[#This Row],[Created By_B1]])),SUBSTITUTE(Table_owssvr[[#This Row],[Created By_B1]],",",""),Table_owssvr[[#This Row],[Created By_B1]])</f>
        <v>Raymond Rodriguez</v>
      </c>
      <c r="T147" s="7">
        <v>150</v>
      </c>
      <c r="U147" s="1" t="s">
        <v>15</v>
      </c>
      <c r="V147" s="5">
        <v>42412.457060185188</v>
      </c>
      <c r="W147" s="1" t="s">
        <v>1880</v>
      </c>
      <c r="X147" s="1"/>
      <c r="Y147" s="1" t="s">
        <v>13</v>
      </c>
      <c r="Z147" s="1" t="s">
        <v>12</v>
      </c>
      <c r="AA147" s="1" t="s">
        <v>11</v>
      </c>
    </row>
    <row r="148" spans="1:27" x14ac:dyDescent="0.25">
      <c r="A148" s="1" t="s">
        <v>826</v>
      </c>
      <c r="B148" s="4">
        <v>42383</v>
      </c>
      <c r="C148" s="24" t="str">
        <f ca="1">IF(Table_owssvr[[#This Row],[Date]]&gt;=(TODAY()-365),"Y","N")</f>
        <v>N</v>
      </c>
      <c r="D148" s="1" t="s">
        <v>1889</v>
      </c>
      <c r="E148" s="1" t="s">
        <v>521</v>
      </c>
      <c r="F148" s="14" t="s">
        <v>1888</v>
      </c>
      <c r="G148" s="1" t="s">
        <v>432</v>
      </c>
      <c r="H148" s="6" t="str">
        <f>IFERROR(LEFT(Table_owssvr[[#This Row],[Subject]],FIND(";",Table_owssvr[[#This Row],[Subject]])-1),Table_owssvr[[#This Row],[Subject]])</f>
        <v>Financial Management</v>
      </c>
      <c r="I148" s="1" t="s">
        <v>27</v>
      </c>
      <c r="J148" s="1" t="s">
        <v>1880</v>
      </c>
      <c r="K148" s="5">
        <v>42412.467245370368</v>
      </c>
      <c r="L148" s="1"/>
      <c r="M148" s="1"/>
      <c r="N148" s="2" t="s">
        <v>12</v>
      </c>
      <c r="O148" s="6" t="b">
        <v>0</v>
      </c>
      <c r="P148" s="1" t="s">
        <v>15</v>
      </c>
      <c r="Q148" s="33" t="str">
        <f>IF(ISNUMBER(SEARCH(",",Table_owssvr[[#This Row],[Created By]])),SUBSTITUTE(Table_owssvr[[#This Row],[Created By]]," OCD,",""),Table_owssvr[[#This Row],[Created By]])</f>
        <v>Rodriguez, Raymond</v>
      </c>
      <c r="R148" s="33" t="str">
        <f>IF(ISNUMBER(SEARCH(",",Table_owssvr[[#This Row],[Created By]])),(MID(Table_owssvr[[#This Row],[Created By_A]]&amp;" "&amp;Table_owssvr[[#This Row],[Created By_A]],FIND(" ",Table_owssvr[[#This Row],[Created By_A]])+1,LEN(Table_owssvr[[#This Row],[Created By_A]]))),Table_owssvr[[#This Row],[Created By]])</f>
        <v>Raymond Rodriguez,</v>
      </c>
      <c r="S148" s="34" t="str">
        <f>IF(ISNUMBER(SEARCH(",",Table_owssvr[[#This Row],[Created By_B1]])),SUBSTITUTE(Table_owssvr[[#This Row],[Created By_B1]],",",""),Table_owssvr[[#This Row],[Created By_B1]])</f>
        <v>Raymond Rodriguez</v>
      </c>
      <c r="T148" s="7">
        <v>151</v>
      </c>
      <c r="U148" s="1" t="s">
        <v>15</v>
      </c>
      <c r="V148" s="5">
        <v>42412.467245370368</v>
      </c>
      <c r="W148" s="1" t="s">
        <v>1880</v>
      </c>
      <c r="X148" s="1"/>
      <c r="Y148" s="1" t="s">
        <v>13</v>
      </c>
      <c r="Z148" s="1" t="s">
        <v>12</v>
      </c>
      <c r="AA148" s="1" t="s">
        <v>11</v>
      </c>
    </row>
    <row r="149" spans="1:27" x14ac:dyDescent="0.25">
      <c r="A149" s="1" t="s">
        <v>1887</v>
      </c>
      <c r="B149" s="4">
        <v>42383</v>
      </c>
      <c r="C149" s="24" t="str">
        <f ca="1">IF(Table_owssvr[[#This Row],[Date]]&gt;=(TODAY()-365),"Y","N")</f>
        <v>N</v>
      </c>
      <c r="D149" s="1" t="s">
        <v>1886</v>
      </c>
      <c r="E149" s="1" t="s">
        <v>521</v>
      </c>
      <c r="F149" s="14" t="s">
        <v>1885</v>
      </c>
      <c r="G149" s="1" t="s">
        <v>1884</v>
      </c>
      <c r="H149" s="6" t="str">
        <f>IFERROR(LEFT(Table_owssvr[[#This Row],[Subject]],FIND(";",Table_owssvr[[#This Row],[Subject]])-1),Table_owssvr[[#This Row],[Subject]])</f>
        <v>Environmental - Environmental Reviews</v>
      </c>
      <c r="I149" s="1" t="s">
        <v>27</v>
      </c>
      <c r="J149" s="1" t="s">
        <v>1880</v>
      </c>
      <c r="K149" s="5">
        <v>42412.471087962964</v>
      </c>
      <c r="L149" s="1"/>
      <c r="M149" s="1"/>
      <c r="N149" s="2" t="s">
        <v>12</v>
      </c>
      <c r="O149" s="6" t="b">
        <v>0</v>
      </c>
      <c r="P149" s="1" t="s">
        <v>15</v>
      </c>
      <c r="Q149" s="33" t="str">
        <f>IF(ISNUMBER(SEARCH(",",Table_owssvr[[#This Row],[Created By]])),SUBSTITUTE(Table_owssvr[[#This Row],[Created By]]," OCD,",""),Table_owssvr[[#This Row],[Created By]])</f>
        <v>Rodriguez, Raymond</v>
      </c>
      <c r="R149" s="33" t="str">
        <f>IF(ISNUMBER(SEARCH(",",Table_owssvr[[#This Row],[Created By]])),(MID(Table_owssvr[[#This Row],[Created By_A]]&amp;" "&amp;Table_owssvr[[#This Row],[Created By_A]],FIND(" ",Table_owssvr[[#This Row],[Created By_A]])+1,LEN(Table_owssvr[[#This Row],[Created By_A]]))),Table_owssvr[[#This Row],[Created By]])</f>
        <v>Raymond Rodriguez,</v>
      </c>
      <c r="S149" s="34" t="str">
        <f>IF(ISNUMBER(SEARCH(",",Table_owssvr[[#This Row],[Created By_B1]])),SUBSTITUTE(Table_owssvr[[#This Row],[Created By_B1]],",",""),Table_owssvr[[#This Row],[Created By_B1]])</f>
        <v>Raymond Rodriguez</v>
      </c>
      <c r="T149" s="7">
        <v>152</v>
      </c>
      <c r="U149" s="1" t="s">
        <v>15</v>
      </c>
      <c r="V149" s="5">
        <v>42412.471087962964</v>
      </c>
      <c r="W149" s="1" t="s">
        <v>1880</v>
      </c>
      <c r="X149" s="1"/>
      <c r="Y149" s="1" t="s">
        <v>13</v>
      </c>
      <c r="Z149" s="1" t="s">
        <v>12</v>
      </c>
      <c r="AA149" s="1" t="s">
        <v>11</v>
      </c>
    </row>
    <row r="150" spans="1:27" x14ac:dyDescent="0.25">
      <c r="A150" s="1" t="s">
        <v>1883</v>
      </c>
      <c r="B150" s="4">
        <v>42395</v>
      </c>
      <c r="C150" s="24" t="str">
        <f ca="1">IF(Table_owssvr[[#This Row],[Date]]&gt;=(TODAY()-365),"Y","N")</f>
        <v>N</v>
      </c>
      <c r="D150" s="1" t="s">
        <v>1882</v>
      </c>
      <c r="E150" s="1" t="s">
        <v>39</v>
      </c>
      <c r="F150" s="14" t="s">
        <v>1881</v>
      </c>
      <c r="G150" s="1" t="s">
        <v>432</v>
      </c>
      <c r="H150" s="6" t="str">
        <f>IFERROR(LEFT(Table_owssvr[[#This Row],[Subject]],FIND(";",Table_owssvr[[#This Row],[Subject]])-1),Table_owssvr[[#This Row],[Subject]])</f>
        <v>Financial Management</v>
      </c>
      <c r="I150" s="1" t="s">
        <v>27</v>
      </c>
      <c r="J150" s="1" t="s">
        <v>1880</v>
      </c>
      <c r="K150" s="5">
        <v>42412.478379629632</v>
      </c>
      <c r="L150" s="1"/>
      <c r="M150" s="1"/>
      <c r="N150" s="2" t="s">
        <v>12</v>
      </c>
      <c r="O150" s="6" t="b">
        <v>0</v>
      </c>
      <c r="P150" s="1" t="s">
        <v>15</v>
      </c>
      <c r="Q150" s="33" t="str">
        <f>IF(ISNUMBER(SEARCH(",",Table_owssvr[[#This Row],[Created By]])),SUBSTITUTE(Table_owssvr[[#This Row],[Created By]]," OCD,",""),Table_owssvr[[#This Row],[Created By]])</f>
        <v>Rodriguez, Raymond</v>
      </c>
      <c r="R150" s="33" t="str">
        <f>IF(ISNUMBER(SEARCH(",",Table_owssvr[[#This Row],[Created By]])),(MID(Table_owssvr[[#This Row],[Created By_A]]&amp;" "&amp;Table_owssvr[[#This Row],[Created By_A]],FIND(" ",Table_owssvr[[#This Row],[Created By_A]])+1,LEN(Table_owssvr[[#This Row],[Created By_A]]))),Table_owssvr[[#This Row],[Created By]])</f>
        <v>Raymond Rodriguez,</v>
      </c>
      <c r="S150" s="34" t="str">
        <f>IF(ISNUMBER(SEARCH(",",Table_owssvr[[#This Row],[Created By_B1]])),SUBSTITUTE(Table_owssvr[[#This Row],[Created By_B1]],",",""),Table_owssvr[[#This Row],[Created By_B1]])</f>
        <v>Raymond Rodriguez</v>
      </c>
      <c r="T150" s="7">
        <v>153</v>
      </c>
      <c r="U150" s="1" t="s">
        <v>15</v>
      </c>
      <c r="V150" s="5">
        <v>42412.478379629632</v>
      </c>
      <c r="W150" s="1" t="s">
        <v>1880</v>
      </c>
      <c r="X150" s="1"/>
      <c r="Y150" s="1" t="s">
        <v>13</v>
      </c>
      <c r="Z150" s="1" t="s">
        <v>12</v>
      </c>
      <c r="AA150" s="1" t="s">
        <v>11</v>
      </c>
    </row>
    <row r="151" spans="1:27" x14ac:dyDescent="0.25">
      <c r="A151" s="1" t="s">
        <v>557</v>
      </c>
      <c r="B151" s="4">
        <v>42408</v>
      </c>
      <c r="C151" s="24" t="str">
        <f ca="1">IF(Table_owssvr[[#This Row],[Date]]&gt;=(TODAY()-365),"Y","N")</f>
        <v>N</v>
      </c>
      <c r="D151" s="1" t="s">
        <v>1878</v>
      </c>
      <c r="E151" s="1" t="s">
        <v>521</v>
      </c>
      <c r="F151" s="14" t="s">
        <v>1879</v>
      </c>
      <c r="G151" s="1" t="s">
        <v>59</v>
      </c>
      <c r="H151" s="6" t="str">
        <f>IFERROR(LEFT(Table_owssvr[[#This Row],[Subject]],FIND(";",Table_owssvr[[#This Row],[Subject]])-1),Table_owssvr[[#This Row],[Subject]])</f>
        <v>Damage related to disaster</v>
      </c>
      <c r="I151" s="1" t="s">
        <v>27</v>
      </c>
      <c r="J151" s="1" t="s">
        <v>554</v>
      </c>
      <c r="K151" s="5">
        <v>42415.315995370373</v>
      </c>
      <c r="L151" s="1"/>
      <c r="M151" s="1"/>
      <c r="N151" s="2" t="s">
        <v>12</v>
      </c>
      <c r="O151" s="6" t="b">
        <v>0</v>
      </c>
      <c r="P151" s="1" t="s">
        <v>15</v>
      </c>
      <c r="Q151" s="33" t="str">
        <f>IF(ISNUMBER(SEARCH(",",Table_owssvr[[#This Row],[Created By]])),SUBSTITUTE(Table_owssvr[[#This Row],[Created By]]," OCD,",""),Table_owssvr[[#This Row],[Created By]])</f>
        <v>Plain Willie</v>
      </c>
      <c r="R151" s="33" t="str">
        <f>IF(ISNUMBER(SEARCH(",",Table_owssvr[[#This Row],[Created By]])),(MID(Table_owssvr[[#This Row],[Created By_A]]&amp;" "&amp;Table_owssvr[[#This Row],[Created By_A]],FIND(" ",Table_owssvr[[#This Row],[Created By_A]])+1,LEN(Table_owssvr[[#This Row],[Created By_A]]))),Table_owssvr[[#This Row],[Created By]])</f>
        <v>Willie Plain</v>
      </c>
      <c r="S151" s="34" t="str">
        <f>IF(ISNUMBER(SEARCH(",",Table_owssvr[[#This Row],[Created By_B1]])),SUBSTITUTE(Table_owssvr[[#This Row],[Created By_B1]],",",""),Table_owssvr[[#This Row],[Created By_B1]])</f>
        <v>Willie Plain</v>
      </c>
      <c r="T151" s="7">
        <v>154</v>
      </c>
      <c r="U151" s="1" t="s">
        <v>15</v>
      </c>
      <c r="V151" s="5">
        <v>42415.315995370373</v>
      </c>
      <c r="W151" s="1" t="s">
        <v>554</v>
      </c>
      <c r="X151" s="1"/>
      <c r="Y151" s="1" t="s">
        <v>13</v>
      </c>
      <c r="Z151" s="1" t="s">
        <v>12</v>
      </c>
      <c r="AA151" s="1" t="s">
        <v>11</v>
      </c>
    </row>
    <row r="152" spans="1:27" x14ac:dyDescent="0.25">
      <c r="A152" s="1" t="s">
        <v>557</v>
      </c>
      <c r="B152" s="4">
        <v>42411</v>
      </c>
      <c r="C152" s="24" t="str">
        <f ca="1">IF(Table_owssvr[[#This Row],[Date]]&gt;=(TODAY()-365),"Y","N")</f>
        <v>N</v>
      </c>
      <c r="D152" s="1" t="s">
        <v>1878</v>
      </c>
      <c r="E152" s="1" t="s">
        <v>29</v>
      </c>
      <c r="F152" s="14" t="s">
        <v>1877</v>
      </c>
      <c r="G152" s="1" t="s">
        <v>59</v>
      </c>
      <c r="H152" s="6" t="str">
        <f>IFERROR(LEFT(Table_owssvr[[#This Row],[Subject]],FIND(";",Table_owssvr[[#This Row],[Subject]])-1),Table_owssvr[[#This Row],[Subject]])</f>
        <v>Damage related to disaster</v>
      </c>
      <c r="I152" s="1" t="s">
        <v>16</v>
      </c>
      <c r="J152" s="1" t="s">
        <v>554</v>
      </c>
      <c r="K152" s="5">
        <v>42415.317118055558</v>
      </c>
      <c r="L152" s="1"/>
      <c r="M152" s="1"/>
      <c r="N152" s="2" t="s">
        <v>12</v>
      </c>
      <c r="O152" s="6" t="b">
        <v>0</v>
      </c>
      <c r="P152" s="1" t="s">
        <v>15</v>
      </c>
      <c r="Q152" s="33" t="str">
        <f>IF(ISNUMBER(SEARCH(",",Table_owssvr[[#This Row],[Created By]])),SUBSTITUTE(Table_owssvr[[#This Row],[Created By]]," OCD,",""),Table_owssvr[[#This Row],[Created By]])</f>
        <v>Plain Willie</v>
      </c>
      <c r="R152" s="33" t="str">
        <f>IF(ISNUMBER(SEARCH(",",Table_owssvr[[#This Row],[Created By]])),(MID(Table_owssvr[[#This Row],[Created By_A]]&amp;" "&amp;Table_owssvr[[#This Row],[Created By_A]],FIND(" ",Table_owssvr[[#This Row],[Created By_A]])+1,LEN(Table_owssvr[[#This Row],[Created By_A]]))),Table_owssvr[[#This Row],[Created By]])</f>
        <v>Willie Plain</v>
      </c>
      <c r="S152" s="34" t="str">
        <f>IF(ISNUMBER(SEARCH(",",Table_owssvr[[#This Row],[Created By_B1]])),SUBSTITUTE(Table_owssvr[[#This Row],[Created By_B1]],",",""),Table_owssvr[[#This Row],[Created By_B1]])</f>
        <v>Willie Plain</v>
      </c>
      <c r="T152" s="7">
        <v>155</v>
      </c>
      <c r="U152" s="1" t="s">
        <v>15</v>
      </c>
      <c r="V152" s="5">
        <v>42415.317118055558</v>
      </c>
      <c r="W152" s="1" t="s">
        <v>554</v>
      </c>
      <c r="X152" s="1"/>
      <c r="Y152" s="1" t="s">
        <v>13</v>
      </c>
      <c r="Z152" s="1" t="s">
        <v>12</v>
      </c>
      <c r="AA152" s="1" t="s">
        <v>11</v>
      </c>
    </row>
    <row r="153" spans="1:27" x14ac:dyDescent="0.25">
      <c r="A153" s="1" t="s">
        <v>557</v>
      </c>
      <c r="B153" s="4">
        <v>42415</v>
      </c>
      <c r="C153" s="24" t="str">
        <f ca="1">IF(Table_owssvr[[#This Row],[Date]]&gt;=(TODAY()-365),"Y","N")</f>
        <v>N</v>
      </c>
      <c r="D153" s="1" t="s">
        <v>556</v>
      </c>
      <c r="E153" s="1" t="s">
        <v>1137</v>
      </c>
      <c r="F153" s="14" t="s">
        <v>1876</v>
      </c>
      <c r="G153" s="1" t="s">
        <v>59</v>
      </c>
      <c r="H153" s="6" t="str">
        <f>IFERROR(LEFT(Table_owssvr[[#This Row],[Subject]],FIND(";",Table_owssvr[[#This Row],[Subject]])-1),Table_owssvr[[#This Row],[Subject]])</f>
        <v>Damage related to disaster</v>
      </c>
      <c r="I153" s="1" t="s">
        <v>27</v>
      </c>
      <c r="J153" s="1" t="s">
        <v>554</v>
      </c>
      <c r="K153" s="5">
        <v>42415.365254629629</v>
      </c>
      <c r="L153" s="1"/>
      <c r="M153" s="1"/>
      <c r="N153" s="2" t="s">
        <v>12</v>
      </c>
      <c r="O153" s="6" t="b">
        <v>0</v>
      </c>
      <c r="P153" s="1" t="s">
        <v>15</v>
      </c>
      <c r="Q153" s="33" t="str">
        <f>IF(ISNUMBER(SEARCH(",",Table_owssvr[[#This Row],[Created By]])),SUBSTITUTE(Table_owssvr[[#This Row],[Created By]]," OCD,",""),Table_owssvr[[#This Row],[Created By]])</f>
        <v>Plain Willie</v>
      </c>
      <c r="R153" s="33" t="str">
        <f>IF(ISNUMBER(SEARCH(",",Table_owssvr[[#This Row],[Created By]])),(MID(Table_owssvr[[#This Row],[Created By_A]]&amp;" "&amp;Table_owssvr[[#This Row],[Created By_A]],FIND(" ",Table_owssvr[[#This Row],[Created By_A]])+1,LEN(Table_owssvr[[#This Row],[Created By_A]]))),Table_owssvr[[#This Row],[Created By]])</f>
        <v>Willie Plain</v>
      </c>
      <c r="S153" s="34" t="str">
        <f>IF(ISNUMBER(SEARCH(",",Table_owssvr[[#This Row],[Created By_B1]])),SUBSTITUTE(Table_owssvr[[#This Row],[Created By_B1]],",",""),Table_owssvr[[#This Row],[Created By_B1]])</f>
        <v>Willie Plain</v>
      </c>
      <c r="T153" s="7">
        <v>156</v>
      </c>
      <c r="U153" s="1" t="s">
        <v>15</v>
      </c>
      <c r="V153" s="5">
        <v>42415.365254629629</v>
      </c>
      <c r="W153" s="1" t="s">
        <v>554</v>
      </c>
      <c r="X153" s="1"/>
      <c r="Y153" s="1" t="s">
        <v>13</v>
      </c>
      <c r="Z153" s="1" t="s">
        <v>12</v>
      </c>
      <c r="AA153" s="1" t="s">
        <v>11</v>
      </c>
    </row>
    <row r="154" spans="1:27" x14ac:dyDescent="0.25">
      <c r="A154" s="1" t="s">
        <v>341</v>
      </c>
      <c r="B154" s="4">
        <v>42412</v>
      </c>
      <c r="C154" s="24" t="str">
        <f ca="1">IF(Table_owssvr[[#This Row],[Date]]&gt;=(TODAY()-365),"Y","N")</f>
        <v>N</v>
      </c>
      <c r="D154" s="1" t="s">
        <v>1875</v>
      </c>
      <c r="E154" s="1" t="s">
        <v>29</v>
      </c>
      <c r="F154" s="14" t="s">
        <v>1874</v>
      </c>
      <c r="G154" s="1" t="s">
        <v>1024</v>
      </c>
      <c r="H154" s="6" t="str">
        <f>IFERROR(LEFT(Table_owssvr[[#This Row],[Subject]],FIND(";",Table_owssvr[[#This Row],[Subject]])-1),Table_owssvr[[#This Row],[Subject]])</f>
        <v>Duplication of Benefits</v>
      </c>
      <c r="I154" s="1" t="s">
        <v>27</v>
      </c>
      <c r="J154" s="1" t="s">
        <v>1099</v>
      </c>
      <c r="K154" s="5">
        <v>42415.641898148147</v>
      </c>
      <c r="L154" s="1"/>
      <c r="M154" s="1"/>
      <c r="N154" s="2" t="s">
        <v>12</v>
      </c>
      <c r="O154" s="6" t="b">
        <v>0</v>
      </c>
      <c r="P154" s="1" t="s">
        <v>15</v>
      </c>
      <c r="Q154" s="33" t="str">
        <f>IF(ISNUMBER(SEARCH(",",Table_owssvr[[#This Row],[Created By]])),SUBSTITUTE(Table_owssvr[[#This Row],[Created By]]," OCD,",""),Table_owssvr[[#This Row],[Created By]])</f>
        <v>Peychaud Rosalind</v>
      </c>
      <c r="R154" s="33" t="str">
        <f>IF(ISNUMBER(SEARCH(",",Table_owssvr[[#This Row],[Created By]])),(MID(Table_owssvr[[#This Row],[Created By_A]]&amp;" "&amp;Table_owssvr[[#This Row],[Created By_A]],FIND(" ",Table_owssvr[[#This Row],[Created By_A]])+1,LEN(Table_owssvr[[#This Row],[Created By_A]]))),Table_owssvr[[#This Row],[Created By]])</f>
        <v>Rosalind Peychaud</v>
      </c>
      <c r="S154" s="34" t="str">
        <f>IF(ISNUMBER(SEARCH(",",Table_owssvr[[#This Row],[Created By_B1]])),SUBSTITUTE(Table_owssvr[[#This Row],[Created By_B1]],",",""),Table_owssvr[[#This Row],[Created By_B1]])</f>
        <v>Rosalind Peychaud</v>
      </c>
      <c r="T154" s="7">
        <v>157</v>
      </c>
      <c r="U154" s="1" t="s">
        <v>15</v>
      </c>
      <c r="V154" s="5">
        <v>42415.641898148147</v>
      </c>
      <c r="W154" s="1" t="s">
        <v>1099</v>
      </c>
      <c r="X154" s="1"/>
      <c r="Y154" s="1" t="s">
        <v>13</v>
      </c>
      <c r="Z154" s="1" t="s">
        <v>12</v>
      </c>
      <c r="AA154" s="1" t="s">
        <v>11</v>
      </c>
    </row>
    <row r="155" spans="1:27" x14ac:dyDescent="0.25">
      <c r="A155" s="1" t="s">
        <v>1873</v>
      </c>
      <c r="B155" s="4">
        <v>42415</v>
      </c>
      <c r="C155" s="24" t="str">
        <f ca="1">IF(Table_owssvr[[#This Row],[Date]]&gt;=(TODAY()-365),"Y","N")</f>
        <v>N</v>
      </c>
      <c r="D155" s="1" t="s">
        <v>1872</v>
      </c>
      <c r="E155" s="1" t="s">
        <v>29</v>
      </c>
      <c r="F155" s="14" t="s">
        <v>1871</v>
      </c>
      <c r="G155" s="1" t="s">
        <v>59</v>
      </c>
      <c r="H155" s="6" t="str">
        <f>IFERROR(LEFT(Table_owssvr[[#This Row],[Subject]],FIND(";",Table_owssvr[[#This Row],[Subject]])-1),Table_owssvr[[#This Row],[Subject]])</f>
        <v>Damage related to disaster</v>
      </c>
      <c r="I155" s="1" t="s">
        <v>16</v>
      </c>
      <c r="J155" s="1" t="s">
        <v>1099</v>
      </c>
      <c r="K155" s="5">
        <v>42415.655624999999</v>
      </c>
      <c r="L155" s="1"/>
      <c r="M155" s="1"/>
      <c r="N155" s="2" t="s">
        <v>12</v>
      </c>
      <c r="O155" s="6" t="b">
        <v>0</v>
      </c>
      <c r="P155" s="1" t="s">
        <v>15</v>
      </c>
      <c r="Q155" s="33" t="str">
        <f>IF(ISNUMBER(SEARCH(",",Table_owssvr[[#This Row],[Created By]])),SUBSTITUTE(Table_owssvr[[#This Row],[Created By]]," OCD,",""),Table_owssvr[[#This Row],[Created By]])</f>
        <v>Peychaud Rosalind</v>
      </c>
      <c r="R155" s="33" t="str">
        <f>IF(ISNUMBER(SEARCH(",",Table_owssvr[[#This Row],[Created By]])),(MID(Table_owssvr[[#This Row],[Created By_A]]&amp;" "&amp;Table_owssvr[[#This Row],[Created By_A]],FIND(" ",Table_owssvr[[#This Row],[Created By_A]])+1,LEN(Table_owssvr[[#This Row],[Created By_A]]))),Table_owssvr[[#This Row],[Created By]])</f>
        <v>Rosalind Peychaud</v>
      </c>
      <c r="S155" s="34" t="str">
        <f>IF(ISNUMBER(SEARCH(",",Table_owssvr[[#This Row],[Created By_B1]])),SUBSTITUTE(Table_owssvr[[#This Row],[Created By_B1]],",",""),Table_owssvr[[#This Row],[Created By_B1]])</f>
        <v>Rosalind Peychaud</v>
      </c>
      <c r="T155" s="7">
        <v>158</v>
      </c>
      <c r="U155" s="1" t="s">
        <v>15</v>
      </c>
      <c r="V155" s="5">
        <v>42415.65766203704</v>
      </c>
      <c r="W155" s="1" t="s">
        <v>1099</v>
      </c>
      <c r="X155" s="1"/>
      <c r="Y155" s="1" t="s">
        <v>13</v>
      </c>
      <c r="Z155" s="1" t="s">
        <v>12</v>
      </c>
      <c r="AA155" s="1" t="s">
        <v>11</v>
      </c>
    </row>
    <row r="156" spans="1:27" x14ac:dyDescent="0.25">
      <c r="A156" s="1" t="s">
        <v>341</v>
      </c>
      <c r="B156" s="4">
        <v>42415</v>
      </c>
      <c r="C156" s="24" t="str">
        <f ca="1">IF(Table_owssvr[[#This Row],[Date]]&gt;=(TODAY()-365),"Y","N")</f>
        <v>N</v>
      </c>
      <c r="D156" s="1" t="s">
        <v>1870</v>
      </c>
      <c r="E156" s="1" t="s">
        <v>29</v>
      </c>
      <c r="F156" s="14" t="s">
        <v>1869</v>
      </c>
      <c r="G156" s="1" t="s">
        <v>471</v>
      </c>
      <c r="H156" s="6" t="str">
        <f>IFERROR(LEFT(Table_owssvr[[#This Row],[Subject]],FIND(";",Table_owssvr[[#This Row],[Subject]])-1),Table_owssvr[[#This Row],[Subject]])</f>
        <v>Damage related to disaster</v>
      </c>
      <c r="I156" s="1" t="s">
        <v>16</v>
      </c>
      <c r="J156" s="1" t="s">
        <v>1099</v>
      </c>
      <c r="K156" s="5">
        <v>42415.661724537036</v>
      </c>
      <c r="L156" s="1"/>
      <c r="M156" s="1"/>
      <c r="N156" s="2" t="s">
        <v>12</v>
      </c>
      <c r="O156" s="6" t="b">
        <v>0</v>
      </c>
      <c r="P156" s="1" t="s">
        <v>15</v>
      </c>
      <c r="Q156" s="33" t="str">
        <f>IF(ISNUMBER(SEARCH(",",Table_owssvr[[#This Row],[Created By]])),SUBSTITUTE(Table_owssvr[[#This Row],[Created By]]," OCD,",""),Table_owssvr[[#This Row],[Created By]])</f>
        <v>Peychaud Rosalind</v>
      </c>
      <c r="R156" s="33" t="str">
        <f>IF(ISNUMBER(SEARCH(",",Table_owssvr[[#This Row],[Created By]])),(MID(Table_owssvr[[#This Row],[Created By_A]]&amp;" "&amp;Table_owssvr[[#This Row],[Created By_A]],FIND(" ",Table_owssvr[[#This Row],[Created By_A]])+1,LEN(Table_owssvr[[#This Row],[Created By_A]]))),Table_owssvr[[#This Row],[Created By]])</f>
        <v>Rosalind Peychaud</v>
      </c>
      <c r="S156" s="34" t="str">
        <f>IF(ISNUMBER(SEARCH(",",Table_owssvr[[#This Row],[Created By_B1]])),SUBSTITUTE(Table_owssvr[[#This Row],[Created By_B1]],",",""),Table_owssvr[[#This Row],[Created By_B1]])</f>
        <v>Rosalind Peychaud</v>
      </c>
      <c r="T156" s="7">
        <v>159</v>
      </c>
      <c r="U156" s="1" t="s">
        <v>15</v>
      </c>
      <c r="V156" s="5">
        <v>42415.661724537036</v>
      </c>
      <c r="W156" s="1" t="s">
        <v>1099</v>
      </c>
      <c r="X156" s="1"/>
      <c r="Y156" s="1" t="s">
        <v>13</v>
      </c>
      <c r="Z156" s="1" t="s">
        <v>12</v>
      </c>
      <c r="AA156" s="1" t="s">
        <v>11</v>
      </c>
    </row>
    <row r="157" spans="1:27" x14ac:dyDescent="0.25">
      <c r="A157" s="1" t="s">
        <v>631</v>
      </c>
      <c r="B157" s="4">
        <v>42417</v>
      </c>
      <c r="C157" s="24" t="str">
        <f ca="1">IF(Table_owssvr[[#This Row],[Date]]&gt;=(TODAY()-365),"Y","N")</f>
        <v>N</v>
      </c>
      <c r="D157" s="1" t="s">
        <v>1868</v>
      </c>
      <c r="E157" s="1" t="s">
        <v>1137</v>
      </c>
      <c r="F157" s="14" t="s">
        <v>1867</v>
      </c>
      <c r="G157" s="1" t="s">
        <v>59</v>
      </c>
      <c r="H157" s="6" t="str">
        <f>IFERROR(LEFT(Table_owssvr[[#This Row],[Subject]],FIND(";",Table_owssvr[[#This Row],[Subject]])-1),Table_owssvr[[#This Row],[Subject]])</f>
        <v>Damage related to disaster</v>
      </c>
      <c r="I157" s="1" t="s">
        <v>27</v>
      </c>
      <c r="J157" s="1" t="s">
        <v>554</v>
      </c>
      <c r="K157" s="5">
        <v>42417.391145833331</v>
      </c>
      <c r="L157" s="1"/>
      <c r="M157" s="1"/>
      <c r="N157" s="2" t="s">
        <v>12</v>
      </c>
      <c r="O157" s="6" t="b">
        <v>0</v>
      </c>
      <c r="P157" s="1" t="s">
        <v>15</v>
      </c>
      <c r="Q157" s="33" t="str">
        <f>IF(ISNUMBER(SEARCH(",",Table_owssvr[[#This Row],[Created By]])),SUBSTITUTE(Table_owssvr[[#This Row],[Created By]]," OCD,",""),Table_owssvr[[#This Row],[Created By]])</f>
        <v>Plain Willie</v>
      </c>
      <c r="R157" s="33" t="str">
        <f>IF(ISNUMBER(SEARCH(",",Table_owssvr[[#This Row],[Created By]])),(MID(Table_owssvr[[#This Row],[Created By_A]]&amp;" "&amp;Table_owssvr[[#This Row],[Created By_A]],FIND(" ",Table_owssvr[[#This Row],[Created By_A]])+1,LEN(Table_owssvr[[#This Row],[Created By_A]]))),Table_owssvr[[#This Row],[Created By]])</f>
        <v>Willie Plain</v>
      </c>
      <c r="S157" s="34" t="str">
        <f>IF(ISNUMBER(SEARCH(",",Table_owssvr[[#This Row],[Created By_B1]])),SUBSTITUTE(Table_owssvr[[#This Row],[Created By_B1]],",",""),Table_owssvr[[#This Row],[Created By_B1]])</f>
        <v>Willie Plain</v>
      </c>
      <c r="T157" s="7">
        <v>160</v>
      </c>
      <c r="U157" s="1" t="s">
        <v>15</v>
      </c>
      <c r="V157" s="5">
        <v>42417.391145833331</v>
      </c>
      <c r="W157" s="1" t="s">
        <v>554</v>
      </c>
      <c r="X157" s="1"/>
      <c r="Y157" s="1" t="s">
        <v>13</v>
      </c>
      <c r="Z157" s="1" t="s">
        <v>12</v>
      </c>
      <c r="AA157" s="1" t="s">
        <v>11</v>
      </c>
    </row>
    <row r="158" spans="1:27" x14ac:dyDescent="0.25">
      <c r="A158" s="1" t="s">
        <v>341</v>
      </c>
      <c r="B158" s="4">
        <v>42417</v>
      </c>
      <c r="C158" s="24" t="str">
        <f ca="1">IF(Table_owssvr[[#This Row],[Date]]&gt;=(TODAY()-365),"Y","N")</f>
        <v>N</v>
      </c>
      <c r="D158" s="1" t="s">
        <v>665</v>
      </c>
      <c r="E158" s="1" t="s">
        <v>29</v>
      </c>
      <c r="F158" s="14" t="s">
        <v>1866</v>
      </c>
      <c r="G158" s="1" t="s">
        <v>855</v>
      </c>
      <c r="H158" s="6" t="str">
        <f>IFERROR(LEFT(Table_owssvr[[#This Row],[Subject]],FIND(";",Table_owssvr[[#This Row],[Subject]])-1),Table_owssvr[[#This Row],[Subject]])</f>
        <v>Damage related to disaster</v>
      </c>
      <c r="I158" s="1" t="s">
        <v>16</v>
      </c>
      <c r="J158" s="1" t="s">
        <v>1099</v>
      </c>
      <c r="K158" s="5">
        <v>42417.653194444443</v>
      </c>
      <c r="L158" s="1"/>
      <c r="M158" s="1"/>
      <c r="N158" s="2" t="s">
        <v>12</v>
      </c>
      <c r="O158" s="6" t="b">
        <v>0</v>
      </c>
      <c r="P158" s="1" t="s">
        <v>15</v>
      </c>
      <c r="Q158" s="33" t="str">
        <f>IF(ISNUMBER(SEARCH(",",Table_owssvr[[#This Row],[Created By]])),SUBSTITUTE(Table_owssvr[[#This Row],[Created By]]," OCD,",""),Table_owssvr[[#This Row],[Created By]])</f>
        <v>Peychaud Rosalind</v>
      </c>
      <c r="R158" s="33" t="str">
        <f>IF(ISNUMBER(SEARCH(",",Table_owssvr[[#This Row],[Created By]])),(MID(Table_owssvr[[#This Row],[Created By_A]]&amp;" "&amp;Table_owssvr[[#This Row],[Created By_A]],FIND(" ",Table_owssvr[[#This Row],[Created By_A]])+1,LEN(Table_owssvr[[#This Row],[Created By_A]]))),Table_owssvr[[#This Row],[Created By]])</f>
        <v>Rosalind Peychaud</v>
      </c>
      <c r="S158" s="34" t="str">
        <f>IF(ISNUMBER(SEARCH(",",Table_owssvr[[#This Row],[Created By_B1]])),SUBSTITUTE(Table_owssvr[[#This Row],[Created By_B1]],",",""),Table_owssvr[[#This Row],[Created By_B1]])</f>
        <v>Rosalind Peychaud</v>
      </c>
      <c r="T158" s="7">
        <v>161</v>
      </c>
      <c r="U158" s="1" t="s">
        <v>15</v>
      </c>
      <c r="V158" s="5">
        <v>42417.653194444443</v>
      </c>
      <c r="W158" s="1" t="s">
        <v>1099</v>
      </c>
      <c r="X158" s="1"/>
      <c r="Y158" s="1" t="s">
        <v>13</v>
      </c>
      <c r="Z158" s="1" t="s">
        <v>12</v>
      </c>
      <c r="AA158" s="1" t="s">
        <v>11</v>
      </c>
    </row>
    <row r="159" spans="1:27" x14ac:dyDescent="0.25">
      <c r="A159" s="1" t="s">
        <v>142</v>
      </c>
      <c r="B159" s="4">
        <v>42418</v>
      </c>
      <c r="C159" s="24" t="str">
        <f ca="1">IF(Table_owssvr[[#This Row],[Date]]&gt;=(TODAY()-365),"Y","N")</f>
        <v>N</v>
      </c>
      <c r="D159" s="1" t="s">
        <v>736</v>
      </c>
      <c r="E159" s="1" t="s">
        <v>29</v>
      </c>
      <c r="F159" s="14" t="s">
        <v>1865</v>
      </c>
      <c r="G159" s="1" t="s">
        <v>1864</v>
      </c>
      <c r="H159" s="6" t="str">
        <f>IFERROR(LEFT(Table_owssvr[[#This Row],[Subject]],FIND(";",Table_owssvr[[#This Row],[Subject]])-1),Table_owssvr[[#This Row],[Subject]])</f>
        <v>Eligible CDBG Activities</v>
      </c>
      <c r="I159" s="1" t="s">
        <v>16</v>
      </c>
      <c r="J159" s="1" t="s">
        <v>1517</v>
      </c>
      <c r="K159" s="5">
        <v>42418.323136574072</v>
      </c>
      <c r="L159" s="1"/>
      <c r="M159" s="1"/>
      <c r="N159" s="2" t="s">
        <v>12</v>
      </c>
      <c r="O159" s="6" t="b">
        <v>0</v>
      </c>
      <c r="P159" s="1" t="s">
        <v>15</v>
      </c>
      <c r="Q159" s="33" t="str">
        <f>IF(ISNUMBER(SEARCH(",",Table_owssvr[[#This Row],[Created By]])),SUBSTITUTE(Table_owssvr[[#This Row],[Created By]]," OCD,",""),Table_owssvr[[#This Row],[Created By]])</f>
        <v>Polk, Nechelle</v>
      </c>
      <c r="R159" s="33" t="str">
        <f>IF(ISNUMBER(SEARCH(",",Table_owssvr[[#This Row],[Created By]])),(MID(Table_owssvr[[#This Row],[Created By_A]]&amp;" "&amp;Table_owssvr[[#This Row],[Created By_A]],FIND(" ",Table_owssvr[[#This Row],[Created By_A]])+1,LEN(Table_owssvr[[#This Row],[Created By_A]]))),Table_owssvr[[#This Row],[Created By]])</f>
        <v>Nechelle Polk,</v>
      </c>
      <c r="S159" s="34" t="str">
        <f>IF(ISNUMBER(SEARCH(",",Table_owssvr[[#This Row],[Created By_B1]])),SUBSTITUTE(Table_owssvr[[#This Row],[Created By_B1]],",",""),Table_owssvr[[#This Row],[Created By_B1]])</f>
        <v>Nechelle Polk</v>
      </c>
      <c r="T159" s="7">
        <v>162</v>
      </c>
      <c r="U159" s="1" t="s">
        <v>15</v>
      </c>
      <c r="V159" s="5">
        <v>42418.323136574072</v>
      </c>
      <c r="W159" s="1" t="s">
        <v>1517</v>
      </c>
      <c r="X159" s="1"/>
      <c r="Y159" s="1" t="s">
        <v>13</v>
      </c>
      <c r="Z159" s="1" t="s">
        <v>12</v>
      </c>
      <c r="AA159" s="1" t="s">
        <v>11</v>
      </c>
    </row>
    <row r="160" spans="1:27" x14ac:dyDescent="0.25">
      <c r="A160" s="1" t="s">
        <v>135</v>
      </c>
      <c r="B160" s="4">
        <v>42418</v>
      </c>
      <c r="C160" s="24" t="str">
        <f ca="1">IF(Table_owssvr[[#This Row],[Date]]&gt;=(TODAY()-365),"Y","N")</f>
        <v>N</v>
      </c>
      <c r="D160" s="1" t="s">
        <v>1294</v>
      </c>
      <c r="E160" s="1" t="s">
        <v>521</v>
      </c>
      <c r="F160" s="14" t="s">
        <v>1863</v>
      </c>
      <c r="G160" s="1" t="s">
        <v>59</v>
      </c>
      <c r="H160" s="6" t="str">
        <f>IFERROR(LEFT(Table_owssvr[[#This Row],[Subject]],FIND(";",Table_owssvr[[#This Row],[Subject]])-1),Table_owssvr[[#This Row],[Subject]])</f>
        <v>Damage related to disaster</v>
      </c>
      <c r="I160" s="1" t="s">
        <v>27</v>
      </c>
      <c r="J160" s="1" t="s">
        <v>554</v>
      </c>
      <c r="K160" s="5">
        <v>42418.626284722224</v>
      </c>
      <c r="L160" s="1"/>
      <c r="M160" s="1"/>
      <c r="N160" s="2" t="s">
        <v>12</v>
      </c>
      <c r="O160" s="6" t="b">
        <v>0</v>
      </c>
      <c r="P160" s="1" t="s">
        <v>15</v>
      </c>
      <c r="Q160" s="33" t="str">
        <f>IF(ISNUMBER(SEARCH(",",Table_owssvr[[#This Row],[Created By]])),SUBSTITUTE(Table_owssvr[[#This Row],[Created By]]," OCD,",""),Table_owssvr[[#This Row],[Created By]])</f>
        <v>Plain Willie</v>
      </c>
      <c r="R160" s="33" t="str">
        <f>IF(ISNUMBER(SEARCH(",",Table_owssvr[[#This Row],[Created By]])),(MID(Table_owssvr[[#This Row],[Created By_A]]&amp;" "&amp;Table_owssvr[[#This Row],[Created By_A]],FIND(" ",Table_owssvr[[#This Row],[Created By_A]])+1,LEN(Table_owssvr[[#This Row],[Created By_A]]))),Table_owssvr[[#This Row],[Created By]])</f>
        <v>Willie Plain</v>
      </c>
      <c r="S160" s="34" t="str">
        <f>IF(ISNUMBER(SEARCH(",",Table_owssvr[[#This Row],[Created By_B1]])),SUBSTITUTE(Table_owssvr[[#This Row],[Created By_B1]],",",""),Table_owssvr[[#This Row],[Created By_B1]])</f>
        <v>Willie Plain</v>
      </c>
      <c r="T160" s="7">
        <v>163</v>
      </c>
      <c r="U160" s="1" t="s">
        <v>15</v>
      </c>
      <c r="V160" s="5">
        <v>42418.626284722224</v>
      </c>
      <c r="W160" s="1" t="s">
        <v>554</v>
      </c>
      <c r="X160" s="1"/>
      <c r="Y160" s="1" t="s">
        <v>13</v>
      </c>
      <c r="Z160" s="1" t="s">
        <v>12</v>
      </c>
      <c r="AA160" s="1" t="s">
        <v>11</v>
      </c>
    </row>
    <row r="161" spans="1:27" x14ac:dyDescent="0.25">
      <c r="A161" s="1" t="s">
        <v>590</v>
      </c>
      <c r="B161" s="4">
        <v>42418</v>
      </c>
      <c r="C161" s="24" t="str">
        <f ca="1">IF(Table_owssvr[[#This Row],[Date]]&gt;=(TODAY()-365),"Y","N")</f>
        <v>N</v>
      </c>
      <c r="D161" s="1" t="s">
        <v>589</v>
      </c>
      <c r="E161" s="1" t="s">
        <v>39</v>
      </c>
      <c r="F161" s="14" t="s">
        <v>1862</v>
      </c>
      <c r="G161" s="1" t="s">
        <v>1861</v>
      </c>
      <c r="H161" s="6" t="str">
        <f>IFERROR(LEFT(Table_owssvr[[#This Row],[Subject]],FIND(";",Table_owssvr[[#This Row],[Subject]])-1),Table_owssvr[[#This Row],[Subject]])</f>
        <v>Damage related to disaster</v>
      </c>
      <c r="I161" s="1" t="s">
        <v>27</v>
      </c>
      <c r="J161" s="1" t="s">
        <v>1543</v>
      </c>
      <c r="K161" s="5">
        <v>42419.474849537037</v>
      </c>
      <c r="L161" s="1"/>
      <c r="M161" s="1"/>
      <c r="N161" s="2" t="s">
        <v>12</v>
      </c>
      <c r="O161" s="6" t="b">
        <v>0</v>
      </c>
      <c r="P161" s="1" t="s">
        <v>15</v>
      </c>
      <c r="Q161" s="33" t="str">
        <f>IF(ISNUMBER(SEARCH(",",Table_owssvr[[#This Row],[Created By]])),SUBSTITUTE(Table_owssvr[[#This Row],[Created By]]," OCD,",""),Table_owssvr[[#This Row],[Created By]])</f>
        <v>Hebert Kristen</v>
      </c>
      <c r="R161" s="33" t="str">
        <f>IF(ISNUMBER(SEARCH(",",Table_owssvr[[#This Row],[Created By]])),(MID(Table_owssvr[[#This Row],[Created By_A]]&amp;" "&amp;Table_owssvr[[#This Row],[Created By_A]],FIND(" ",Table_owssvr[[#This Row],[Created By_A]])+1,LEN(Table_owssvr[[#This Row],[Created By_A]]))),Table_owssvr[[#This Row],[Created By]])</f>
        <v>Kristen Hebert</v>
      </c>
      <c r="S161" s="34" t="str">
        <f>IF(ISNUMBER(SEARCH(",",Table_owssvr[[#This Row],[Created By_B1]])),SUBSTITUTE(Table_owssvr[[#This Row],[Created By_B1]],",",""),Table_owssvr[[#This Row],[Created By_B1]])</f>
        <v>Kristen Hebert</v>
      </c>
      <c r="T161" s="7">
        <v>164</v>
      </c>
      <c r="U161" s="1" t="s">
        <v>15</v>
      </c>
      <c r="V161" s="5">
        <v>42419.474849537037</v>
      </c>
      <c r="W161" s="1" t="s">
        <v>1543</v>
      </c>
      <c r="X161" s="1"/>
      <c r="Y161" s="1" t="s">
        <v>13</v>
      </c>
      <c r="Z161" s="1" t="s">
        <v>12</v>
      </c>
      <c r="AA161" s="1" t="s">
        <v>11</v>
      </c>
    </row>
    <row r="162" spans="1:27" x14ac:dyDescent="0.25">
      <c r="A162" s="1" t="s">
        <v>1860</v>
      </c>
      <c r="B162" s="4">
        <v>42418</v>
      </c>
      <c r="C162" s="24" t="str">
        <f ca="1">IF(Table_owssvr[[#This Row],[Date]]&gt;=(TODAY()-365),"Y","N")</f>
        <v>N</v>
      </c>
      <c r="D162" s="1" t="s">
        <v>1859</v>
      </c>
      <c r="E162" s="1" t="s">
        <v>39</v>
      </c>
      <c r="F162" s="14" t="s">
        <v>1858</v>
      </c>
      <c r="G162" s="1" t="s">
        <v>132</v>
      </c>
      <c r="H162" s="6" t="str">
        <f>IFERROR(LEFT(Table_owssvr[[#This Row],[Subject]],FIND(";",Table_owssvr[[#This Row],[Subject]])-1),Table_owssvr[[#This Row],[Subject]])</f>
        <v>Low-Moderate Income - National Objective</v>
      </c>
      <c r="I162" s="1" t="s">
        <v>16</v>
      </c>
      <c r="J162" s="1" t="s">
        <v>191</v>
      </c>
      <c r="K162" s="5">
        <v>42419.475578703707</v>
      </c>
      <c r="L162" s="1"/>
      <c r="M162" s="1"/>
      <c r="N162" s="2" t="s">
        <v>12</v>
      </c>
      <c r="O162" s="6" t="b">
        <v>0</v>
      </c>
      <c r="P162" s="1" t="s">
        <v>15</v>
      </c>
      <c r="Q162" s="33" t="str">
        <f>IF(ISNUMBER(SEARCH(",",Table_owssvr[[#This Row],[Created By]])),SUBSTITUTE(Table_owssvr[[#This Row],[Created By]]," OCD,",""),Table_owssvr[[#This Row],[Created By]])</f>
        <v>Sparks, John</v>
      </c>
      <c r="R162" s="33" t="str">
        <f>IF(ISNUMBER(SEARCH(",",Table_owssvr[[#This Row],[Created By]])),(MID(Table_owssvr[[#This Row],[Created By_A]]&amp;" "&amp;Table_owssvr[[#This Row],[Created By_A]],FIND(" ",Table_owssvr[[#This Row],[Created By_A]])+1,LEN(Table_owssvr[[#This Row],[Created By_A]]))),Table_owssvr[[#This Row],[Created By]])</f>
        <v>John Sparks,</v>
      </c>
      <c r="S162" s="34" t="str">
        <f>IF(ISNUMBER(SEARCH(",",Table_owssvr[[#This Row],[Created By_B1]])),SUBSTITUTE(Table_owssvr[[#This Row],[Created By_B1]],",",""),Table_owssvr[[#This Row],[Created By_B1]])</f>
        <v>John Sparks</v>
      </c>
      <c r="T162" s="7">
        <v>165</v>
      </c>
      <c r="U162" s="1" t="s">
        <v>15</v>
      </c>
      <c r="V162" s="5">
        <v>42419.475578703707</v>
      </c>
      <c r="W162" s="1" t="s">
        <v>191</v>
      </c>
      <c r="X162" s="1"/>
      <c r="Y162" s="1" t="s">
        <v>13</v>
      </c>
      <c r="Z162" s="1" t="s">
        <v>12</v>
      </c>
      <c r="AA162" s="1" t="s">
        <v>11</v>
      </c>
    </row>
    <row r="163" spans="1:27" x14ac:dyDescent="0.25">
      <c r="A163" s="1" t="s">
        <v>1030</v>
      </c>
      <c r="B163" s="4">
        <v>42396</v>
      </c>
      <c r="C163" s="24" t="str">
        <f ca="1">IF(Table_owssvr[[#This Row],[Date]]&gt;=(TODAY()-365),"Y","N")</f>
        <v>N</v>
      </c>
      <c r="D163" s="1" t="s">
        <v>1857</v>
      </c>
      <c r="E163" s="1" t="s">
        <v>29</v>
      </c>
      <c r="F163" s="14" t="s">
        <v>1856</v>
      </c>
      <c r="G163" s="1" t="s">
        <v>46</v>
      </c>
      <c r="H163" s="6" t="str">
        <f>IFERROR(LEFT(Table_owssvr[[#This Row],[Subject]],FIND(";",Table_owssvr[[#This Row],[Subject]])-1),Table_owssvr[[#This Row],[Subject]])</f>
        <v>Damage related to disaster</v>
      </c>
      <c r="I163" s="1" t="s">
        <v>16</v>
      </c>
      <c r="J163" s="1" t="s">
        <v>2</v>
      </c>
      <c r="K163" s="5">
        <v>42426.681967592594</v>
      </c>
      <c r="L163" s="1"/>
      <c r="M163" s="1"/>
      <c r="N163" s="2" t="s">
        <v>12</v>
      </c>
      <c r="O163" s="6" t="b">
        <v>0</v>
      </c>
      <c r="P163" s="1" t="s">
        <v>15</v>
      </c>
      <c r="Q163" s="33" t="str">
        <f>IF(ISNUMBER(SEARCH(",",Table_owssvr[[#This Row],[Created By]])),SUBSTITUTE(Table_owssvr[[#This Row],[Created By]]," OCD,",""),Table_owssvr[[#This Row],[Created By]])</f>
        <v>Darin Mann</v>
      </c>
      <c r="R163" s="33" t="str">
        <f>IF(ISNUMBER(SEARCH(",",Table_owssvr[[#This Row],[Created By]])),(MID(Table_owssvr[[#This Row],[Created By_A]]&amp;" "&amp;Table_owssvr[[#This Row],[Created By_A]],FIND(" ",Table_owssvr[[#This Row],[Created By_A]])+1,LEN(Table_owssvr[[#This Row],[Created By_A]]))),Table_owssvr[[#This Row],[Created By]])</f>
        <v>Darin Mann</v>
      </c>
      <c r="S163" s="34" t="str">
        <f>IF(ISNUMBER(SEARCH(",",Table_owssvr[[#This Row],[Created By_B1]])),SUBSTITUTE(Table_owssvr[[#This Row],[Created By_B1]],",",""),Table_owssvr[[#This Row],[Created By_B1]])</f>
        <v>Darin Mann</v>
      </c>
      <c r="T163" s="7">
        <v>166</v>
      </c>
      <c r="U163" s="1" t="s">
        <v>15</v>
      </c>
      <c r="V163" s="5">
        <v>42426.681967592594</v>
      </c>
      <c r="W163" s="1" t="s">
        <v>2</v>
      </c>
      <c r="X163" s="1"/>
      <c r="Y163" s="1" t="s">
        <v>13</v>
      </c>
      <c r="Z163" s="1" t="s">
        <v>12</v>
      </c>
      <c r="AA163" s="1" t="s">
        <v>11</v>
      </c>
    </row>
    <row r="164" spans="1:27" x14ac:dyDescent="0.25">
      <c r="A164" s="1" t="s">
        <v>839</v>
      </c>
      <c r="B164" s="4">
        <v>42396</v>
      </c>
      <c r="C164" s="24" t="str">
        <f ca="1">IF(Table_owssvr[[#This Row],[Date]]&gt;=(TODAY()-365),"Y","N")</f>
        <v>N</v>
      </c>
      <c r="D164" s="1" t="s">
        <v>1855</v>
      </c>
      <c r="E164" s="1" t="s">
        <v>29</v>
      </c>
      <c r="F164" s="14" t="s">
        <v>1854</v>
      </c>
      <c r="G164" s="1" t="s">
        <v>46</v>
      </c>
      <c r="H164" s="6" t="str">
        <f>IFERROR(LEFT(Table_owssvr[[#This Row],[Subject]],FIND(";",Table_owssvr[[#This Row],[Subject]])-1),Table_owssvr[[#This Row],[Subject]])</f>
        <v>Damage related to disaster</v>
      </c>
      <c r="I164" s="1" t="s">
        <v>16</v>
      </c>
      <c r="J164" s="1" t="s">
        <v>2</v>
      </c>
      <c r="K164" s="5">
        <v>42426.685798611114</v>
      </c>
      <c r="L164" s="1"/>
      <c r="M164" s="1"/>
      <c r="N164" s="2" t="s">
        <v>12</v>
      </c>
      <c r="O164" s="6" t="b">
        <v>1</v>
      </c>
      <c r="P164" s="1" t="s">
        <v>15</v>
      </c>
      <c r="Q164" s="33" t="str">
        <f>IF(ISNUMBER(SEARCH(",",Table_owssvr[[#This Row],[Created By]])),SUBSTITUTE(Table_owssvr[[#This Row],[Created By]]," OCD,",""),Table_owssvr[[#This Row],[Created By]])</f>
        <v>Darin Mann</v>
      </c>
      <c r="R164" s="33" t="str">
        <f>IF(ISNUMBER(SEARCH(",",Table_owssvr[[#This Row],[Created By]])),(MID(Table_owssvr[[#This Row],[Created By_A]]&amp;" "&amp;Table_owssvr[[#This Row],[Created By_A]],FIND(" ",Table_owssvr[[#This Row],[Created By_A]])+1,LEN(Table_owssvr[[#This Row],[Created By_A]]))),Table_owssvr[[#This Row],[Created By]])</f>
        <v>Darin Mann</v>
      </c>
      <c r="S164" s="34" t="str">
        <f>IF(ISNUMBER(SEARCH(",",Table_owssvr[[#This Row],[Created By_B1]])),SUBSTITUTE(Table_owssvr[[#This Row],[Created By_B1]],",",""),Table_owssvr[[#This Row],[Created By_B1]])</f>
        <v>Darin Mann</v>
      </c>
      <c r="T164" s="7">
        <v>167</v>
      </c>
      <c r="U164" s="1" t="s">
        <v>15</v>
      </c>
      <c r="V164" s="5">
        <v>42627.627534722225</v>
      </c>
      <c r="W164" s="1" t="s">
        <v>1523</v>
      </c>
      <c r="X164" s="1"/>
      <c r="Y164" s="1" t="s">
        <v>13</v>
      </c>
      <c r="Z164" s="1" t="s">
        <v>12</v>
      </c>
      <c r="AA164" s="1" t="s">
        <v>11</v>
      </c>
    </row>
    <row r="165" spans="1:27" x14ac:dyDescent="0.25">
      <c r="A165" s="1" t="s">
        <v>869</v>
      </c>
      <c r="B165" s="4">
        <v>42403</v>
      </c>
      <c r="C165" s="24" t="str">
        <f ca="1">IF(Table_owssvr[[#This Row],[Date]]&gt;=(TODAY()-365),"Y","N")</f>
        <v>N</v>
      </c>
      <c r="D165" s="1" t="s">
        <v>1853</v>
      </c>
      <c r="E165" s="1" t="s">
        <v>29</v>
      </c>
      <c r="F165" s="14" t="s">
        <v>1852</v>
      </c>
      <c r="G165" s="1" t="s">
        <v>46</v>
      </c>
      <c r="H165" s="6" t="str">
        <f>IFERROR(LEFT(Table_owssvr[[#This Row],[Subject]],FIND(";",Table_owssvr[[#This Row],[Subject]])-1),Table_owssvr[[#This Row],[Subject]])</f>
        <v>Damage related to disaster</v>
      </c>
      <c r="I165" s="1" t="s">
        <v>16</v>
      </c>
      <c r="J165" s="1" t="s">
        <v>2</v>
      </c>
      <c r="K165" s="5">
        <v>42426.691481481481</v>
      </c>
      <c r="L165" s="1"/>
      <c r="M165" s="1"/>
      <c r="N165" s="2" t="s">
        <v>12</v>
      </c>
      <c r="O165" s="6" t="b">
        <v>0</v>
      </c>
      <c r="P165" s="1" t="s">
        <v>15</v>
      </c>
      <c r="Q165" s="33" t="str">
        <f>IF(ISNUMBER(SEARCH(",",Table_owssvr[[#This Row],[Created By]])),SUBSTITUTE(Table_owssvr[[#This Row],[Created By]]," OCD,",""),Table_owssvr[[#This Row],[Created By]])</f>
        <v>Darin Mann</v>
      </c>
      <c r="R165" s="33" t="str">
        <f>IF(ISNUMBER(SEARCH(",",Table_owssvr[[#This Row],[Created By]])),(MID(Table_owssvr[[#This Row],[Created By_A]]&amp;" "&amp;Table_owssvr[[#This Row],[Created By_A]],FIND(" ",Table_owssvr[[#This Row],[Created By_A]])+1,LEN(Table_owssvr[[#This Row],[Created By_A]]))),Table_owssvr[[#This Row],[Created By]])</f>
        <v>Darin Mann</v>
      </c>
      <c r="S165" s="34" t="str">
        <f>IF(ISNUMBER(SEARCH(",",Table_owssvr[[#This Row],[Created By_B1]])),SUBSTITUTE(Table_owssvr[[#This Row],[Created By_B1]],",",""),Table_owssvr[[#This Row],[Created By_B1]])</f>
        <v>Darin Mann</v>
      </c>
      <c r="T165" s="7">
        <v>168</v>
      </c>
      <c r="U165" s="1" t="s">
        <v>15</v>
      </c>
      <c r="V165" s="5">
        <v>42426.691481481481</v>
      </c>
      <c r="W165" s="1" t="s">
        <v>2</v>
      </c>
      <c r="X165" s="1"/>
      <c r="Y165" s="1" t="s">
        <v>13</v>
      </c>
      <c r="Z165" s="1" t="s">
        <v>12</v>
      </c>
      <c r="AA165" s="1" t="s">
        <v>11</v>
      </c>
    </row>
    <row r="166" spans="1:27" x14ac:dyDescent="0.25">
      <c r="A166" s="1" t="s">
        <v>829</v>
      </c>
      <c r="B166" s="4">
        <v>42404</v>
      </c>
      <c r="C166" s="24" t="str">
        <f ca="1">IF(Table_owssvr[[#This Row],[Date]]&gt;=(TODAY()-365),"Y","N")</f>
        <v>N</v>
      </c>
      <c r="D166" s="1" t="s">
        <v>828</v>
      </c>
      <c r="E166" s="1" t="s">
        <v>39</v>
      </c>
      <c r="F166" s="14" t="s">
        <v>1851</v>
      </c>
      <c r="G166" s="1" t="s">
        <v>46</v>
      </c>
      <c r="H166" s="6" t="str">
        <f>IFERROR(LEFT(Table_owssvr[[#This Row],[Subject]],FIND(";",Table_owssvr[[#This Row],[Subject]])-1),Table_owssvr[[#This Row],[Subject]])</f>
        <v>Damage related to disaster</v>
      </c>
      <c r="I166" s="1" t="s">
        <v>16</v>
      </c>
      <c r="J166" s="1" t="s">
        <v>2</v>
      </c>
      <c r="K166" s="5">
        <v>42426.70685185185</v>
      </c>
      <c r="L166" s="1"/>
      <c r="M166" s="1"/>
      <c r="N166" s="2" t="s">
        <v>12</v>
      </c>
      <c r="O166" s="6" t="b">
        <v>0</v>
      </c>
      <c r="P166" s="1" t="s">
        <v>15</v>
      </c>
      <c r="Q166" s="33" t="str">
        <f>IF(ISNUMBER(SEARCH(",",Table_owssvr[[#This Row],[Created By]])),SUBSTITUTE(Table_owssvr[[#This Row],[Created By]]," OCD,",""),Table_owssvr[[#This Row],[Created By]])</f>
        <v>Darin Mann</v>
      </c>
      <c r="R166" s="33" t="str">
        <f>IF(ISNUMBER(SEARCH(",",Table_owssvr[[#This Row],[Created By]])),(MID(Table_owssvr[[#This Row],[Created By_A]]&amp;" "&amp;Table_owssvr[[#This Row],[Created By_A]],FIND(" ",Table_owssvr[[#This Row],[Created By_A]])+1,LEN(Table_owssvr[[#This Row],[Created By_A]]))),Table_owssvr[[#This Row],[Created By]])</f>
        <v>Darin Mann</v>
      </c>
      <c r="S166" s="34" t="str">
        <f>IF(ISNUMBER(SEARCH(",",Table_owssvr[[#This Row],[Created By_B1]])),SUBSTITUTE(Table_owssvr[[#This Row],[Created By_B1]],",",""),Table_owssvr[[#This Row],[Created By_B1]])</f>
        <v>Darin Mann</v>
      </c>
      <c r="T166" s="7">
        <v>169</v>
      </c>
      <c r="U166" s="1" t="s">
        <v>15</v>
      </c>
      <c r="V166" s="5">
        <v>42426.70685185185</v>
      </c>
      <c r="W166" s="1" t="s">
        <v>2</v>
      </c>
      <c r="X166" s="1"/>
      <c r="Y166" s="1" t="s">
        <v>13</v>
      </c>
      <c r="Z166" s="1" t="s">
        <v>12</v>
      </c>
      <c r="AA166" s="1" t="s">
        <v>11</v>
      </c>
    </row>
    <row r="167" spans="1:27" x14ac:dyDescent="0.25">
      <c r="A167" s="1" t="s">
        <v>1818</v>
      </c>
      <c r="B167" s="4">
        <v>42412</v>
      </c>
      <c r="C167" s="24" t="str">
        <f ca="1">IF(Table_owssvr[[#This Row],[Date]]&gt;=(TODAY()-365),"Y","N")</f>
        <v>N</v>
      </c>
      <c r="D167" s="1" t="s">
        <v>1850</v>
      </c>
      <c r="E167" s="1" t="s">
        <v>296</v>
      </c>
      <c r="F167" s="14" t="s">
        <v>1849</v>
      </c>
      <c r="G167" s="1" t="s">
        <v>221</v>
      </c>
      <c r="H167" s="6" t="str">
        <f>IFERROR(LEFT(Table_owssvr[[#This Row],[Subject]],FIND(";",Table_owssvr[[#This Row],[Subject]])-1),Table_owssvr[[#This Row],[Subject]])</f>
        <v>Damage related to disaster</v>
      </c>
      <c r="I167" s="1" t="s">
        <v>16</v>
      </c>
      <c r="J167" s="1" t="s">
        <v>2</v>
      </c>
      <c r="K167" s="5">
        <v>42426.708009259259</v>
      </c>
      <c r="L167" s="1"/>
      <c r="M167" s="1"/>
      <c r="N167" s="2" t="s">
        <v>12</v>
      </c>
      <c r="O167" s="6" t="b">
        <v>0</v>
      </c>
      <c r="P167" s="1" t="s">
        <v>15</v>
      </c>
      <c r="Q167" s="33" t="str">
        <f>IF(ISNUMBER(SEARCH(",",Table_owssvr[[#This Row],[Created By]])),SUBSTITUTE(Table_owssvr[[#This Row],[Created By]]," OCD,",""),Table_owssvr[[#This Row],[Created By]])</f>
        <v>Darin Mann</v>
      </c>
      <c r="R167" s="33" t="str">
        <f>IF(ISNUMBER(SEARCH(",",Table_owssvr[[#This Row],[Created By]])),(MID(Table_owssvr[[#This Row],[Created By_A]]&amp;" "&amp;Table_owssvr[[#This Row],[Created By_A]],FIND(" ",Table_owssvr[[#This Row],[Created By_A]])+1,LEN(Table_owssvr[[#This Row],[Created By_A]]))),Table_owssvr[[#This Row],[Created By]])</f>
        <v>Darin Mann</v>
      </c>
      <c r="S167" s="34" t="str">
        <f>IF(ISNUMBER(SEARCH(",",Table_owssvr[[#This Row],[Created By_B1]])),SUBSTITUTE(Table_owssvr[[#This Row],[Created By_B1]],",",""),Table_owssvr[[#This Row],[Created By_B1]])</f>
        <v>Darin Mann</v>
      </c>
      <c r="T167" s="7">
        <v>170</v>
      </c>
      <c r="U167" s="1" t="s">
        <v>15</v>
      </c>
      <c r="V167" s="5">
        <v>42426.708009259259</v>
      </c>
      <c r="W167" s="1" t="s">
        <v>2</v>
      </c>
      <c r="X167" s="1"/>
      <c r="Y167" s="1" t="s">
        <v>13</v>
      </c>
      <c r="Z167" s="1" t="s">
        <v>12</v>
      </c>
      <c r="AA167" s="1" t="s">
        <v>11</v>
      </c>
    </row>
    <row r="168" spans="1:27" x14ac:dyDescent="0.25">
      <c r="A168" s="1" t="s">
        <v>745</v>
      </c>
      <c r="B168" s="4">
        <v>42416</v>
      </c>
      <c r="C168" s="24" t="str">
        <f ca="1">IF(Table_owssvr[[#This Row],[Date]]&gt;=(TODAY()-365),"Y","N")</f>
        <v>N</v>
      </c>
      <c r="D168" s="1" t="s">
        <v>1848</v>
      </c>
      <c r="E168" s="1" t="s">
        <v>1842</v>
      </c>
      <c r="F168" s="14" t="s">
        <v>1847</v>
      </c>
      <c r="G168" s="1" t="s">
        <v>42</v>
      </c>
      <c r="H168" s="6" t="str">
        <f>IFERROR(LEFT(Table_owssvr[[#This Row],[Subject]],FIND(";",Table_owssvr[[#This Row],[Subject]])-1),Table_owssvr[[#This Row],[Subject]])</f>
        <v>Damage related to disaster</v>
      </c>
      <c r="I168" s="1" t="s">
        <v>16</v>
      </c>
      <c r="J168" s="1" t="s">
        <v>2</v>
      </c>
      <c r="K168" s="5">
        <v>42426.720659722225</v>
      </c>
      <c r="L168" s="1"/>
      <c r="M168" s="1"/>
      <c r="N168" s="2" t="s">
        <v>12</v>
      </c>
      <c r="O168" s="6" t="b">
        <v>0</v>
      </c>
      <c r="P168" s="1" t="s">
        <v>15</v>
      </c>
      <c r="Q168" s="33" t="str">
        <f>IF(ISNUMBER(SEARCH(",",Table_owssvr[[#This Row],[Created By]])),SUBSTITUTE(Table_owssvr[[#This Row],[Created By]]," OCD,",""),Table_owssvr[[#This Row],[Created By]])</f>
        <v>Darin Mann</v>
      </c>
      <c r="R168" s="33" t="str">
        <f>IF(ISNUMBER(SEARCH(",",Table_owssvr[[#This Row],[Created By]])),(MID(Table_owssvr[[#This Row],[Created By_A]]&amp;" "&amp;Table_owssvr[[#This Row],[Created By_A]],FIND(" ",Table_owssvr[[#This Row],[Created By_A]])+1,LEN(Table_owssvr[[#This Row],[Created By_A]]))),Table_owssvr[[#This Row],[Created By]])</f>
        <v>Darin Mann</v>
      </c>
      <c r="S168" s="34" t="str">
        <f>IF(ISNUMBER(SEARCH(",",Table_owssvr[[#This Row],[Created By_B1]])),SUBSTITUTE(Table_owssvr[[#This Row],[Created By_B1]],",",""),Table_owssvr[[#This Row],[Created By_B1]])</f>
        <v>Darin Mann</v>
      </c>
      <c r="T168" s="7">
        <v>171</v>
      </c>
      <c r="U168" s="1" t="s">
        <v>15</v>
      </c>
      <c r="V168" s="5">
        <v>42426.720659722225</v>
      </c>
      <c r="W168" s="1" t="s">
        <v>2</v>
      </c>
      <c r="X168" s="1"/>
      <c r="Y168" s="1" t="s">
        <v>13</v>
      </c>
      <c r="Z168" s="1" t="s">
        <v>12</v>
      </c>
      <c r="AA168" s="1" t="s">
        <v>11</v>
      </c>
    </row>
    <row r="169" spans="1:27" x14ac:dyDescent="0.25">
      <c r="A169" s="1" t="s">
        <v>864</v>
      </c>
      <c r="B169" s="4">
        <v>42418</v>
      </c>
      <c r="C169" s="24" t="str">
        <f ca="1">IF(Table_owssvr[[#This Row],[Date]]&gt;=(TODAY()-365),"Y","N")</f>
        <v>N</v>
      </c>
      <c r="D169" s="1" t="s">
        <v>1846</v>
      </c>
      <c r="E169" s="1" t="s">
        <v>29</v>
      </c>
      <c r="F169" s="14" t="s">
        <v>1845</v>
      </c>
      <c r="G169" s="1" t="s">
        <v>42</v>
      </c>
      <c r="H169" s="6" t="str">
        <f>IFERROR(LEFT(Table_owssvr[[#This Row],[Subject]],FIND(";",Table_owssvr[[#This Row],[Subject]])-1),Table_owssvr[[#This Row],[Subject]])</f>
        <v>Damage related to disaster</v>
      </c>
      <c r="I169" s="1" t="s">
        <v>16</v>
      </c>
      <c r="J169" s="1" t="s">
        <v>2</v>
      </c>
      <c r="K169" s="5">
        <v>42426.726064814815</v>
      </c>
      <c r="L169" s="1"/>
      <c r="M169" s="1"/>
      <c r="N169" s="2" t="s">
        <v>12</v>
      </c>
      <c r="O169" s="6" t="b">
        <v>0</v>
      </c>
      <c r="P169" s="1" t="s">
        <v>15</v>
      </c>
      <c r="Q169" s="33" t="str">
        <f>IF(ISNUMBER(SEARCH(",",Table_owssvr[[#This Row],[Created By]])),SUBSTITUTE(Table_owssvr[[#This Row],[Created By]]," OCD,",""),Table_owssvr[[#This Row],[Created By]])</f>
        <v>Darin Mann</v>
      </c>
      <c r="R169" s="33" t="str">
        <f>IF(ISNUMBER(SEARCH(",",Table_owssvr[[#This Row],[Created By]])),(MID(Table_owssvr[[#This Row],[Created By_A]]&amp;" "&amp;Table_owssvr[[#This Row],[Created By_A]],FIND(" ",Table_owssvr[[#This Row],[Created By_A]])+1,LEN(Table_owssvr[[#This Row],[Created By_A]]))),Table_owssvr[[#This Row],[Created By]])</f>
        <v>Darin Mann</v>
      </c>
      <c r="S169" s="34" t="str">
        <f>IF(ISNUMBER(SEARCH(",",Table_owssvr[[#This Row],[Created By_B1]])),SUBSTITUTE(Table_owssvr[[#This Row],[Created By_B1]],",",""),Table_owssvr[[#This Row],[Created By_B1]])</f>
        <v>Darin Mann</v>
      </c>
      <c r="T169" s="7">
        <v>172</v>
      </c>
      <c r="U169" s="1" t="s">
        <v>15</v>
      </c>
      <c r="V169" s="5">
        <v>42426.726064814815</v>
      </c>
      <c r="W169" s="1" t="s">
        <v>2</v>
      </c>
      <c r="X169" s="1"/>
      <c r="Y169" s="1" t="s">
        <v>13</v>
      </c>
      <c r="Z169" s="1" t="s">
        <v>12</v>
      </c>
      <c r="AA169" s="1" t="s">
        <v>11</v>
      </c>
    </row>
    <row r="170" spans="1:27" x14ac:dyDescent="0.25">
      <c r="A170" s="1" t="s">
        <v>153</v>
      </c>
      <c r="B170" s="4">
        <v>42418</v>
      </c>
      <c r="C170" s="24" t="str">
        <f ca="1">IF(Table_owssvr[[#This Row],[Date]]&gt;=(TODAY()-365),"Y","N")</f>
        <v>N</v>
      </c>
      <c r="D170" s="1" t="s">
        <v>1817</v>
      </c>
      <c r="E170" s="1" t="s">
        <v>39</v>
      </c>
      <c r="F170" s="14" t="s">
        <v>1844</v>
      </c>
      <c r="G170" s="1" t="s">
        <v>42</v>
      </c>
      <c r="H170" s="6" t="str">
        <f>IFERROR(LEFT(Table_owssvr[[#This Row],[Subject]],FIND(";",Table_owssvr[[#This Row],[Subject]])-1),Table_owssvr[[#This Row],[Subject]])</f>
        <v>Damage related to disaster</v>
      </c>
      <c r="I170" s="1" t="s">
        <v>16</v>
      </c>
      <c r="J170" s="1" t="s">
        <v>2</v>
      </c>
      <c r="K170" s="5">
        <v>42426.731041666666</v>
      </c>
      <c r="L170" s="1"/>
      <c r="M170" s="1"/>
      <c r="N170" s="2" t="s">
        <v>12</v>
      </c>
      <c r="O170" s="6" t="b">
        <v>0</v>
      </c>
      <c r="P170" s="1" t="s">
        <v>15</v>
      </c>
      <c r="Q170" s="33" t="str">
        <f>IF(ISNUMBER(SEARCH(",",Table_owssvr[[#This Row],[Created By]])),SUBSTITUTE(Table_owssvr[[#This Row],[Created By]]," OCD,",""),Table_owssvr[[#This Row],[Created By]])</f>
        <v>Darin Mann</v>
      </c>
      <c r="R170" s="33" t="str">
        <f>IF(ISNUMBER(SEARCH(",",Table_owssvr[[#This Row],[Created By]])),(MID(Table_owssvr[[#This Row],[Created By_A]]&amp;" "&amp;Table_owssvr[[#This Row],[Created By_A]],FIND(" ",Table_owssvr[[#This Row],[Created By_A]])+1,LEN(Table_owssvr[[#This Row],[Created By_A]]))),Table_owssvr[[#This Row],[Created By]])</f>
        <v>Darin Mann</v>
      </c>
      <c r="S170" s="34" t="str">
        <f>IF(ISNUMBER(SEARCH(",",Table_owssvr[[#This Row],[Created By_B1]])),SUBSTITUTE(Table_owssvr[[#This Row],[Created By_B1]],",",""),Table_owssvr[[#This Row],[Created By_B1]])</f>
        <v>Darin Mann</v>
      </c>
      <c r="T170" s="7">
        <v>173</v>
      </c>
      <c r="U170" s="1" t="s">
        <v>15</v>
      </c>
      <c r="V170" s="5">
        <v>42426.731041666666</v>
      </c>
      <c r="W170" s="1" t="s">
        <v>2</v>
      </c>
      <c r="X170" s="1"/>
      <c r="Y170" s="1" t="s">
        <v>13</v>
      </c>
      <c r="Z170" s="1" t="s">
        <v>12</v>
      </c>
      <c r="AA170" s="1" t="s">
        <v>11</v>
      </c>
    </row>
    <row r="171" spans="1:27" x14ac:dyDescent="0.25">
      <c r="A171" s="1" t="s">
        <v>135</v>
      </c>
      <c r="B171" s="4">
        <v>42425</v>
      </c>
      <c r="C171" s="24" t="str">
        <f ca="1">IF(Table_owssvr[[#This Row],[Date]]&gt;=(TODAY()-365),"Y","N")</f>
        <v>N</v>
      </c>
      <c r="D171" s="1" t="s">
        <v>1843</v>
      </c>
      <c r="E171" s="1" t="s">
        <v>1842</v>
      </c>
      <c r="F171" s="14" t="s">
        <v>1841</v>
      </c>
      <c r="G171" s="1" t="s">
        <v>42</v>
      </c>
      <c r="H171" s="6" t="str">
        <f>IFERROR(LEFT(Table_owssvr[[#This Row],[Subject]],FIND(";",Table_owssvr[[#This Row],[Subject]])-1),Table_owssvr[[#This Row],[Subject]])</f>
        <v>Damage related to disaster</v>
      </c>
      <c r="I171" s="1" t="s">
        <v>16</v>
      </c>
      <c r="J171" s="1" t="s">
        <v>2</v>
      </c>
      <c r="K171" s="5">
        <v>42426.733761574076</v>
      </c>
      <c r="L171" s="1"/>
      <c r="M171" s="1"/>
      <c r="N171" s="2" t="s">
        <v>12</v>
      </c>
      <c r="O171" s="6" t="b">
        <v>0</v>
      </c>
      <c r="P171" s="1" t="s">
        <v>15</v>
      </c>
      <c r="Q171" s="33" t="str">
        <f>IF(ISNUMBER(SEARCH(",",Table_owssvr[[#This Row],[Created By]])),SUBSTITUTE(Table_owssvr[[#This Row],[Created By]]," OCD,",""),Table_owssvr[[#This Row],[Created By]])</f>
        <v>Darin Mann</v>
      </c>
      <c r="R171" s="33" t="str">
        <f>IF(ISNUMBER(SEARCH(",",Table_owssvr[[#This Row],[Created By]])),(MID(Table_owssvr[[#This Row],[Created By_A]]&amp;" "&amp;Table_owssvr[[#This Row],[Created By_A]],FIND(" ",Table_owssvr[[#This Row],[Created By_A]])+1,LEN(Table_owssvr[[#This Row],[Created By_A]]))),Table_owssvr[[#This Row],[Created By]])</f>
        <v>Darin Mann</v>
      </c>
      <c r="S171" s="34" t="str">
        <f>IF(ISNUMBER(SEARCH(",",Table_owssvr[[#This Row],[Created By_B1]])),SUBSTITUTE(Table_owssvr[[#This Row],[Created By_B1]],",",""),Table_owssvr[[#This Row],[Created By_B1]])</f>
        <v>Darin Mann</v>
      </c>
      <c r="T171" s="7">
        <v>174</v>
      </c>
      <c r="U171" s="1" t="s">
        <v>15</v>
      </c>
      <c r="V171" s="5">
        <v>42426.733761574076</v>
      </c>
      <c r="W171" s="1" t="s">
        <v>2</v>
      </c>
      <c r="X171" s="1"/>
      <c r="Y171" s="1" t="s">
        <v>13</v>
      </c>
      <c r="Z171" s="1" t="s">
        <v>12</v>
      </c>
      <c r="AA171" s="1" t="s">
        <v>11</v>
      </c>
    </row>
    <row r="172" spans="1:27" x14ac:dyDescent="0.25">
      <c r="A172" s="1" t="s">
        <v>869</v>
      </c>
      <c r="B172" s="4">
        <v>42403</v>
      </c>
      <c r="C172" s="24" t="str">
        <f ca="1">IF(Table_owssvr[[#This Row],[Date]]&gt;=(TODAY()-365),"Y","N")</f>
        <v>N</v>
      </c>
      <c r="D172" s="1" t="s">
        <v>1840</v>
      </c>
      <c r="E172" s="1" t="s">
        <v>39</v>
      </c>
      <c r="F172" s="14" t="s">
        <v>1839</v>
      </c>
      <c r="G172" s="1" t="s">
        <v>13</v>
      </c>
      <c r="H172" s="6" t="str">
        <f>IFERROR(LEFT(Table_owssvr[[#This Row],[Subject]],FIND(";",Table_owssvr[[#This Row],[Subject]])-1),Table_owssvr[[#This Row],[Subject]])</f>
        <v>Grants Management</v>
      </c>
      <c r="I172" s="1" t="s">
        <v>16</v>
      </c>
      <c r="J172" s="1" t="s">
        <v>112</v>
      </c>
      <c r="K172" s="5">
        <v>42429.55228009259</v>
      </c>
      <c r="L172" s="1"/>
      <c r="M172" s="1"/>
      <c r="N172" s="2" t="s">
        <v>12</v>
      </c>
      <c r="O172" s="6" t="b">
        <v>0</v>
      </c>
      <c r="P172" s="1" t="s">
        <v>15</v>
      </c>
      <c r="Q172" s="33" t="str">
        <f>IF(ISNUMBER(SEARCH(",",Table_owssvr[[#This Row],[Created By]])),SUBSTITUTE(Table_owssvr[[#This Row],[Created By]]," OCD,",""),Table_owssvr[[#This Row],[Created By]])</f>
        <v>Chua Michael</v>
      </c>
      <c r="R172" s="33" t="str">
        <f>IF(ISNUMBER(SEARCH(",",Table_owssvr[[#This Row],[Created By]])),(MID(Table_owssvr[[#This Row],[Created By_A]]&amp;" "&amp;Table_owssvr[[#This Row],[Created By_A]],FIND(" ",Table_owssvr[[#This Row],[Created By_A]])+1,LEN(Table_owssvr[[#This Row],[Created By_A]]))),Table_owssvr[[#This Row],[Created By]])</f>
        <v>Michael Chua</v>
      </c>
      <c r="S172" s="34" t="str">
        <f>IF(ISNUMBER(SEARCH(",",Table_owssvr[[#This Row],[Created By_B1]])),SUBSTITUTE(Table_owssvr[[#This Row],[Created By_B1]],",",""),Table_owssvr[[#This Row],[Created By_B1]])</f>
        <v>Michael Chua</v>
      </c>
      <c r="T172" s="7">
        <v>175</v>
      </c>
      <c r="U172" s="1" t="s">
        <v>15</v>
      </c>
      <c r="V172" s="5">
        <v>42429.55228009259</v>
      </c>
      <c r="W172" s="1" t="s">
        <v>112</v>
      </c>
      <c r="X172" s="1"/>
      <c r="Y172" s="1" t="s">
        <v>13</v>
      </c>
      <c r="Z172" s="1" t="s">
        <v>12</v>
      </c>
      <c r="AA172" s="1" t="s">
        <v>11</v>
      </c>
    </row>
    <row r="173" spans="1:27" x14ac:dyDescent="0.25">
      <c r="A173" s="1" t="s">
        <v>1442</v>
      </c>
      <c r="B173" s="4">
        <v>42429</v>
      </c>
      <c r="C173" s="24" t="str">
        <f ca="1">IF(Table_owssvr[[#This Row],[Date]]&gt;=(TODAY()-365),"Y","N")</f>
        <v>N</v>
      </c>
      <c r="D173" s="1" t="s">
        <v>1838</v>
      </c>
      <c r="E173" s="1" t="s">
        <v>39</v>
      </c>
      <c r="F173" s="14" t="s">
        <v>1837</v>
      </c>
      <c r="G173" s="1" t="s">
        <v>13</v>
      </c>
      <c r="H173" s="6" t="str">
        <f>IFERROR(LEFT(Table_owssvr[[#This Row],[Subject]],FIND(";",Table_owssvr[[#This Row],[Subject]])-1),Table_owssvr[[#This Row],[Subject]])</f>
        <v>Grants Management</v>
      </c>
      <c r="I173" s="1" t="s">
        <v>16</v>
      </c>
      <c r="J173" s="1" t="s">
        <v>112</v>
      </c>
      <c r="K173" s="5">
        <v>42429.553819444445</v>
      </c>
      <c r="L173" s="1"/>
      <c r="M173" s="1"/>
      <c r="N173" s="2" t="s">
        <v>12</v>
      </c>
      <c r="O173" s="6" t="b">
        <v>0</v>
      </c>
      <c r="P173" s="1" t="s">
        <v>15</v>
      </c>
      <c r="Q173" s="33" t="str">
        <f>IF(ISNUMBER(SEARCH(",",Table_owssvr[[#This Row],[Created By]])),SUBSTITUTE(Table_owssvr[[#This Row],[Created By]]," OCD,",""),Table_owssvr[[#This Row],[Created By]])</f>
        <v>Chua Michael</v>
      </c>
      <c r="R173" s="33" t="str">
        <f>IF(ISNUMBER(SEARCH(",",Table_owssvr[[#This Row],[Created By]])),(MID(Table_owssvr[[#This Row],[Created By_A]]&amp;" "&amp;Table_owssvr[[#This Row],[Created By_A]],FIND(" ",Table_owssvr[[#This Row],[Created By_A]])+1,LEN(Table_owssvr[[#This Row],[Created By_A]]))),Table_owssvr[[#This Row],[Created By]])</f>
        <v>Michael Chua</v>
      </c>
      <c r="S173" s="34" t="str">
        <f>IF(ISNUMBER(SEARCH(",",Table_owssvr[[#This Row],[Created By_B1]])),SUBSTITUTE(Table_owssvr[[#This Row],[Created By_B1]],",",""),Table_owssvr[[#This Row],[Created By_B1]])</f>
        <v>Michael Chua</v>
      </c>
      <c r="T173" s="7">
        <v>176</v>
      </c>
      <c r="U173" s="1" t="s">
        <v>15</v>
      </c>
      <c r="V173" s="5">
        <v>42429.553819444445</v>
      </c>
      <c r="W173" s="1" t="s">
        <v>112</v>
      </c>
      <c r="X173" s="1"/>
      <c r="Y173" s="1" t="s">
        <v>13</v>
      </c>
      <c r="Z173" s="1" t="s">
        <v>12</v>
      </c>
      <c r="AA173" s="1" t="s">
        <v>11</v>
      </c>
    </row>
    <row r="174" spans="1:27" x14ac:dyDescent="0.25">
      <c r="A174" s="1" t="s">
        <v>41</v>
      </c>
      <c r="B174" s="4">
        <v>42415</v>
      </c>
      <c r="C174" s="24" t="str">
        <f ca="1">IF(Table_owssvr[[#This Row],[Date]]&gt;=(TODAY()-365),"Y","N")</f>
        <v>N</v>
      </c>
      <c r="D174" s="1" t="s">
        <v>40</v>
      </c>
      <c r="E174" s="1" t="s">
        <v>39</v>
      </c>
      <c r="F174" s="14" t="s">
        <v>1836</v>
      </c>
      <c r="G174" s="1" t="s">
        <v>13</v>
      </c>
      <c r="H174" s="6" t="str">
        <f>IFERROR(LEFT(Table_owssvr[[#This Row],[Subject]],FIND(";",Table_owssvr[[#This Row],[Subject]])-1),Table_owssvr[[#This Row],[Subject]])</f>
        <v>Grants Management</v>
      </c>
      <c r="I174" s="1" t="s">
        <v>16</v>
      </c>
      <c r="J174" s="1" t="s">
        <v>112</v>
      </c>
      <c r="K174" s="5">
        <v>42429.555266203701</v>
      </c>
      <c r="L174" s="1"/>
      <c r="M174" s="1"/>
      <c r="N174" s="2" t="s">
        <v>12</v>
      </c>
      <c r="O174" s="6" t="b">
        <v>0</v>
      </c>
      <c r="P174" s="1" t="s">
        <v>15</v>
      </c>
      <c r="Q174" s="33" t="str">
        <f>IF(ISNUMBER(SEARCH(",",Table_owssvr[[#This Row],[Created By]])),SUBSTITUTE(Table_owssvr[[#This Row],[Created By]]," OCD,",""),Table_owssvr[[#This Row],[Created By]])</f>
        <v>Chua Michael</v>
      </c>
      <c r="R174" s="33" t="str">
        <f>IF(ISNUMBER(SEARCH(",",Table_owssvr[[#This Row],[Created By]])),(MID(Table_owssvr[[#This Row],[Created By_A]]&amp;" "&amp;Table_owssvr[[#This Row],[Created By_A]],FIND(" ",Table_owssvr[[#This Row],[Created By_A]])+1,LEN(Table_owssvr[[#This Row],[Created By_A]]))),Table_owssvr[[#This Row],[Created By]])</f>
        <v>Michael Chua</v>
      </c>
      <c r="S174" s="34" t="str">
        <f>IF(ISNUMBER(SEARCH(",",Table_owssvr[[#This Row],[Created By_B1]])),SUBSTITUTE(Table_owssvr[[#This Row],[Created By_B1]],",",""),Table_owssvr[[#This Row],[Created By_B1]])</f>
        <v>Michael Chua</v>
      </c>
      <c r="T174" s="7">
        <v>177</v>
      </c>
      <c r="U174" s="1" t="s">
        <v>15</v>
      </c>
      <c r="V174" s="5">
        <v>42429.555266203701</v>
      </c>
      <c r="W174" s="1" t="s">
        <v>112</v>
      </c>
      <c r="X174" s="1"/>
      <c r="Y174" s="1" t="s">
        <v>13</v>
      </c>
      <c r="Z174" s="1" t="s">
        <v>12</v>
      </c>
      <c r="AA174" s="1" t="s">
        <v>11</v>
      </c>
    </row>
    <row r="175" spans="1:27" x14ac:dyDescent="0.25">
      <c r="A175" s="1" t="s">
        <v>745</v>
      </c>
      <c r="B175" s="4">
        <v>42416</v>
      </c>
      <c r="C175" s="24" t="str">
        <f ca="1">IF(Table_owssvr[[#This Row],[Date]]&gt;=(TODAY()-365),"Y","N")</f>
        <v>N</v>
      </c>
      <c r="D175" s="1" t="s">
        <v>1835</v>
      </c>
      <c r="E175" s="1" t="s">
        <v>39</v>
      </c>
      <c r="F175" s="14" t="s">
        <v>1834</v>
      </c>
      <c r="G175" s="1" t="s">
        <v>13</v>
      </c>
      <c r="H175" s="6" t="str">
        <f>IFERROR(LEFT(Table_owssvr[[#This Row],[Subject]],FIND(";",Table_owssvr[[#This Row],[Subject]])-1),Table_owssvr[[#This Row],[Subject]])</f>
        <v>Grants Management</v>
      </c>
      <c r="I175" s="1" t="s">
        <v>16</v>
      </c>
      <c r="J175" s="1" t="s">
        <v>112</v>
      </c>
      <c r="K175" s="5">
        <v>42429.557939814818</v>
      </c>
      <c r="L175" s="1"/>
      <c r="M175" s="1"/>
      <c r="N175" s="2" t="s">
        <v>12</v>
      </c>
      <c r="O175" s="6" t="b">
        <v>0</v>
      </c>
      <c r="P175" s="1" t="s">
        <v>15</v>
      </c>
      <c r="Q175" s="33" t="str">
        <f>IF(ISNUMBER(SEARCH(",",Table_owssvr[[#This Row],[Created By]])),SUBSTITUTE(Table_owssvr[[#This Row],[Created By]]," OCD,",""),Table_owssvr[[#This Row],[Created By]])</f>
        <v>Chua Michael</v>
      </c>
      <c r="R175" s="33" t="str">
        <f>IF(ISNUMBER(SEARCH(",",Table_owssvr[[#This Row],[Created By]])),(MID(Table_owssvr[[#This Row],[Created By_A]]&amp;" "&amp;Table_owssvr[[#This Row],[Created By_A]],FIND(" ",Table_owssvr[[#This Row],[Created By_A]])+1,LEN(Table_owssvr[[#This Row],[Created By_A]]))),Table_owssvr[[#This Row],[Created By]])</f>
        <v>Michael Chua</v>
      </c>
      <c r="S175" s="34" t="str">
        <f>IF(ISNUMBER(SEARCH(",",Table_owssvr[[#This Row],[Created By_B1]])),SUBSTITUTE(Table_owssvr[[#This Row],[Created By_B1]],",",""),Table_owssvr[[#This Row],[Created By_B1]])</f>
        <v>Michael Chua</v>
      </c>
      <c r="T175" s="7">
        <v>178</v>
      </c>
      <c r="U175" s="1" t="s">
        <v>15</v>
      </c>
      <c r="V175" s="5">
        <v>42429.557939814818</v>
      </c>
      <c r="W175" s="1" t="s">
        <v>112</v>
      </c>
      <c r="X175" s="1"/>
      <c r="Y175" s="1" t="s">
        <v>13</v>
      </c>
      <c r="Z175" s="1" t="s">
        <v>12</v>
      </c>
      <c r="AA175" s="1" t="s">
        <v>11</v>
      </c>
    </row>
    <row r="176" spans="1:27" x14ac:dyDescent="0.25">
      <c r="A176" s="1" t="s">
        <v>482</v>
      </c>
      <c r="B176" s="4">
        <v>42417</v>
      </c>
      <c r="C176" s="24" t="str">
        <f ca="1">IF(Table_owssvr[[#This Row],[Date]]&gt;=(TODAY()-365),"Y","N")</f>
        <v>N</v>
      </c>
      <c r="D176" s="1" t="s">
        <v>935</v>
      </c>
      <c r="E176" s="1" t="s">
        <v>29</v>
      </c>
      <c r="F176" s="14" t="s">
        <v>1833</v>
      </c>
      <c r="G176" s="1" t="s">
        <v>13</v>
      </c>
      <c r="H176" s="6" t="str">
        <f>IFERROR(LEFT(Table_owssvr[[#This Row],[Subject]],FIND(";",Table_owssvr[[#This Row],[Subject]])-1),Table_owssvr[[#This Row],[Subject]])</f>
        <v>Grants Management</v>
      </c>
      <c r="I176" s="1" t="s">
        <v>16</v>
      </c>
      <c r="J176" s="1" t="s">
        <v>1099</v>
      </c>
      <c r="K176" s="5">
        <v>42429.633240740739</v>
      </c>
      <c r="L176" s="1"/>
      <c r="M176" s="1"/>
      <c r="N176" s="2" t="s">
        <v>12</v>
      </c>
      <c r="O176" s="6" t="b">
        <v>0</v>
      </c>
      <c r="P176" s="1" t="s">
        <v>15</v>
      </c>
      <c r="Q176" s="33" t="str">
        <f>IF(ISNUMBER(SEARCH(",",Table_owssvr[[#This Row],[Created By]])),SUBSTITUTE(Table_owssvr[[#This Row],[Created By]]," OCD,",""),Table_owssvr[[#This Row],[Created By]])</f>
        <v>Peychaud Rosalind</v>
      </c>
      <c r="R176" s="33" t="str">
        <f>IF(ISNUMBER(SEARCH(",",Table_owssvr[[#This Row],[Created By]])),(MID(Table_owssvr[[#This Row],[Created By_A]]&amp;" "&amp;Table_owssvr[[#This Row],[Created By_A]],FIND(" ",Table_owssvr[[#This Row],[Created By_A]])+1,LEN(Table_owssvr[[#This Row],[Created By_A]]))),Table_owssvr[[#This Row],[Created By]])</f>
        <v>Rosalind Peychaud</v>
      </c>
      <c r="S176" s="34" t="str">
        <f>IF(ISNUMBER(SEARCH(",",Table_owssvr[[#This Row],[Created By_B1]])),SUBSTITUTE(Table_owssvr[[#This Row],[Created By_B1]],",",""),Table_owssvr[[#This Row],[Created By_B1]])</f>
        <v>Rosalind Peychaud</v>
      </c>
      <c r="T176" s="7">
        <v>180</v>
      </c>
      <c r="U176" s="1" t="s">
        <v>15</v>
      </c>
      <c r="V176" s="5">
        <v>42429.633240740739</v>
      </c>
      <c r="W176" s="1" t="s">
        <v>1099</v>
      </c>
      <c r="X176" s="1"/>
      <c r="Y176" s="1" t="s">
        <v>13</v>
      </c>
      <c r="Z176" s="1" t="s">
        <v>12</v>
      </c>
      <c r="AA176" s="1" t="s">
        <v>11</v>
      </c>
    </row>
    <row r="177" spans="1:27" x14ac:dyDescent="0.25">
      <c r="A177" s="1" t="s">
        <v>1832</v>
      </c>
      <c r="B177" s="4">
        <v>42418</v>
      </c>
      <c r="C177" s="24" t="str">
        <f ca="1">IF(Table_owssvr[[#This Row],[Date]]&gt;=(TODAY()-365),"Y","N")</f>
        <v>N</v>
      </c>
      <c r="D177" s="1" t="s">
        <v>1777</v>
      </c>
      <c r="E177" s="1" t="s">
        <v>29</v>
      </c>
      <c r="F177" s="14" t="s">
        <v>1831</v>
      </c>
      <c r="G177" s="1" t="s">
        <v>13</v>
      </c>
      <c r="H177" s="6" t="str">
        <f>IFERROR(LEFT(Table_owssvr[[#This Row],[Subject]],FIND(";",Table_owssvr[[#This Row],[Subject]])-1),Table_owssvr[[#This Row],[Subject]])</f>
        <v>Grants Management</v>
      </c>
      <c r="I177" s="1" t="s">
        <v>16</v>
      </c>
      <c r="J177" s="1" t="s">
        <v>1099</v>
      </c>
      <c r="K177" s="5">
        <v>42429.645520833335</v>
      </c>
      <c r="L177" s="1"/>
      <c r="M177" s="1"/>
      <c r="N177" s="2" t="s">
        <v>12</v>
      </c>
      <c r="O177" s="6" t="b">
        <v>0</v>
      </c>
      <c r="P177" s="1" t="s">
        <v>15</v>
      </c>
      <c r="Q177" s="33" t="str">
        <f>IF(ISNUMBER(SEARCH(",",Table_owssvr[[#This Row],[Created By]])),SUBSTITUTE(Table_owssvr[[#This Row],[Created By]]," OCD,",""),Table_owssvr[[#This Row],[Created By]])</f>
        <v>Peychaud Rosalind</v>
      </c>
      <c r="R177" s="33" t="str">
        <f>IF(ISNUMBER(SEARCH(",",Table_owssvr[[#This Row],[Created By]])),(MID(Table_owssvr[[#This Row],[Created By_A]]&amp;" "&amp;Table_owssvr[[#This Row],[Created By_A]],FIND(" ",Table_owssvr[[#This Row],[Created By_A]])+1,LEN(Table_owssvr[[#This Row],[Created By_A]]))),Table_owssvr[[#This Row],[Created By]])</f>
        <v>Rosalind Peychaud</v>
      </c>
      <c r="S177" s="34" t="str">
        <f>IF(ISNUMBER(SEARCH(",",Table_owssvr[[#This Row],[Created By_B1]])),SUBSTITUTE(Table_owssvr[[#This Row],[Created By_B1]],",",""),Table_owssvr[[#This Row],[Created By_B1]])</f>
        <v>Rosalind Peychaud</v>
      </c>
      <c r="T177" s="7">
        <v>181</v>
      </c>
      <c r="U177" s="1" t="s">
        <v>15</v>
      </c>
      <c r="V177" s="5">
        <v>42429.645520833335</v>
      </c>
      <c r="W177" s="1" t="s">
        <v>1099</v>
      </c>
      <c r="X177" s="1"/>
      <c r="Y177" s="1" t="s">
        <v>13</v>
      </c>
      <c r="Z177" s="1" t="s">
        <v>12</v>
      </c>
      <c r="AA177" s="1" t="s">
        <v>11</v>
      </c>
    </row>
    <row r="178" spans="1:27" x14ac:dyDescent="0.25">
      <c r="A178" s="1" t="s">
        <v>677</v>
      </c>
      <c r="B178" s="4">
        <v>42418</v>
      </c>
      <c r="C178" s="24" t="str">
        <f ca="1">IF(Table_owssvr[[#This Row],[Date]]&gt;=(TODAY()-365),"Y","N")</f>
        <v>N</v>
      </c>
      <c r="D178" s="1" t="s">
        <v>677</v>
      </c>
      <c r="E178" s="1" t="s">
        <v>29</v>
      </c>
      <c r="F178" s="14" t="s">
        <v>1830</v>
      </c>
      <c r="G178" s="1" t="s">
        <v>59</v>
      </c>
      <c r="H178" s="6" t="str">
        <f>IFERROR(LEFT(Table_owssvr[[#This Row],[Subject]],FIND(";",Table_owssvr[[#This Row],[Subject]])-1),Table_owssvr[[#This Row],[Subject]])</f>
        <v>Damage related to disaster</v>
      </c>
      <c r="I178" s="1" t="s">
        <v>16</v>
      </c>
      <c r="J178" s="1" t="s">
        <v>1099</v>
      </c>
      <c r="K178" s="5">
        <v>42429.675011574072</v>
      </c>
      <c r="L178" s="1"/>
      <c r="M178" s="1"/>
      <c r="N178" s="2" t="s">
        <v>12</v>
      </c>
      <c r="O178" s="6" t="b">
        <v>0</v>
      </c>
      <c r="P178" s="1" t="s">
        <v>15</v>
      </c>
      <c r="Q178" s="33" t="str">
        <f>IF(ISNUMBER(SEARCH(",",Table_owssvr[[#This Row],[Created By]])),SUBSTITUTE(Table_owssvr[[#This Row],[Created By]]," OCD,",""),Table_owssvr[[#This Row],[Created By]])</f>
        <v>Peychaud Rosalind</v>
      </c>
      <c r="R178" s="33" t="str">
        <f>IF(ISNUMBER(SEARCH(",",Table_owssvr[[#This Row],[Created By]])),(MID(Table_owssvr[[#This Row],[Created By_A]]&amp;" "&amp;Table_owssvr[[#This Row],[Created By_A]],FIND(" ",Table_owssvr[[#This Row],[Created By_A]])+1,LEN(Table_owssvr[[#This Row],[Created By_A]]))),Table_owssvr[[#This Row],[Created By]])</f>
        <v>Rosalind Peychaud</v>
      </c>
      <c r="S178" s="34" t="str">
        <f>IF(ISNUMBER(SEARCH(",",Table_owssvr[[#This Row],[Created By_B1]])),SUBSTITUTE(Table_owssvr[[#This Row],[Created By_B1]],",",""),Table_owssvr[[#This Row],[Created By_B1]])</f>
        <v>Rosalind Peychaud</v>
      </c>
      <c r="T178" s="7">
        <v>182</v>
      </c>
      <c r="U178" s="1" t="s">
        <v>15</v>
      </c>
      <c r="V178" s="5">
        <v>42429.675011574072</v>
      </c>
      <c r="W178" s="1" t="s">
        <v>1099</v>
      </c>
      <c r="X178" s="1"/>
      <c r="Y178" s="1" t="s">
        <v>13</v>
      </c>
      <c r="Z178" s="1" t="s">
        <v>12</v>
      </c>
      <c r="AA178" s="1" t="s">
        <v>11</v>
      </c>
    </row>
    <row r="179" spans="1:27" x14ac:dyDescent="0.25">
      <c r="A179" s="1" t="s">
        <v>1829</v>
      </c>
      <c r="B179" s="4">
        <v>42424</v>
      </c>
      <c r="C179" s="24" t="str">
        <f ca="1">IF(Table_owssvr[[#This Row],[Date]]&gt;=(TODAY()-365),"Y","N")</f>
        <v>N</v>
      </c>
      <c r="D179" s="1" t="s">
        <v>1828</v>
      </c>
      <c r="E179" s="1" t="s">
        <v>29</v>
      </c>
      <c r="F179" s="14" t="s">
        <v>1827</v>
      </c>
      <c r="G179" s="1" t="s">
        <v>126</v>
      </c>
      <c r="H179" s="6" t="str">
        <f>IFERROR(LEFT(Table_owssvr[[#This Row],[Subject]],FIND(";",Table_owssvr[[#This Row],[Subject]])-1),Table_owssvr[[#This Row],[Subject]])</f>
        <v>Damage related to disaster</v>
      </c>
      <c r="I179" s="1" t="s">
        <v>16</v>
      </c>
      <c r="J179" s="1" t="s">
        <v>1099</v>
      </c>
      <c r="K179" s="5">
        <v>42429.700428240743</v>
      </c>
      <c r="L179" s="1"/>
      <c r="M179" s="1"/>
      <c r="N179" s="2" t="s">
        <v>12</v>
      </c>
      <c r="O179" s="6" t="b">
        <v>0</v>
      </c>
      <c r="P179" s="1" t="s">
        <v>15</v>
      </c>
      <c r="Q179" s="33" t="str">
        <f>IF(ISNUMBER(SEARCH(",",Table_owssvr[[#This Row],[Created By]])),SUBSTITUTE(Table_owssvr[[#This Row],[Created By]]," OCD,",""),Table_owssvr[[#This Row],[Created By]])</f>
        <v>Peychaud Rosalind</v>
      </c>
      <c r="R179" s="33" t="str">
        <f>IF(ISNUMBER(SEARCH(",",Table_owssvr[[#This Row],[Created By]])),(MID(Table_owssvr[[#This Row],[Created By_A]]&amp;" "&amp;Table_owssvr[[#This Row],[Created By_A]],FIND(" ",Table_owssvr[[#This Row],[Created By_A]])+1,LEN(Table_owssvr[[#This Row],[Created By_A]]))),Table_owssvr[[#This Row],[Created By]])</f>
        <v>Rosalind Peychaud</v>
      </c>
      <c r="S179" s="34" t="str">
        <f>IF(ISNUMBER(SEARCH(",",Table_owssvr[[#This Row],[Created By_B1]])),SUBSTITUTE(Table_owssvr[[#This Row],[Created By_B1]],",",""),Table_owssvr[[#This Row],[Created By_B1]])</f>
        <v>Rosalind Peychaud</v>
      </c>
      <c r="T179" s="7">
        <v>183</v>
      </c>
      <c r="U179" s="1" t="s">
        <v>15</v>
      </c>
      <c r="V179" s="5">
        <v>42429.700428240743</v>
      </c>
      <c r="W179" s="1" t="s">
        <v>1099</v>
      </c>
      <c r="X179" s="1"/>
      <c r="Y179" s="1" t="s">
        <v>13</v>
      </c>
      <c r="Z179" s="1" t="s">
        <v>12</v>
      </c>
      <c r="AA179" s="1" t="s">
        <v>11</v>
      </c>
    </row>
    <row r="180" spans="1:27" x14ac:dyDescent="0.25">
      <c r="A180" s="1" t="s">
        <v>1829</v>
      </c>
      <c r="B180" s="4">
        <v>42424</v>
      </c>
      <c r="C180" s="24" t="str">
        <f ca="1">IF(Table_owssvr[[#This Row],[Date]]&gt;=(TODAY()-365),"Y","N")</f>
        <v>N</v>
      </c>
      <c r="D180" s="1" t="s">
        <v>1828</v>
      </c>
      <c r="E180" s="1" t="s">
        <v>29</v>
      </c>
      <c r="F180" s="14" t="s">
        <v>1827</v>
      </c>
      <c r="G180" s="1" t="s">
        <v>126</v>
      </c>
      <c r="H180" s="6" t="str">
        <f>IFERROR(LEFT(Table_owssvr[[#This Row],[Subject]],FIND(";",Table_owssvr[[#This Row],[Subject]])-1),Table_owssvr[[#This Row],[Subject]])</f>
        <v>Damage related to disaster</v>
      </c>
      <c r="I180" s="1" t="s">
        <v>16</v>
      </c>
      <c r="J180" s="1" t="s">
        <v>1099</v>
      </c>
      <c r="K180" s="5">
        <v>42429.70045138889</v>
      </c>
      <c r="L180" s="1"/>
      <c r="M180" s="1"/>
      <c r="N180" s="2" t="s">
        <v>12</v>
      </c>
      <c r="O180" s="6" t="b">
        <v>0</v>
      </c>
      <c r="P180" s="1" t="s">
        <v>15</v>
      </c>
      <c r="Q180" s="33" t="str">
        <f>IF(ISNUMBER(SEARCH(",",Table_owssvr[[#This Row],[Created By]])),SUBSTITUTE(Table_owssvr[[#This Row],[Created By]]," OCD,",""),Table_owssvr[[#This Row],[Created By]])</f>
        <v>Peychaud Rosalind</v>
      </c>
      <c r="R180" s="33" t="str">
        <f>IF(ISNUMBER(SEARCH(",",Table_owssvr[[#This Row],[Created By]])),(MID(Table_owssvr[[#This Row],[Created By_A]]&amp;" "&amp;Table_owssvr[[#This Row],[Created By_A]],FIND(" ",Table_owssvr[[#This Row],[Created By_A]])+1,LEN(Table_owssvr[[#This Row],[Created By_A]]))),Table_owssvr[[#This Row],[Created By]])</f>
        <v>Rosalind Peychaud</v>
      </c>
      <c r="S180" s="34" t="str">
        <f>IF(ISNUMBER(SEARCH(",",Table_owssvr[[#This Row],[Created By_B1]])),SUBSTITUTE(Table_owssvr[[#This Row],[Created By_B1]],",",""),Table_owssvr[[#This Row],[Created By_B1]])</f>
        <v>Rosalind Peychaud</v>
      </c>
      <c r="T180" s="7">
        <v>184</v>
      </c>
      <c r="U180" s="1" t="s">
        <v>15</v>
      </c>
      <c r="V180" s="5">
        <v>42429.70045138889</v>
      </c>
      <c r="W180" s="1" t="s">
        <v>1099</v>
      </c>
      <c r="X180" s="1"/>
      <c r="Y180" s="1" t="s">
        <v>13</v>
      </c>
      <c r="Z180" s="1" t="s">
        <v>12</v>
      </c>
      <c r="AA180" s="1" t="s">
        <v>11</v>
      </c>
    </row>
    <row r="181" spans="1:27" x14ac:dyDescent="0.25">
      <c r="A181" s="1" t="s">
        <v>1825</v>
      </c>
      <c r="B181" s="4">
        <v>42411</v>
      </c>
      <c r="C181" s="24" t="str">
        <f ca="1">IF(Table_owssvr[[#This Row],[Date]]&gt;=(TODAY()-365),"Y","N")</f>
        <v>N</v>
      </c>
      <c r="D181" s="1" t="s">
        <v>1824</v>
      </c>
      <c r="E181" s="1" t="s">
        <v>521</v>
      </c>
      <c r="F181" s="14" t="s">
        <v>1826</v>
      </c>
      <c r="G181" s="1" t="s">
        <v>1822</v>
      </c>
      <c r="H181" s="6" t="str">
        <f>IFERROR(LEFT(Table_owssvr[[#This Row],[Subject]],FIND(";",Table_owssvr[[#This Row],[Subject]])-1),Table_owssvr[[#This Row],[Subject]])</f>
        <v>Damage related to disaster</v>
      </c>
      <c r="I181" s="1" t="s">
        <v>27</v>
      </c>
      <c r="J181" s="1" t="s">
        <v>1739</v>
      </c>
      <c r="K181" s="5">
        <v>42432.441655092596</v>
      </c>
      <c r="L181" s="1"/>
      <c r="M181" s="1"/>
      <c r="N181" s="2" t="s">
        <v>12</v>
      </c>
      <c r="O181" s="6" t="b">
        <v>0</v>
      </c>
      <c r="P181" s="1" t="s">
        <v>15</v>
      </c>
      <c r="Q181" s="33" t="str">
        <f>IF(ISNUMBER(SEARCH(",",Table_owssvr[[#This Row],[Created By]])),SUBSTITUTE(Table_owssvr[[#This Row],[Created By]]," OCD,",""),Table_owssvr[[#This Row],[Created By]])</f>
        <v>Washington, Debra</v>
      </c>
      <c r="R181" s="33" t="str">
        <f>IF(ISNUMBER(SEARCH(",",Table_owssvr[[#This Row],[Created By]])),(MID(Table_owssvr[[#This Row],[Created By_A]]&amp;" "&amp;Table_owssvr[[#This Row],[Created By_A]],FIND(" ",Table_owssvr[[#This Row],[Created By_A]])+1,LEN(Table_owssvr[[#This Row],[Created By_A]]))),Table_owssvr[[#This Row],[Created By]])</f>
        <v>Debra Washington,</v>
      </c>
      <c r="S181" s="34" t="str">
        <f>IF(ISNUMBER(SEARCH(",",Table_owssvr[[#This Row],[Created By_B1]])),SUBSTITUTE(Table_owssvr[[#This Row],[Created By_B1]],",",""),Table_owssvr[[#This Row],[Created By_B1]])</f>
        <v>Debra Washington</v>
      </c>
      <c r="T181" s="7">
        <v>185</v>
      </c>
      <c r="U181" s="1" t="s">
        <v>15</v>
      </c>
      <c r="V181" s="5">
        <v>42432.441655092596</v>
      </c>
      <c r="W181" s="1" t="s">
        <v>1739</v>
      </c>
      <c r="X181" s="1"/>
      <c r="Y181" s="1" t="s">
        <v>13</v>
      </c>
      <c r="Z181" s="1" t="s">
        <v>12</v>
      </c>
      <c r="AA181" s="1" t="s">
        <v>11</v>
      </c>
    </row>
    <row r="182" spans="1:27" x14ac:dyDescent="0.25">
      <c r="A182" s="1" t="s">
        <v>1825</v>
      </c>
      <c r="B182" s="4">
        <v>42417</v>
      </c>
      <c r="C182" s="24" t="str">
        <f ca="1">IF(Table_owssvr[[#This Row],[Date]]&gt;=(TODAY()-365),"Y","N")</f>
        <v>N</v>
      </c>
      <c r="D182" s="1" t="s">
        <v>1824</v>
      </c>
      <c r="E182" s="1" t="s">
        <v>521</v>
      </c>
      <c r="F182" s="14" t="s">
        <v>1823</v>
      </c>
      <c r="G182" s="1" t="s">
        <v>1822</v>
      </c>
      <c r="H182" s="6" t="str">
        <f>IFERROR(LEFT(Table_owssvr[[#This Row],[Subject]],FIND(";",Table_owssvr[[#This Row],[Subject]])-1),Table_owssvr[[#This Row],[Subject]])</f>
        <v>Damage related to disaster</v>
      </c>
      <c r="I182" s="1" t="s">
        <v>27</v>
      </c>
      <c r="J182" s="1" t="s">
        <v>1739</v>
      </c>
      <c r="K182" s="5">
        <v>42432.455254629633</v>
      </c>
      <c r="L182" s="1"/>
      <c r="M182" s="1"/>
      <c r="N182" s="2" t="s">
        <v>12</v>
      </c>
      <c r="O182" s="6" t="b">
        <v>0</v>
      </c>
      <c r="P182" s="1" t="s">
        <v>15</v>
      </c>
      <c r="Q182" s="33" t="str">
        <f>IF(ISNUMBER(SEARCH(",",Table_owssvr[[#This Row],[Created By]])),SUBSTITUTE(Table_owssvr[[#This Row],[Created By]]," OCD,",""),Table_owssvr[[#This Row],[Created By]])</f>
        <v>Washington, Debra</v>
      </c>
      <c r="R182" s="33" t="str">
        <f>IF(ISNUMBER(SEARCH(",",Table_owssvr[[#This Row],[Created By]])),(MID(Table_owssvr[[#This Row],[Created By_A]]&amp;" "&amp;Table_owssvr[[#This Row],[Created By_A]],FIND(" ",Table_owssvr[[#This Row],[Created By_A]])+1,LEN(Table_owssvr[[#This Row],[Created By_A]]))),Table_owssvr[[#This Row],[Created By]])</f>
        <v>Debra Washington,</v>
      </c>
      <c r="S182" s="34" t="str">
        <f>IF(ISNUMBER(SEARCH(",",Table_owssvr[[#This Row],[Created By_B1]])),SUBSTITUTE(Table_owssvr[[#This Row],[Created By_B1]],",",""),Table_owssvr[[#This Row],[Created By_B1]])</f>
        <v>Debra Washington</v>
      </c>
      <c r="T182" s="7">
        <v>186</v>
      </c>
      <c r="U182" s="1" t="s">
        <v>15</v>
      </c>
      <c r="V182" s="5">
        <v>42432.455254629633</v>
      </c>
      <c r="W182" s="1" t="s">
        <v>1739</v>
      </c>
      <c r="X182" s="1"/>
      <c r="Y182" s="1" t="s">
        <v>13</v>
      </c>
      <c r="Z182" s="1" t="s">
        <v>12</v>
      </c>
      <c r="AA182" s="1" t="s">
        <v>11</v>
      </c>
    </row>
    <row r="183" spans="1:27" x14ac:dyDescent="0.25">
      <c r="A183" s="1" t="s">
        <v>1821</v>
      </c>
      <c r="B183" s="4">
        <v>42424</v>
      </c>
      <c r="C183" s="24" t="str">
        <f ca="1">IF(Table_owssvr[[#This Row],[Date]]&gt;=(TODAY()-365),"Y","N")</f>
        <v>N</v>
      </c>
      <c r="D183" s="1" t="s">
        <v>1742</v>
      </c>
      <c r="E183" s="1" t="s">
        <v>229</v>
      </c>
      <c r="F183" s="14" t="s">
        <v>1820</v>
      </c>
      <c r="G183" s="1" t="s">
        <v>1819</v>
      </c>
      <c r="H183" s="6" t="str">
        <f>IFERROR(LEFT(Table_owssvr[[#This Row],[Subject]],FIND(";",Table_owssvr[[#This Row],[Subject]])-1),Table_owssvr[[#This Row],[Subject]])</f>
        <v>Damage related to disaster</v>
      </c>
      <c r="I183" s="1" t="s">
        <v>27</v>
      </c>
      <c r="J183" s="1" t="s">
        <v>1739</v>
      </c>
      <c r="K183" s="5">
        <v>42432.464861111112</v>
      </c>
      <c r="L183" s="1"/>
      <c r="M183" s="1"/>
      <c r="N183" s="2" t="s">
        <v>12</v>
      </c>
      <c r="O183" s="6" t="b">
        <v>0</v>
      </c>
      <c r="P183" s="1" t="s">
        <v>15</v>
      </c>
      <c r="Q183" s="33" t="str">
        <f>IF(ISNUMBER(SEARCH(",",Table_owssvr[[#This Row],[Created By]])),SUBSTITUTE(Table_owssvr[[#This Row],[Created By]]," OCD,",""),Table_owssvr[[#This Row],[Created By]])</f>
        <v>Washington, Debra</v>
      </c>
      <c r="R183" s="33" t="str">
        <f>IF(ISNUMBER(SEARCH(",",Table_owssvr[[#This Row],[Created By]])),(MID(Table_owssvr[[#This Row],[Created By_A]]&amp;" "&amp;Table_owssvr[[#This Row],[Created By_A]],FIND(" ",Table_owssvr[[#This Row],[Created By_A]])+1,LEN(Table_owssvr[[#This Row],[Created By_A]]))),Table_owssvr[[#This Row],[Created By]])</f>
        <v>Debra Washington,</v>
      </c>
      <c r="S183" s="34" t="str">
        <f>IF(ISNUMBER(SEARCH(",",Table_owssvr[[#This Row],[Created By_B1]])),SUBSTITUTE(Table_owssvr[[#This Row],[Created By_B1]],",",""),Table_owssvr[[#This Row],[Created By_B1]])</f>
        <v>Debra Washington</v>
      </c>
      <c r="T183" s="7">
        <v>187</v>
      </c>
      <c r="U183" s="1" t="s">
        <v>15</v>
      </c>
      <c r="V183" s="5">
        <v>42432.464861111112</v>
      </c>
      <c r="W183" s="1" t="s">
        <v>1739</v>
      </c>
      <c r="X183" s="1"/>
      <c r="Y183" s="1" t="s">
        <v>13</v>
      </c>
      <c r="Z183" s="1" t="s">
        <v>12</v>
      </c>
      <c r="AA183" s="1" t="s">
        <v>11</v>
      </c>
    </row>
    <row r="184" spans="1:27" x14ac:dyDescent="0.25">
      <c r="A184" s="1" t="s">
        <v>1818</v>
      </c>
      <c r="B184" s="4">
        <v>42429</v>
      </c>
      <c r="C184" s="24" t="str">
        <f ca="1">IF(Table_owssvr[[#This Row],[Date]]&gt;=(TODAY()-365),"Y","N")</f>
        <v>N</v>
      </c>
      <c r="D184" s="1" t="s">
        <v>1817</v>
      </c>
      <c r="E184" s="1" t="s">
        <v>39</v>
      </c>
      <c r="F184" s="14" t="s">
        <v>1816</v>
      </c>
      <c r="G184" s="1" t="s">
        <v>42</v>
      </c>
      <c r="H184" s="6" t="str">
        <f>IFERROR(LEFT(Table_owssvr[[#This Row],[Subject]],FIND(";",Table_owssvr[[#This Row],[Subject]])-1),Table_owssvr[[#This Row],[Subject]])</f>
        <v>Damage related to disaster</v>
      </c>
      <c r="I184" s="1" t="s">
        <v>16</v>
      </c>
      <c r="J184" s="1" t="s">
        <v>2</v>
      </c>
      <c r="K184" s="5">
        <v>42433.733101851853</v>
      </c>
      <c r="L184" s="1"/>
      <c r="M184" s="1"/>
      <c r="N184" s="2" t="s">
        <v>12</v>
      </c>
      <c r="O184" s="6" t="b">
        <v>0</v>
      </c>
      <c r="P184" s="1" t="s">
        <v>15</v>
      </c>
      <c r="Q184" s="33" t="str">
        <f>IF(ISNUMBER(SEARCH(",",Table_owssvr[[#This Row],[Created By]])),SUBSTITUTE(Table_owssvr[[#This Row],[Created By]]," OCD,",""),Table_owssvr[[#This Row],[Created By]])</f>
        <v>Darin Mann</v>
      </c>
      <c r="R184" s="33" t="str">
        <f>IF(ISNUMBER(SEARCH(",",Table_owssvr[[#This Row],[Created By]])),(MID(Table_owssvr[[#This Row],[Created By_A]]&amp;" "&amp;Table_owssvr[[#This Row],[Created By_A]],FIND(" ",Table_owssvr[[#This Row],[Created By_A]])+1,LEN(Table_owssvr[[#This Row],[Created By_A]]))),Table_owssvr[[#This Row],[Created By]])</f>
        <v>Darin Mann</v>
      </c>
      <c r="S184" s="34" t="str">
        <f>IF(ISNUMBER(SEARCH(",",Table_owssvr[[#This Row],[Created By_B1]])),SUBSTITUTE(Table_owssvr[[#This Row],[Created By_B1]],",",""),Table_owssvr[[#This Row],[Created By_B1]])</f>
        <v>Darin Mann</v>
      </c>
      <c r="T184" s="7">
        <v>188</v>
      </c>
      <c r="U184" s="1" t="s">
        <v>15</v>
      </c>
      <c r="V184" s="5">
        <v>42433.733101851853</v>
      </c>
      <c r="W184" s="1" t="s">
        <v>2</v>
      </c>
      <c r="X184" s="1"/>
      <c r="Y184" s="1" t="s">
        <v>13</v>
      </c>
      <c r="Z184" s="1" t="s">
        <v>12</v>
      </c>
      <c r="AA184" s="1" t="s">
        <v>11</v>
      </c>
    </row>
    <row r="185" spans="1:27" x14ac:dyDescent="0.25">
      <c r="A185" s="1" t="s">
        <v>1815</v>
      </c>
      <c r="B185" s="4">
        <v>42430</v>
      </c>
      <c r="C185" s="24" t="str">
        <f ca="1">IF(Table_owssvr[[#This Row],[Date]]&gt;=(TODAY()-365),"Y","N")</f>
        <v>N</v>
      </c>
      <c r="D185" s="1" t="s">
        <v>757</v>
      </c>
      <c r="E185" s="1" t="s">
        <v>39</v>
      </c>
      <c r="F185" s="14" t="s">
        <v>1814</v>
      </c>
      <c r="G185" s="1" t="s">
        <v>221</v>
      </c>
      <c r="H185" s="6" t="str">
        <f>IFERROR(LEFT(Table_owssvr[[#This Row],[Subject]],FIND(";",Table_owssvr[[#This Row],[Subject]])-1),Table_owssvr[[#This Row],[Subject]])</f>
        <v>Damage related to disaster</v>
      </c>
      <c r="I185" s="1" t="s">
        <v>16</v>
      </c>
      <c r="J185" s="1" t="s">
        <v>2</v>
      </c>
      <c r="K185" s="5">
        <v>42433.734247685185</v>
      </c>
      <c r="L185" s="1"/>
      <c r="M185" s="1"/>
      <c r="N185" s="2" t="s">
        <v>12</v>
      </c>
      <c r="O185" s="6" t="b">
        <v>0</v>
      </c>
      <c r="P185" s="1" t="s">
        <v>15</v>
      </c>
      <c r="Q185" s="33" t="str">
        <f>IF(ISNUMBER(SEARCH(",",Table_owssvr[[#This Row],[Created By]])),SUBSTITUTE(Table_owssvr[[#This Row],[Created By]]," OCD,",""),Table_owssvr[[#This Row],[Created By]])</f>
        <v>Darin Mann</v>
      </c>
      <c r="R185" s="33" t="str">
        <f>IF(ISNUMBER(SEARCH(",",Table_owssvr[[#This Row],[Created By]])),(MID(Table_owssvr[[#This Row],[Created By_A]]&amp;" "&amp;Table_owssvr[[#This Row],[Created By_A]],FIND(" ",Table_owssvr[[#This Row],[Created By_A]])+1,LEN(Table_owssvr[[#This Row],[Created By_A]]))),Table_owssvr[[#This Row],[Created By]])</f>
        <v>Darin Mann</v>
      </c>
      <c r="S185" s="34" t="str">
        <f>IF(ISNUMBER(SEARCH(",",Table_owssvr[[#This Row],[Created By_B1]])),SUBSTITUTE(Table_owssvr[[#This Row],[Created By_B1]],",",""),Table_owssvr[[#This Row],[Created By_B1]])</f>
        <v>Darin Mann</v>
      </c>
      <c r="T185" s="7">
        <v>189</v>
      </c>
      <c r="U185" s="1" t="s">
        <v>15</v>
      </c>
      <c r="V185" s="5">
        <v>42433.734247685185</v>
      </c>
      <c r="W185" s="1" t="s">
        <v>2</v>
      </c>
      <c r="X185" s="1"/>
      <c r="Y185" s="1" t="s">
        <v>13</v>
      </c>
      <c r="Z185" s="1" t="s">
        <v>12</v>
      </c>
      <c r="AA185" s="1" t="s">
        <v>11</v>
      </c>
    </row>
    <row r="186" spans="1:27" x14ac:dyDescent="0.25">
      <c r="A186" s="1" t="s">
        <v>1363</v>
      </c>
      <c r="B186" s="4">
        <v>42436</v>
      </c>
      <c r="C186" s="24" t="str">
        <f ca="1">IF(Table_owssvr[[#This Row],[Date]]&gt;=(TODAY()-365),"Y","N")</f>
        <v>N</v>
      </c>
      <c r="D186" s="1" t="s">
        <v>1362</v>
      </c>
      <c r="E186" s="1" t="s">
        <v>39</v>
      </c>
      <c r="F186" s="14" t="s">
        <v>1813</v>
      </c>
      <c r="G186" s="1" t="s">
        <v>59</v>
      </c>
      <c r="H186" s="6" t="str">
        <f>IFERROR(LEFT(Table_owssvr[[#This Row],[Subject]],FIND(";",Table_owssvr[[#This Row],[Subject]])-1),Table_owssvr[[#This Row],[Subject]])</f>
        <v>Damage related to disaster</v>
      </c>
      <c r="I186" s="1" t="s">
        <v>27</v>
      </c>
      <c r="J186" s="1" t="s">
        <v>1812</v>
      </c>
      <c r="K186" s="5">
        <v>42436.505231481482</v>
      </c>
      <c r="L186" s="1"/>
      <c r="M186" s="1"/>
      <c r="N186" s="2" t="s">
        <v>12</v>
      </c>
      <c r="O186" s="6" t="b">
        <v>0</v>
      </c>
      <c r="P186" s="1" t="s">
        <v>15</v>
      </c>
      <c r="Q186" s="33" t="str">
        <f>IF(ISNUMBER(SEARCH(",",Table_owssvr[[#This Row],[Created By]])),SUBSTITUTE(Table_owssvr[[#This Row],[Created By]]," OCD,",""),Table_owssvr[[#This Row],[Created By]])</f>
        <v>Angela Lawson</v>
      </c>
      <c r="R186" s="33" t="str">
        <f>IF(ISNUMBER(SEARCH(",",Table_owssvr[[#This Row],[Created By]])),(MID(Table_owssvr[[#This Row],[Created By_A]]&amp;" "&amp;Table_owssvr[[#This Row],[Created By_A]],FIND(" ",Table_owssvr[[#This Row],[Created By_A]])+1,LEN(Table_owssvr[[#This Row],[Created By_A]]))),Table_owssvr[[#This Row],[Created By]])</f>
        <v>Angela Lawson</v>
      </c>
      <c r="S186" s="34" t="str">
        <f>IF(ISNUMBER(SEARCH(",",Table_owssvr[[#This Row],[Created By_B1]])),SUBSTITUTE(Table_owssvr[[#This Row],[Created By_B1]],",",""),Table_owssvr[[#This Row],[Created By_B1]])</f>
        <v>Angela Lawson</v>
      </c>
      <c r="T186" s="7">
        <v>190</v>
      </c>
      <c r="U186" s="1" t="s">
        <v>15</v>
      </c>
      <c r="V186" s="5">
        <v>42436.505231481482</v>
      </c>
      <c r="W186" s="1" t="s">
        <v>1812</v>
      </c>
      <c r="X186" s="1"/>
      <c r="Y186" s="1" t="s">
        <v>13</v>
      </c>
      <c r="Z186" s="1" t="s">
        <v>12</v>
      </c>
      <c r="AA186" s="1" t="s">
        <v>11</v>
      </c>
    </row>
    <row r="187" spans="1:27" x14ac:dyDescent="0.25">
      <c r="A187" s="1" t="s">
        <v>970</v>
      </c>
      <c r="B187" s="4">
        <v>42438</v>
      </c>
      <c r="C187" s="24" t="str">
        <f ca="1">IF(Table_owssvr[[#This Row],[Date]]&gt;=(TODAY()-365),"Y","N")</f>
        <v>N</v>
      </c>
      <c r="D187" s="1" t="s">
        <v>592</v>
      </c>
      <c r="E187" s="1" t="s">
        <v>48</v>
      </c>
      <c r="F187" s="14" t="s">
        <v>1769</v>
      </c>
      <c r="G187" s="1" t="s">
        <v>968</v>
      </c>
      <c r="H187" s="6" t="str">
        <f>IFERROR(LEFT(Table_owssvr[[#This Row],[Subject]],FIND(";",Table_owssvr[[#This Row],[Subject]])-1),Table_owssvr[[#This Row],[Subject]])</f>
        <v>Duplication of Benefits</v>
      </c>
      <c r="I187" s="1" t="s">
        <v>16</v>
      </c>
      <c r="J187" s="1" t="s">
        <v>6</v>
      </c>
      <c r="K187" s="5">
        <v>42438.498657407406</v>
      </c>
      <c r="L187" s="1"/>
      <c r="M187" s="1"/>
      <c r="N187" s="2" t="s">
        <v>12</v>
      </c>
      <c r="O187" s="6" t="b">
        <v>0</v>
      </c>
      <c r="P187" s="1" t="s">
        <v>15</v>
      </c>
      <c r="Q187" s="33" t="str">
        <f>IF(ISNUMBER(SEARCH(",",Table_owssvr[[#This Row],[Created By]])),SUBSTITUTE(Table_owssvr[[#This Row],[Created By]]," OCD,",""),Table_owssvr[[#This Row],[Created By]])</f>
        <v>Nechelle Polk</v>
      </c>
      <c r="R187" s="33" t="str">
        <f>IF(ISNUMBER(SEARCH(",",Table_owssvr[[#This Row],[Created By]])),(MID(Table_owssvr[[#This Row],[Created By_A]]&amp;" "&amp;Table_owssvr[[#This Row],[Created By_A]],FIND(" ",Table_owssvr[[#This Row],[Created By_A]])+1,LEN(Table_owssvr[[#This Row],[Created By_A]]))),Table_owssvr[[#This Row],[Created By]])</f>
        <v>Nechelle Polk</v>
      </c>
      <c r="S187" s="34" t="str">
        <f>IF(ISNUMBER(SEARCH(",",Table_owssvr[[#This Row],[Created By_B1]])),SUBSTITUTE(Table_owssvr[[#This Row],[Created By_B1]],",",""),Table_owssvr[[#This Row],[Created By_B1]])</f>
        <v>Nechelle Polk</v>
      </c>
      <c r="T187" s="7">
        <v>191</v>
      </c>
      <c r="U187" s="1" t="s">
        <v>15</v>
      </c>
      <c r="V187" s="5">
        <v>42438.498657407406</v>
      </c>
      <c r="W187" s="1" t="s">
        <v>6</v>
      </c>
      <c r="X187" s="1"/>
      <c r="Y187" s="1" t="s">
        <v>13</v>
      </c>
      <c r="Z187" s="1" t="s">
        <v>12</v>
      </c>
      <c r="AA187" s="1" t="s">
        <v>11</v>
      </c>
    </row>
    <row r="188" spans="1:27" x14ac:dyDescent="0.25">
      <c r="A188" s="1" t="s">
        <v>142</v>
      </c>
      <c r="B188" s="4">
        <v>42446</v>
      </c>
      <c r="C188" s="24" t="str">
        <f ca="1">IF(Table_owssvr[[#This Row],[Date]]&gt;=(TODAY()-365),"Y","N")</f>
        <v>N</v>
      </c>
      <c r="D188" s="1" t="s">
        <v>736</v>
      </c>
      <c r="E188" s="1" t="s">
        <v>29</v>
      </c>
      <c r="F188" s="14" t="s">
        <v>1811</v>
      </c>
      <c r="G188" s="1" t="s">
        <v>1672</v>
      </c>
      <c r="H188" s="6" t="str">
        <f>IFERROR(LEFT(Table_owssvr[[#This Row],[Subject]],FIND(";",Table_owssvr[[#This Row],[Subject]])-1),Table_owssvr[[#This Row],[Subject]])</f>
        <v>Damage related to disaster</v>
      </c>
      <c r="I188" s="1" t="s">
        <v>16</v>
      </c>
      <c r="J188" s="1" t="s">
        <v>1517</v>
      </c>
      <c r="K188" s="5">
        <v>42446.667731481481</v>
      </c>
      <c r="L188" s="1"/>
      <c r="M188" s="1"/>
      <c r="N188" s="2" t="s">
        <v>12</v>
      </c>
      <c r="O188" s="6" t="b">
        <v>0</v>
      </c>
      <c r="P188" s="1" t="s">
        <v>15</v>
      </c>
      <c r="Q188" s="33" t="str">
        <f>IF(ISNUMBER(SEARCH(",",Table_owssvr[[#This Row],[Created By]])),SUBSTITUTE(Table_owssvr[[#This Row],[Created By]]," OCD,",""),Table_owssvr[[#This Row],[Created By]])</f>
        <v>Polk, Nechelle</v>
      </c>
      <c r="R188" s="33" t="str">
        <f>IF(ISNUMBER(SEARCH(",",Table_owssvr[[#This Row],[Created By]])),(MID(Table_owssvr[[#This Row],[Created By_A]]&amp;" "&amp;Table_owssvr[[#This Row],[Created By_A]],FIND(" ",Table_owssvr[[#This Row],[Created By_A]])+1,LEN(Table_owssvr[[#This Row],[Created By_A]]))),Table_owssvr[[#This Row],[Created By]])</f>
        <v>Nechelle Polk,</v>
      </c>
      <c r="S188" s="34" t="str">
        <f>IF(ISNUMBER(SEARCH(",",Table_owssvr[[#This Row],[Created By_B1]])),SUBSTITUTE(Table_owssvr[[#This Row],[Created By_B1]],",",""),Table_owssvr[[#This Row],[Created By_B1]])</f>
        <v>Nechelle Polk</v>
      </c>
      <c r="T188" s="7">
        <v>192</v>
      </c>
      <c r="U188" s="1" t="s">
        <v>15</v>
      </c>
      <c r="V188" s="5">
        <v>42446.667731481481</v>
      </c>
      <c r="W188" s="1" t="s">
        <v>1517</v>
      </c>
      <c r="X188" s="1"/>
      <c r="Y188" s="1" t="s">
        <v>13</v>
      </c>
      <c r="Z188" s="1" t="s">
        <v>12</v>
      </c>
      <c r="AA188" s="1" t="s">
        <v>11</v>
      </c>
    </row>
    <row r="189" spans="1:27" x14ac:dyDescent="0.25">
      <c r="A189" s="1" t="s">
        <v>1485</v>
      </c>
      <c r="B189" s="4">
        <v>42444</v>
      </c>
      <c r="C189" s="24" t="str">
        <f ca="1">IF(Table_owssvr[[#This Row],[Date]]&gt;=(TODAY()-365),"Y","N")</f>
        <v>N</v>
      </c>
      <c r="D189" s="1" t="s">
        <v>852</v>
      </c>
      <c r="E189" s="1" t="s">
        <v>29</v>
      </c>
      <c r="F189" s="14" t="s">
        <v>1810</v>
      </c>
      <c r="G189" s="1" t="s">
        <v>126</v>
      </c>
      <c r="H189" s="6" t="str">
        <f>IFERROR(LEFT(Table_owssvr[[#This Row],[Subject]],FIND(";",Table_owssvr[[#This Row],[Subject]])-1),Table_owssvr[[#This Row],[Subject]])</f>
        <v>Damage related to disaster</v>
      </c>
      <c r="I189" s="1" t="s">
        <v>16</v>
      </c>
      <c r="J189" s="1" t="s">
        <v>1099</v>
      </c>
      <c r="K189" s="5">
        <v>42447.450648148151</v>
      </c>
      <c r="L189" s="1"/>
      <c r="M189" s="1"/>
      <c r="N189" s="2" t="s">
        <v>12</v>
      </c>
      <c r="O189" s="6" t="b">
        <v>0</v>
      </c>
      <c r="P189" s="1" t="s">
        <v>15</v>
      </c>
      <c r="Q189" s="33" t="str">
        <f>IF(ISNUMBER(SEARCH(",",Table_owssvr[[#This Row],[Created By]])),SUBSTITUTE(Table_owssvr[[#This Row],[Created By]]," OCD,",""),Table_owssvr[[#This Row],[Created By]])</f>
        <v>Peychaud Rosalind</v>
      </c>
      <c r="R189" s="33" t="str">
        <f>IF(ISNUMBER(SEARCH(",",Table_owssvr[[#This Row],[Created By]])),(MID(Table_owssvr[[#This Row],[Created By_A]]&amp;" "&amp;Table_owssvr[[#This Row],[Created By_A]],FIND(" ",Table_owssvr[[#This Row],[Created By_A]])+1,LEN(Table_owssvr[[#This Row],[Created By_A]]))),Table_owssvr[[#This Row],[Created By]])</f>
        <v>Rosalind Peychaud</v>
      </c>
      <c r="S189" s="34" t="str">
        <f>IF(ISNUMBER(SEARCH(",",Table_owssvr[[#This Row],[Created By_B1]])),SUBSTITUTE(Table_owssvr[[#This Row],[Created By_B1]],",",""),Table_owssvr[[#This Row],[Created By_B1]])</f>
        <v>Rosalind Peychaud</v>
      </c>
      <c r="T189" s="7">
        <v>193</v>
      </c>
      <c r="U189" s="1" t="s">
        <v>15</v>
      </c>
      <c r="V189" s="5">
        <v>42592.63144675926</v>
      </c>
      <c r="W189" s="1" t="s">
        <v>1099</v>
      </c>
      <c r="X189" s="1"/>
      <c r="Y189" s="1" t="s">
        <v>13</v>
      </c>
      <c r="Z189" s="1" t="s">
        <v>12</v>
      </c>
      <c r="AA189" s="1" t="s">
        <v>11</v>
      </c>
    </row>
    <row r="190" spans="1:27" x14ac:dyDescent="0.25">
      <c r="A190" s="1" t="s">
        <v>1809</v>
      </c>
      <c r="B190" s="4">
        <v>42444</v>
      </c>
      <c r="C190" s="24" t="str">
        <f ca="1">IF(Table_owssvr[[#This Row],[Date]]&gt;=(TODAY()-365),"Y","N")</f>
        <v>N</v>
      </c>
      <c r="D190" s="1" t="s">
        <v>852</v>
      </c>
      <c r="E190" s="1" t="s">
        <v>29</v>
      </c>
      <c r="F190" s="14" t="s">
        <v>1808</v>
      </c>
      <c r="G190" s="1" t="s">
        <v>59</v>
      </c>
      <c r="H190" s="6" t="str">
        <f>IFERROR(LEFT(Table_owssvr[[#This Row],[Subject]],FIND(";",Table_owssvr[[#This Row],[Subject]])-1),Table_owssvr[[#This Row],[Subject]])</f>
        <v>Damage related to disaster</v>
      </c>
      <c r="I190" s="1" t="s">
        <v>16</v>
      </c>
      <c r="J190" s="1" t="s">
        <v>1099</v>
      </c>
      <c r="K190" s="5">
        <v>42447.450648148151</v>
      </c>
      <c r="L190" s="1"/>
      <c r="M190" s="1"/>
      <c r="N190" s="2" t="s">
        <v>12</v>
      </c>
      <c r="O190" s="6" t="b">
        <v>0</v>
      </c>
      <c r="P190" s="1" t="s">
        <v>15</v>
      </c>
      <c r="Q190" s="33" t="str">
        <f>IF(ISNUMBER(SEARCH(",",Table_owssvr[[#This Row],[Created By]])),SUBSTITUTE(Table_owssvr[[#This Row],[Created By]]," OCD,",""),Table_owssvr[[#This Row],[Created By]])</f>
        <v>Peychaud Rosalind</v>
      </c>
      <c r="R190" s="33" t="str">
        <f>IF(ISNUMBER(SEARCH(",",Table_owssvr[[#This Row],[Created By]])),(MID(Table_owssvr[[#This Row],[Created By_A]]&amp;" "&amp;Table_owssvr[[#This Row],[Created By_A]],FIND(" ",Table_owssvr[[#This Row],[Created By_A]])+1,LEN(Table_owssvr[[#This Row],[Created By_A]]))),Table_owssvr[[#This Row],[Created By]])</f>
        <v>Rosalind Peychaud</v>
      </c>
      <c r="S190" s="34" t="str">
        <f>IF(ISNUMBER(SEARCH(",",Table_owssvr[[#This Row],[Created By_B1]])),SUBSTITUTE(Table_owssvr[[#This Row],[Created By_B1]],",",""),Table_owssvr[[#This Row],[Created By_B1]])</f>
        <v>Rosalind Peychaud</v>
      </c>
      <c r="T190" s="7">
        <v>194</v>
      </c>
      <c r="U190" s="1" t="s">
        <v>15</v>
      </c>
      <c r="V190" s="5">
        <v>42447.464236111111</v>
      </c>
      <c r="W190" s="1" t="s">
        <v>1099</v>
      </c>
      <c r="X190" s="1"/>
      <c r="Y190" s="1" t="s">
        <v>13</v>
      </c>
      <c r="Z190" s="1" t="s">
        <v>12</v>
      </c>
      <c r="AA190" s="1" t="s">
        <v>11</v>
      </c>
    </row>
    <row r="191" spans="1:27" x14ac:dyDescent="0.25">
      <c r="A191" s="1" t="s">
        <v>1807</v>
      </c>
      <c r="B191" s="4">
        <v>42444</v>
      </c>
      <c r="C191" s="24" t="str">
        <f ca="1">IF(Table_owssvr[[#This Row],[Date]]&gt;=(TODAY()-365),"Y","N")</f>
        <v>N</v>
      </c>
      <c r="D191" s="1" t="s">
        <v>1806</v>
      </c>
      <c r="E191" s="1" t="s">
        <v>29</v>
      </c>
      <c r="F191" s="14" t="s">
        <v>1805</v>
      </c>
      <c r="G191" s="1" t="s">
        <v>1804</v>
      </c>
      <c r="H191" s="6" t="str">
        <f>IFERROR(LEFT(Table_owssvr[[#This Row],[Subject]],FIND(";",Table_owssvr[[#This Row],[Subject]])-1),Table_owssvr[[#This Row],[Subject]])</f>
        <v>Damage related to disaster</v>
      </c>
      <c r="I191" s="1" t="s">
        <v>27</v>
      </c>
      <c r="J191" s="1" t="s">
        <v>1099</v>
      </c>
      <c r="K191" s="5">
        <v>42447.45590277778</v>
      </c>
      <c r="L191" s="1"/>
      <c r="M191" s="1"/>
      <c r="N191" s="2" t="s">
        <v>12</v>
      </c>
      <c r="O191" s="6" t="b">
        <v>0</v>
      </c>
      <c r="P191" s="1" t="s">
        <v>15</v>
      </c>
      <c r="Q191" s="33" t="str">
        <f>IF(ISNUMBER(SEARCH(",",Table_owssvr[[#This Row],[Created By]])),SUBSTITUTE(Table_owssvr[[#This Row],[Created By]]," OCD,",""),Table_owssvr[[#This Row],[Created By]])</f>
        <v>Peychaud Rosalind</v>
      </c>
      <c r="R191" s="33" t="str">
        <f>IF(ISNUMBER(SEARCH(",",Table_owssvr[[#This Row],[Created By]])),(MID(Table_owssvr[[#This Row],[Created By_A]]&amp;" "&amp;Table_owssvr[[#This Row],[Created By_A]],FIND(" ",Table_owssvr[[#This Row],[Created By_A]])+1,LEN(Table_owssvr[[#This Row],[Created By_A]]))),Table_owssvr[[#This Row],[Created By]])</f>
        <v>Rosalind Peychaud</v>
      </c>
      <c r="S191" s="34" t="str">
        <f>IF(ISNUMBER(SEARCH(",",Table_owssvr[[#This Row],[Created By_B1]])),SUBSTITUTE(Table_owssvr[[#This Row],[Created By_B1]],",",""),Table_owssvr[[#This Row],[Created By_B1]])</f>
        <v>Rosalind Peychaud</v>
      </c>
      <c r="T191" s="7">
        <v>195</v>
      </c>
      <c r="U191" s="1" t="s">
        <v>15</v>
      </c>
      <c r="V191" s="5">
        <v>42447.464479166665</v>
      </c>
      <c r="W191" s="1" t="s">
        <v>1099</v>
      </c>
      <c r="X191" s="1"/>
      <c r="Y191" s="1" t="s">
        <v>190</v>
      </c>
      <c r="Z191" s="1" t="s">
        <v>12</v>
      </c>
      <c r="AA191" s="1" t="s">
        <v>11</v>
      </c>
    </row>
    <row r="192" spans="1:27" x14ac:dyDescent="0.25">
      <c r="A192" s="1" t="s">
        <v>1803</v>
      </c>
      <c r="B192" s="4">
        <v>42446</v>
      </c>
      <c r="C192" s="24" t="str">
        <f ca="1">IF(Table_owssvr[[#This Row],[Date]]&gt;=(TODAY()-365),"Y","N")</f>
        <v>N</v>
      </c>
      <c r="D192" s="1" t="s">
        <v>455</v>
      </c>
      <c r="E192" s="1" t="s">
        <v>29</v>
      </c>
      <c r="F192" s="14" t="s">
        <v>1802</v>
      </c>
      <c r="G192" s="1" t="s">
        <v>471</v>
      </c>
      <c r="H192" s="6" t="str">
        <f>IFERROR(LEFT(Table_owssvr[[#This Row],[Subject]],FIND(";",Table_owssvr[[#This Row],[Subject]])-1),Table_owssvr[[#This Row],[Subject]])</f>
        <v>Damage related to disaster</v>
      </c>
      <c r="I192" s="1" t="s">
        <v>27</v>
      </c>
      <c r="J192" s="1" t="s">
        <v>1099</v>
      </c>
      <c r="K192" s="5">
        <v>42447.467789351853</v>
      </c>
      <c r="L192" s="1"/>
      <c r="M192" s="1"/>
      <c r="N192" s="2" t="s">
        <v>12</v>
      </c>
      <c r="O192" s="6" t="b">
        <v>0</v>
      </c>
      <c r="P192" s="1" t="s">
        <v>15</v>
      </c>
      <c r="Q192" s="33" t="str">
        <f>IF(ISNUMBER(SEARCH(",",Table_owssvr[[#This Row],[Created By]])),SUBSTITUTE(Table_owssvr[[#This Row],[Created By]]," OCD,",""),Table_owssvr[[#This Row],[Created By]])</f>
        <v>Peychaud Rosalind</v>
      </c>
      <c r="R192" s="33" t="str">
        <f>IF(ISNUMBER(SEARCH(",",Table_owssvr[[#This Row],[Created By]])),(MID(Table_owssvr[[#This Row],[Created By_A]]&amp;" "&amp;Table_owssvr[[#This Row],[Created By_A]],FIND(" ",Table_owssvr[[#This Row],[Created By_A]])+1,LEN(Table_owssvr[[#This Row],[Created By_A]]))),Table_owssvr[[#This Row],[Created By]])</f>
        <v>Rosalind Peychaud</v>
      </c>
      <c r="S192" s="34" t="str">
        <f>IF(ISNUMBER(SEARCH(",",Table_owssvr[[#This Row],[Created By_B1]])),SUBSTITUTE(Table_owssvr[[#This Row],[Created By_B1]],",",""),Table_owssvr[[#This Row],[Created By_B1]])</f>
        <v>Rosalind Peychaud</v>
      </c>
      <c r="T192" s="7">
        <v>196</v>
      </c>
      <c r="U192" s="1" t="s">
        <v>15</v>
      </c>
      <c r="V192" s="5">
        <v>42447.467789351853</v>
      </c>
      <c r="W192" s="1" t="s">
        <v>1099</v>
      </c>
      <c r="X192" s="1"/>
      <c r="Y192" s="1" t="s">
        <v>190</v>
      </c>
      <c r="Z192" s="1" t="s">
        <v>12</v>
      </c>
      <c r="AA192" s="1" t="s">
        <v>11</v>
      </c>
    </row>
    <row r="193" spans="1:27" x14ac:dyDescent="0.25">
      <c r="A193" s="1" t="s">
        <v>156</v>
      </c>
      <c r="B193" s="4">
        <v>42438</v>
      </c>
      <c r="C193" s="24" t="str">
        <f ca="1">IF(Table_owssvr[[#This Row],[Date]]&gt;=(TODAY()-365),"Y","N")</f>
        <v>N</v>
      </c>
      <c r="D193" s="1" t="s">
        <v>1801</v>
      </c>
      <c r="E193" s="1" t="s">
        <v>39</v>
      </c>
      <c r="F193" s="14" t="s">
        <v>1800</v>
      </c>
      <c r="G193" s="1" t="s">
        <v>46</v>
      </c>
      <c r="H193" s="6" t="str">
        <f>IFERROR(LEFT(Table_owssvr[[#This Row],[Subject]],FIND(";",Table_owssvr[[#This Row],[Subject]])-1),Table_owssvr[[#This Row],[Subject]])</f>
        <v>Damage related to disaster</v>
      </c>
      <c r="I193" s="1" t="s">
        <v>16</v>
      </c>
      <c r="J193" s="1" t="s">
        <v>2</v>
      </c>
      <c r="K193" s="5">
        <v>42447.630810185183</v>
      </c>
      <c r="L193" s="1"/>
      <c r="M193" s="1"/>
      <c r="N193" s="2" t="s">
        <v>12</v>
      </c>
      <c r="O193" s="6" t="b">
        <v>0</v>
      </c>
      <c r="P193" s="1" t="s">
        <v>15</v>
      </c>
      <c r="Q193" s="33" t="str">
        <f>IF(ISNUMBER(SEARCH(",",Table_owssvr[[#This Row],[Created By]])),SUBSTITUTE(Table_owssvr[[#This Row],[Created By]]," OCD,",""),Table_owssvr[[#This Row],[Created By]])</f>
        <v>Darin Mann</v>
      </c>
      <c r="R193" s="33" t="str">
        <f>IF(ISNUMBER(SEARCH(",",Table_owssvr[[#This Row],[Created By]])),(MID(Table_owssvr[[#This Row],[Created By_A]]&amp;" "&amp;Table_owssvr[[#This Row],[Created By_A]],FIND(" ",Table_owssvr[[#This Row],[Created By_A]])+1,LEN(Table_owssvr[[#This Row],[Created By_A]]))),Table_owssvr[[#This Row],[Created By]])</f>
        <v>Darin Mann</v>
      </c>
      <c r="S193" s="34" t="str">
        <f>IF(ISNUMBER(SEARCH(",",Table_owssvr[[#This Row],[Created By_B1]])),SUBSTITUTE(Table_owssvr[[#This Row],[Created By_B1]],",",""),Table_owssvr[[#This Row],[Created By_B1]])</f>
        <v>Darin Mann</v>
      </c>
      <c r="T193" s="7">
        <v>197</v>
      </c>
      <c r="U193" s="1" t="s">
        <v>15</v>
      </c>
      <c r="V193" s="5">
        <v>42447.630810185183</v>
      </c>
      <c r="W193" s="1" t="s">
        <v>2</v>
      </c>
      <c r="X193" s="1"/>
      <c r="Y193" s="1" t="s">
        <v>13</v>
      </c>
      <c r="Z193" s="1" t="s">
        <v>12</v>
      </c>
      <c r="AA193" s="1" t="s">
        <v>11</v>
      </c>
    </row>
    <row r="194" spans="1:27" x14ac:dyDescent="0.25">
      <c r="A194" s="1" t="s">
        <v>1799</v>
      </c>
      <c r="B194" s="4">
        <v>42438</v>
      </c>
      <c r="C194" s="24" t="str">
        <f ca="1">IF(Table_owssvr[[#This Row],[Date]]&gt;=(TODAY()-365),"Y","N")</f>
        <v>N</v>
      </c>
      <c r="D194" s="1" t="s">
        <v>1798</v>
      </c>
      <c r="E194" s="1" t="s">
        <v>39</v>
      </c>
      <c r="F194" s="14" t="s">
        <v>1797</v>
      </c>
      <c r="G194" s="1" t="s">
        <v>221</v>
      </c>
      <c r="H194" s="6" t="str">
        <f>IFERROR(LEFT(Table_owssvr[[#This Row],[Subject]],FIND(";",Table_owssvr[[#This Row],[Subject]])-1),Table_owssvr[[#This Row],[Subject]])</f>
        <v>Damage related to disaster</v>
      </c>
      <c r="I194" s="1" t="s">
        <v>16</v>
      </c>
      <c r="J194" s="1" t="s">
        <v>2</v>
      </c>
      <c r="K194" s="5">
        <v>42447.633935185186</v>
      </c>
      <c r="L194" s="1"/>
      <c r="M194" s="1"/>
      <c r="N194" s="2" t="s">
        <v>12</v>
      </c>
      <c r="O194" s="6" t="b">
        <v>0</v>
      </c>
      <c r="P194" s="1" t="s">
        <v>15</v>
      </c>
      <c r="Q194" s="33" t="str">
        <f>IF(ISNUMBER(SEARCH(",",Table_owssvr[[#This Row],[Created By]])),SUBSTITUTE(Table_owssvr[[#This Row],[Created By]]," OCD,",""),Table_owssvr[[#This Row],[Created By]])</f>
        <v>Darin Mann</v>
      </c>
      <c r="R194" s="33" t="str">
        <f>IF(ISNUMBER(SEARCH(",",Table_owssvr[[#This Row],[Created By]])),(MID(Table_owssvr[[#This Row],[Created By_A]]&amp;" "&amp;Table_owssvr[[#This Row],[Created By_A]],FIND(" ",Table_owssvr[[#This Row],[Created By_A]])+1,LEN(Table_owssvr[[#This Row],[Created By_A]]))),Table_owssvr[[#This Row],[Created By]])</f>
        <v>Darin Mann</v>
      </c>
      <c r="S194" s="34" t="str">
        <f>IF(ISNUMBER(SEARCH(",",Table_owssvr[[#This Row],[Created By_B1]])),SUBSTITUTE(Table_owssvr[[#This Row],[Created By_B1]],",",""),Table_owssvr[[#This Row],[Created By_B1]])</f>
        <v>Darin Mann</v>
      </c>
      <c r="T194" s="7">
        <v>198</v>
      </c>
      <c r="U194" s="1" t="s">
        <v>15</v>
      </c>
      <c r="V194" s="5">
        <v>42447.633935185186</v>
      </c>
      <c r="W194" s="1" t="s">
        <v>2</v>
      </c>
      <c r="X194" s="1"/>
      <c r="Y194" s="1" t="s">
        <v>13</v>
      </c>
      <c r="Z194" s="1" t="s">
        <v>12</v>
      </c>
      <c r="AA194" s="1" t="s">
        <v>11</v>
      </c>
    </row>
    <row r="195" spans="1:27" x14ac:dyDescent="0.25">
      <c r="A195" s="1" t="s">
        <v>1796</v>
      </c>
      <c r="B195" s="4">
        <v>42451</v>
      </c>
      <c r="C195" s="24" t="str">
        <f ca="1">IF(Table_owssvr[[#This Row],[Date]]&gt;=(TODAY()-365),"Y","N")</f>
        <v>N</v>
      </c>
      <c r="D195" s="1" t="s">
        <v>1795</v>
      </c>
      <c r="E195" s="1" t="s">
        <v>29</v>
      </c>
      <c r="F195" s="14" t="s">
        <v>1794</v>
      </c>
      <c r="G195" s="1" t="s">
        <v>672</v>
      </c>
      <c r="H195" s="6" t="str">
        <f>IFERROR(LEFT(Table_owssvr[[#This Row],[Subject]],FIND(";",Table_owssvr[[#This Row],[Subject]])-1),Table_owssvr[[#This Row],[Subject]])</f>
        <v>Damage related to disaster</v>
      </c>
      <c r="I195" s="1" t="s">
        <v>16</v>
      </c>
      <c r="J195" s="1" t="s">
        <v>1099</v>
      </c>
      <c r="K195" s="5">
        <v>42452.645520833335</v>
      </c>
      <c r="L195" s="1"/>
      <c r="M195" s="1"/>
      <c r="N195" s="2" t="s">
        <v>12</v>
      </c>
      <c r="O195" s="6" t="b">
        <v>0</v>
      </c>
      <c r="P195" s="1" t="s">
        <v>15</v>
      </c>
      <c r="Q195" s="33" t="str">
        <f>IF(ISNUMBER(SEARCH(",",Table_owssvr[[#This Row],[Created By]])),SUBSTITUTE(Table_owssvr[[#This Row],[Created By]]," OCD,",""),Table_owssvr[[#This Row],[Created By]])</f>
        <v>Peychaud Rosalind</v>
      </c>
      <c r="R195" s="33" t="str">
        <f>IF(ISNUMBER(SEARCH(",",Table_owssvr[[#This Row],[Created By]])),(MID(Table_owssvr[[#This Row],[Created By_A]]&amp;" "&amp;Table_owssvr[[#This Row],[Created By_A]],FIND(" ",Table_owssvr[[#This Row],[Created By_A]])+1,LEN(Table_owssvr[[#This Row],[Created By_A]]))),Table_owssvr[[#This Row],[Created By]])</f>
        <v>Rosalind Peychaud</v>
      </c>
      <c r="S195" s="34" t="str">
        <f>IF(ISNUMBER(SEARCH(",",Table_owssvr[[#This Row],[Created By_B1]])),SUBSTITUTE(Table_owssvr[[#This Row],[Created By_B1]],",",""),Table_owssvr[[#This Row],[Created By_B1]])</f>
        <v>Rosalind Peychaud</v>
      </c>
      <c r="T195" s="7">
        <v>199</v>
      </c>
      <c r="U195" s="1" t="s">
        <v>15</v>
      </c>
      <c r="V195" s="5">
        <v>42452.645520833335</v>
      </c>
      <c r="W195" s="1" t="s">
        <v>1099</v>
      </c>
      <c r="X195" s="1"/>
      <c r="Y195" s="1" t="s">
        <v>13</v>
      </c>
      <c r="Z195" s="1" t="s">
        <v>12</v>
      </c>
      <c r="AA195" s="1" t="s">
        <v>11</v>
      </c>
    </row>
    <row r="196" spans="1:27" x14ac:dyDescent="0.25">
      <c r="A196" s="1" t="s">
        <v>1485</v>
      </c>
      <c r="B196" s="4">
        <v>42450</v>
      </c>
      <c r="C196" s="24" t="str">
        <f ca="1">IF(Table_owssvr[[#This Row],[Date]]&gt;=(TODAY()-365),"Y","N")</f>
        <v>N</v>
      </c>
      <c r="D196" s="1" t="s">
        <v>852</v>
      </c>
      <c r="E196" s="1" t="s">
        <v>29</v>
      </c>
      <c r="F196" s="14" t="s">
        <v>1793</v>
      </c>
      <c r="G196" s="1" t="s">
        <v>574</v>
      </c>
      <c r="H196" s="6" t="str">
        <f>IFERROR(LEFT(Table_owssvr[[#This Row],[Subject]],FIND(";",Table_owssvr[[#This Row],[Subject]])-1),Table_owssvr[[#This Row],[Subject]])</f>
        <v>Eligible CDBG Activities</v>
      </c>
      <c r="I196" s="1" t="s">
        <v>27</v>
      </c>
      <c r="J196" s="1" t="s">
        <v>1099</v>
      </c>
      <c r="K196" s="5">
        <v>42452.65425925926</v>
      </c>
      <c r="L196" s="1"/>
      <c r="M196" s="1"/>
      <c r="N196" s="2" t="s">
        <v>12</v>
      </c>
      <c r="O196" s="6" t="b">
        <v>0</v>
      </c>
      <c r="P196" s="1" t="s">
        <v>15</v>
      </c>
      <c r="Q196" s="33" t="str">
        <f>IF(ISNUMBER(SEARCH(",",Table_owssvr[[#This Row],[Created By]])),SUBSTITUTE(Table_owssvr[[#This Row],[Created By]]," OCD,",""),Table_owssvr[[#This Row],[Created By]])</f>
        <v>Peychaud Rosalind</v>
      </c>
      <c r="R196" s="33" t="str">
        <f>IF(ISNUMBER(SEARCH(",",Table_owssvr[[#This Row],[Created By]])),(MID(Table_owssvr[[#This Row],[Created By_A]]&amp;" "&amp;Table_owssvr[[#This Row],[Created By_A]],FIND(" ",Table_owssvr[[#This Row],[Created By_A]])+1,LEN(Table_owssvr[[#This Row],[Created By_A]]))),Table_owssvr[[#This Row],[Created By]])</f>
        <v>Rosalind Peychaud</v>
      </c>
      <c r="S196" s="34" t="str">
        <f>IF(ISNUMBER(SEARCH(",",Table_owssvr[[#This Row],[Created By_B1]])),SUBSTITUTE(Table_owssvr[[#This Row],[Created By_B1]],",",""),Table_owssvr[[#This Row],[Created By_B1]])</f>
        <v>Rosalind Peychaud</v>
      </c>
      <c r="T196" s="7">
        <v>200</v>
      </c>
      <c r="U196" s="1" t="s">
        <v>15</v>
      </c>
      <c r="V196" s="5">
        <v>42592.632141203707</v>
      </c>
      <c r="W196" s="1" t="s">
        <v>1099</v>
      </c>
      <c r="X196" s="1"/>
      <c r="Y196" s="1" t="s">
        <v>13</v>
      </c>
      <c r="Z196" s="1" t="s">
        <v>12</v>
      </c>
      <c r="AA196" s="1" t="s">
        <v>11</v>
      </c>
    </row>
    <row r="197" spans="1:27" x14ac:dyDescent="0.25">
      <c r="A197" s="1" t="s">
        <v>1717</v>
      </c>
      <c r="B197" s="4">
        <v>42452</v>
      </c>
      <c r="C197" s="24" t="str">
        <f ca="1">IF(Table_owssvr[[#This Row],[Date]]&gt;=(TODAY()-365),"Y","N")</f>
        <v>N</v>
      </c>
      <c r="D197" s="1" t="s">
        <v>1792</v>
      </c>
      <c r="E197" s="1" t="s">
        <v>29</v>
      </c>
      <c r="F197" s="14" t="s">
        <v>1791</v>
      </c>
      <c r="G197" s="1" t="s">
        <v>1790</v>
      </c>
      <c r="H197" s="6" t="str">
        <f>IFERROR(LEFT(Table_owssvr[[#This Row],[Subject]],FIND(";",Table_owssvr[[#This Row],[Subject]])-1),Table_owssvr[[#This Row],[Subject]])</f>
        <v>Financial Management</v>
      </c>
      <c r="I197" s="1" t="s">
        <v>16</v>
      </c>
      <c r="J197" s="1" t="s">
        <v>1517</v>
      </c>
      <c r="K197" s="5">
        <v>42452.737905092596</v>
      </c>
      <c r="L197" s="1"/>
      <c r="M197" s="1"/>
      <c r="N197" s="2" t="s">
        <v>12</v>
      </c>
      <c r="O197" s="6" t="b">
        <v>0</v>
      </c>
      <c r="P197" s="1" t="s">
        <v>15</v>
      </c>
      <c r="Q197" s="33" t="str">
        <f>IF(ISNUMBER(SEARCH(",",Table_owssvr[[#This Row],[Created By]])),SUBSTITUTE(Table_owssvr[[#This Row],[Created By]]," OCD,",""),Table_owssvr[[#This Row],[Created By]])</f>
        <v>Polk, Nechelle</v>
      </c>
      <c r="R197" s="33" t="str">
        <f>IF(ISNUMBER(SEARCH(",",Table_owssvr[[#This Row],[Created By]])),(MID(Table_owssvr[[#This Row],[Created By_A]]&amp;" "&amp;Table_owssvr[[#This Row],[Created By_A]],FIND(" ",Table_owssvr[[#This Row],[Created By_A]])+1,LEN(Table_owssvr[[#This Row],[Created By_A]]))),Table_owssvr[[#This Row],[Created By]])</f>
        <v>Nechelle Polk,</v>
      </c>
      <c r="S197" s="34" t="str">
        <f>IF(ISNUMBER(SEARCH(",",Table_owssvr[[#This Row],[Created By_B1]])),SUBSTITUTE(Table_owssvr[[#This Row],[Created By_B1]],",",""),Table_owssvr[[#This Row],[Created By_B1]])</f>
        <v>Nechelle Polk</v>
      </c>
      <c r="T197" s="7">
        <v>201</v>
      </c>
      <c r="U197" s="1" t="s">
        <v>15</v>
      </c>
      <c r="V197" s="5">
        <v>42452.737905092596</v>
      </c>
      <c r="W197" s="1" t="s">
        <v>1517</v>
      </c>
      <c r="X197" s="1"/>
      <c r="Y197" s="1" t="s">
        <v>13</v>
      </c>
      <c r="Z197" s="1" t="s">
        <v>12</v>
      </c>
      <c r="AA197" s="1" t="s">
        <v>11</v>
      </c>
    </row>
    <row r="198" spans="1:27" x14ac:dyDescent="0.25">
      <c r="A198" s="1" t="s">
        <v>1717</v>
      </c>
      <c r="B198" s="4">
        <v>42452</v>
      </c>
      <c r="C198" s="24" t="str">
        <f ca="1">IF(Table_owssvr[[#This Row],[Date]]&gt;=(TODAY()-365),"Y","N")</f>
        <v>N</v>
      </c>
      <c r="D198" s="1" t="s">
        <v>1792</v>
      </c>
      <c r="E198" s="1" t="s">
        <v>29</v>
      </c>
      <c r="F198" s="14" t="s">
        <v>1791</v>
      </c>
      <c r="G198" s="1" t="s">
        <v>1790</v>
      </c>
      <c r="H198" s="6" t="str">
        <f>IFERROR(LEFT(Table_owssvr[[#This Row],[Subject]],FIND(";",Table_owssvr[[#This Row],[Subject]])-1),Table_owssvr[[#This Row],[Subject]])</f>
        <v>Financial Management</v>
      </c>
      <c r="I198" s="1" t="s">
        <v>16</v>
      </c>
      <c r="J198" s="1" t="s">
        <v>1517</v>
      </c>
      <c r="K198" s="5">
        <v>42452.737905092596</v>
      </c>
      <c r="L198" s="1"/>
      <c r="M198" s="1"/>
      <c r="N198" s="2" t="s">
        <v>12</v>
      </c>
      <c r="O198" s="6" t="b">
        <v>0</v>
      </c>
      <c r="P198" s="1" t="s">
        <v>15</v>
      </c>
      <c r="Q198" s="33" t="str">
        <f>IF(ISNUMBER(SEARCH(",",Table_owssvr[[#This Row],[Created By]])),SUBSTITUTE(Table_owssvr[[#This Row],[Created By]]," OCD,",""),Table_owssvr[[#This Row],[Created By]])</f>
        <v>Polk, Nechelle</v>
      </c>
      <c r="R198" s="33" t="str">
        <f>IF(ISNUMBER(SEARCH(",",Table_owssvr[[#This Row],[Created By]])),(MID(Table_owssvr[[#This Row],[Created By_A]]&amp;" "&amp;Table_owssvr[[#This Row],[Created By_A]],FIND(" ",Table_owssvr[[#This Row],[Created By_A]])+1,LEN(Table_owssvr[[#This Row],[Created By_A]]))),Table_owssvr[[#This Row],[Created By]])</f>
        <v>Nechelle Polk,</v>
      </c>
      <c r="S198" s="34" t="str">
        <f>IF(ISNUMBER(SEARCH(",",Table_owssvr[[#This Row],[Created By_B1]])),SUBSTITUTE(Table_owssvr[[#This Row],[Created By_B1]],",",""),Table_owssvr[[#This Row],[Created By_B1]])</f>
        <v>Nechelle Polk</v>
      </c>
      <c r="T198" s="7">
        <v>202</v>
      </c>
      <c r="U198" s="1" t="s">
        <v>15</v>
      </c>
      <c r="V198" s="5">
        <v>42452.737905092596</v>
      </c>
      <c r="W198" s="1" t="s">
        <v>1517</v>
      </c>
      <c r="X198" s="1"/>
      <c r="Y198" s="1" t="s">
        <v>13</v>
      </c>
      <c r="Z198" s="1" t="s">
        <v>12</v>
      </c>
      <c r="AA198" s="1" t="s">
        <v>11</v>
      </c>
    </row>
    <row r="199" spans="1:27" x14ac:dyDescent="0.25">
      <c r="A199" s="1" t="s">
        <v>745</v>
      </c>
      <c r="B199" s="4">
        <v>42451</v>
      </c>
      <c r="C199" s="24" t="str">
        <f ca="1">IF(Table_owssvr[[#This Row],[Date]]&gt;=(TODAY()-365),"Y","N")</f>
        <v>N</v>
      </c>
      <c r="D199" s="1" t="s">
        <v>1789</v>
      </c>
      <c r="E199" s="1" t="s">
        <v>52</v>
      </c>
      <c r="F199" s="14" t="s">
        <v>1788</v>
      </c>
      <c r="G199" s="1" t="s">
        <v>221</v>
      </c>
      <c r="H199" s="6" t="str">
        <f>IFERROR(LEFT(Table_owssvr[[#This Row],[Subject]],FIND(";",Table_owssvr[[#This Row],[Subject]])-1),Table_owssvr[[#This Row],[Subject]])</f>
        <v>Damage related to disaster</v>
      </c>
      <c r="I199" s="1" t="s">
        <v>16</v>
      </c>
      <c r="J199" s="1" t="s">
        <v>2</v>
      </c>
      <c r="K199" s="5">
        <v>42452.809004629627</v>
      </c>
      <c r="L199" s="1"/>
      <c r="M199" s="1"/>
      <c r="N199" s="2" t="s">
        <v>12</v>
      </c>
      <c r="O199" s="6" t="b">
        <v>0</v>
      </c>
      <c r="P199" s="1" t="s">
        <v>15</v>
      </c>
      <c r="Q199" s="33" t="str">
        <f>IF(ISNUMBER(SEARCH(",",Table_owssvr[[#This Row],[Created By]])),SUBSTITUTE(Table_owssvr[[#This Row],[Created By]]," OCD,",""),Table_owssvr[[#This Row],[Created By]])</f>
        <v>Darin Mann</v>
      </c>
      <c r="R199" s="33" t="str">
        <f>IF(ISNUMBER(SEARCH(",",Table_owssvr[[#This Row],[Created By]])),(MID(Table_owssvr[[#This Row],[Created By_A]]&amp;" "&amp;Table_owssvr[[#This Row],[Created By_A]],FIND(" ",Table_owssvr[[#This Row],[Created By_A]])+1,LEN(Table_owssvr[[#This Row],[Created By_A]]))),Table_owssvr[[#This Row],[Created By]])</f>
        <v>Darin Mann</v>
      </c>
      <c r="S199" s="34" t="str">
        <f>IF(ISNUMBER(SEARCH(",",Table_owssvr[[#This Row],[Created By_B1]])),SUBSTITUTE(Table_owssvr[[#This Row],[Created By_B1]],",",""),Table_owssvr[[#This Row],[Created By_B1]])</f>
        <v>Darin Mann</v>
      </c>
      <c r="T199" s="7">
        <v>203</v>
      </c>
      <c r="U199" s="1" t="s">
        <v>15</v>
      </c>
      <c r="V199" s="5">
        <v>42452.809004629627</v>
      </c>
      <c r="W199" s="1" t="s">
        <v>2</v>
      </c>
      <c r="X199" s="1"/>
      <c r="Y199" s="1" t="s">
        <v>13</v>
      </c>
      <c r="Z199" s="1" t="s">
        <v>12</v>
      </c>
      <c r="AA199" s="1" t="s">
        <v>11</v>
      </c>
    </row>
    <row r="200" spans="1:27" x14ac:dyDescent="0.25">
      <c r="A200" s="1" t="s">
        <v>1219</v>
      </c>
      <c r="B200" s="4">
        <v>42452</v>
      </c>
      <c r="C200" s="24" t="str">
        <f ca="1">IF(Table_owssvr[[#This Row],[Date]]&gt;=(TODAY()-365),"Y","N")</f>
        <v>N</v>
      </c>
      <c r="D200" s="1" t="s">
        <v>1787</v>
      </c>
      <c r="E200" s="1" t="s">
        <v>39</v>
      </c>
      <c r="F200" s="14" t="s">
        <v>1786</v>
      </c>
      <c r="G200" s="1" t="s">
        <v>221</v>
      </c>
      <c r="H200" s="6" t="str">
        <f>IFERROR(LEFT(Table_owssvr[[#This Row],[Subject]],FIND(";",Table_owssvr[[#This Row],[Subject]])-1),Table_owssvr[[#This Row],[Subject]])</f>
        <v>Damage related to disaster</v>
      </c>
      <c r="I200" s="1" t="s">
        <v>16</v>
      </c>
      <c r="J200" s="1" t="s">
        <v>2</v>
      </c>
      <c r="K200" s="5">
        <v>42452.811851851853</v>
      </c>
      <c r="L200" s="1"/>
      <c r="M200" s="1"/>
      <c r="N200" s="2" t="s">
        <v>12</v>
      </c>
      <c r="O200" s="6" t="b">
        <v>0</v>
      </c>
      <c r="P200" s="1" t="s">
        <v>15</v>
      </c>
      <c r="Q200" s="33" t="str">
        <f>IF(ISNUMBER(SEARCH(",",Table_owssvr[[#This Row],[Created By]])),SUBSTITUTE(Table_owssvr[[#This Row],[Created By]]," OCD,",""),Table_owssvr[[#This Row],[Created By]])</f>
        <v>Darin Mann</v>
      </c>
      <c r="R200" s="33" t="str">
        <f>IF(ISNUMBER(SEARCH(",",Table_owssvr[[#This Row],[Created By]])),(MID(Table_owssvr[[#This Row],[Created By_A]]&amp;" "&amp;Table_owssvr[[#This Row],[Created By_A]],FIND(" ",Table_owssvr[[#This Row],[Created By_A]])+1,LEN(Table_owssvr[[#This Row],[Created By_A]]))),Table_owssvr[[#This Row],[Created By]])</f>
        <v>Darin Mann</v>
      </c>
      <c r="S200" s="34" t="str">
        <f>IF(ISNUMBER(SEARCH(",",Table_owssvr[[#This Row],[Created By_B1]])),SUBSTITUTE(Table_owssvr[[#This Row],[Created By_B1]],",",""),Table_owssvr[[#This Row],[Created By_B1]])</f>
        <v>Darin Mann</v>
      </c>
      <c r="T200" s="7">
        <v>204</v>
      </c>
      <c r="U200" s="1" t="s">
        <v>15</v>
      </c>
      <c r="V200" s="5">
        <v>42452.811851851853</v>
      </c>
      <c r="W200" s="1" t="s">
        <v>2</v>
      </c>
      <c r="X200" s="1"/>
      <c r="Y200" s="1" t="s">
        <v>13</v>
      </c>
      <c r="Z200" s="1" t="s">
        <v>12</v>
      </c>
      <c r="AA200" s="1" t="s">
        <v>11</v>
      </c>
    </row>
    <row r="201" spans="1:27" x14ac:dyDescent="0.25">
      <c r="A201" s="1" t="s">
        <v>37</v>
      </c>
      <c r="B201" s="4">
        <v>42452</v>
      </c>
      <c r="C201" s="24" t="str">
        <f ca="1">IF(Table_owssvr[[#This Row],[Date]]&gt;=(TODAY()-365),"Y","N")</f>
        <v>N</v>
      </c>
      <c r="D201" s="1" t="s">
        <v>1785</v>
      </c>
      <c r="E201" s="1" t="s">
        <v>39</v>
      </c>
      <c r="F201" s="14" t="s">
        <v>1784</v>
      </c>
      <c r="G201" s="1" t="s">
        <v>221</v>
      </c>
      <c r="H201" s="6" t="str">
        <f>IFERROR(LEFT(Table_owssvr[[#This Row],[Subject]],FIND(";",Table_owssvr[[#This Row],[Subject]])-1),Table_owssvr[[#This Row],[Subject]])</f>
        <v>Damage related to disaster</v>
      </c>
      <c r="I201" s="1" t="s">
        <v>16</v>
      </c>
      <c r="J201" s="1" t="s">
        <v>2</v>
      </c>
      <c r="K201" s="5">
        <v>42453.394942129627</v>
      </c>
      <c r="L201" s="1"/>
      <c r="M201" s="1"/>
      <c r="N201" s="2" t="s">
        <v>12</v>
      </c>
      <c r="O201" s="6" t="b">
        <v>0</v>
      </c>
      <c r="P201" s="1" t="s">
        <v>15</v>
      </c>
      <c r="Q201" s="33" t="str">
        <f>IF(ISNUMBER(SEARCH(",",Table_owssvr[[#This Row],[Created By]])),SUBSTITUTE(Table_owssvr[[#This Row],[Created By]]," OCD,",""),Table_owssvr[[#This Row],[Created By]])</f>
        <v>Darin Mann</v>
      </c>
      <c r="R201" s="33" t="str">
        <f>IF(ISNUMBER(SEARCH(",",Table_owssvr[[#This Row],[Created By]])),(MID(Table_owssvr[[#This Row],[Created By_A]]&amp;" "&amp;Table_owssvr[[#This Row],[Created By_A]],FIND(" ",Table_owssvr[[#This Row],[Created By_A]])+1,LEN(Table_owssvr[[#This Row],[Created By_A]]))),Table_owssvr[[#This Row],[Created By]])</f>
        <v>Darin Mann</v>
      </c>
      <c r="S201" s="34" t="str">
        <f>IF(ISNUMBER(SEARCH(",",Table_owssvr[[#This Row],[Created By_B1]])),SUBSTITUTE(Table_owssvr[[#This Row],[Created By_B1]],",",""),Table_owssvr[[#This Row],[Created By_B1]])</f>
        <v>Darin Mann</v>
      </c>
      <c r="T201" s="7">
        <v>205</v>
      </c>
      <c r="U201" s="1" t="s">
        <v>15</v>
      </c>
      <c r="V201" s="5">
        <v>42453.394942129627</v>
      </c>
      <c r="W201" s="1" t="s">
        <v>2</v>
      </c>
      <c r="X201" s="1"/>
      <c r="Y201" s="1" t="s">
        <v>13</v>
      </c>
      <c r="Z201" s="1" t="s">
        <v>12</v>
      </c>
      <c r="AA201" s="1" t="s">
        <v>11</v>
      </c>
    </row>
    <row r="202" spans="1:27" x14ac:dyDescent="0.25">
      <c r="A202" s="1" t="s">
        <v>1521</v>
      </c>
      <c r="B202" s="4">
        <v>42453</v>
      </c>
      <c r="C202" s="24" t="str">
        <f ca="1">IF(Table_owssvr[[#This Row],[Date]]&gt;=(TODAY()-365),"Y","N")</f>
        <v>N</v>
      </c>
      <c r="D202" s="1" t="s">
        <v>1783</v>
      </c>
      <c r="E202" s="1" t="s">
        <v>296</v>
      </c>
      <c r="F202" s="14" t="s">
        <v>1782</v>
      </c>
      <c r="G202" s="1" t="s">
        <v>1781</v>
      </c>
      <c r="H202" s="6" t="str">
        <f>IFERROR(LEFT(Table_owssvr[[#This Row],[Subject]],FIND(";",Table_owssvr[[#This Row],[Subject]])-1),Table_owssvr[[#This Row],[Subject]])</f>
        <v>Damage related to disaster</v>
      </c>
      <c r="I202" s="1" t="s">
        <v>16</v>
      </c>
      <c r="J202" s="1" t="s">
        <v>1517</v>
      </c>
      <c r="K202" s="5">
        <v>42453.682789351849</v>
      </c>
      <c r="L202" s="1"/>
      <c r="M202" s="1"/>
      <c r="N202" s="2" t="s">
        <v>12</v>
      </c>
      <c r="O202" s="6" t="b">
        <v>0</v>
      </c>
      <c r="P202" s="1" t="s">
        <v>15</v>
      </c>
      <c r="Q202" s="33" t="str">
        <f>IF(ISNUMBER(SEARCH(",",Table_owssvr[[#This Row],[Created By]])),SUBSTITUTE(Table_owssvr[[#This Row],[Created By]]," OCD,",""),Table_owssvr[[#This Row],[Created By]])</f>
        <v>Polk, Nechelle</v>
      </c>
      <c r="R202" s="33" t="str">
        <f>IF(ISNUMBER(SEARCH(",",Table_owssvr[[#This Row],[Created By]])),(MID(Table_owssvr[[#This Row],[Created By_A]]&amp;" "&amp;Table_owssvr[[#This Row],[Created By_A]],FIND(" ",Table_owssvr[[#This Row],[Created By_A]])+1,LEN(Table_owssvr[[#This Row],[Created By_A]]))),Table_owssvr[[#This Row],[Created By]])</f>
        <v>Nechelle Polk,</v>
      </c>
      <c r="S202" s="34" t="str">
        <f>IF(ISNUMBER(SEARCH(",",Table_owssvr[[#This Row],[Created By_B1]])),SUBSTITUTE(Table_owssvr[[#This Row],[Created By_B1]],",",""),Table_owssvr[[#This Row],[Created By_B1]])</f>
        <v>Nechelle Polk</v>
      </c>
      <c r="T202" s="7">
        <v>206</v>
      </c>
      <c r="U202" s="1" t="s">
        <v>15</v>
      </c>
      <c r="V202" s="5">
        <v>42453.68959490741</v>
      </c>
      <c r="W202" s="1" t="s">
        <v>1517</v>
      </c>
      <c r="X202" s="1"/>
      <c r="Y202" s="1" t="s">
        <v>13</v>
      </c>
      <c r="Z202" s="1" t="s">
        <v>12</v>
      </c>
      <c r="AA202" s="1" t="s">
        <v>11</v>
      </c>
    </row>
    <row r="203" spans="1:27" x14ac:dyDescent="0.25">
      <c r="A203" s="1" t="s">
        <v>1780</v>
      </c>
      <c r="B203" s="4">
        <v>42430</v>
      </c>
      <c r="C203" s="24" t="str">
        <f ca="1">IF(Table_owssvr[[#This Row],[Date]]&gt;=(TODAY()-365),"Y","N")</f>
        <v>N</v>
      </c>
      <c r="D203" s="1" t="s">
        <v>1779</v>
      </c>
      <c r="E203" s="1" t="s">
        <v>29</v>
      </c>
      <c r="F203" s="14" t="s">
        <v>1778</v>
      </c>
      <c r="G203" s="1" t="s">
        <v>471</v>
      </c>
      <c r="H203" s="6" t="str">
        <f>IFERROR(LEFT(Table_owssvr[[#This Row],[Subject]],FIND(";",Table_owssvr[[#This Row],[Subject]])-1),Table_owssvr[[#This Row],[Subject]])</f>
        <v>Damage related to disaster</v>
      </c>
      <c r="I203" s="1" t="s">
        <v>27</v>
      </c>
      <c r="J203" s="1" t="s">
        <v>1135</v>
      </c>
      <c r="K203" s="5">
        <v>42457.435902777775</v>
      </c>
      <c r="L203" s="1"/>
      <c r="M203" s="1"/>
      <c r="N203" s="2" t="s">
        <v>12</v>
      </c>
      <c r="O203" s="6" t="b">
        <v>0</v>
      </c>
      <c r="P203" s="1" t="s">
        <v>15</v>
      </c>
      <c r="Q203" s="33" t="str">
        <f>IF(ISNUMBER(SEARCH(",",Table_owssvr[[#This Row],[Created By]])),SUBSTITUTE(Table_owssvr[[#This Row],[Created By]]," OCD,",""),Table_owssvr[[#This Row],[Created By]])</f>
        <v>Bergeron, Liza</v>
      </c>
      <c r="R203" s="33" t="str">
        <f>IF(ISNUMBER(SEARCH(",",Table_owssvr[[#This Row],[Created By]])),(MID(Table_owssvr[[#This Row],[Created By_A]]&amp;" "&amp;Table_owssvr[[#This Row],[Created By_A]],FIND(" ",Table_owssvr[[#This Row],[Created By_A]])+1,LEN(Table_owssvr[[#This Row],[Created By_A]]))),Table_owssvr[[#This Row],[Created By]])</f>
        <v>Liza Bergeron,</v>
      </c>
      <c r="S203" s="34" t="str">
        <f>IF(ISNUMBER(SEARCH(",",Table_owssvr[[#This Row],[Created By_B1]])),SUBSTITUTE(Table_owssvr[[#This Row],[Created By_B1]],",",""),Table_owssvr[[#This Row],[Created By_B1]])</f>
        <v>Liza Bergeron</v>
      </c>
      <c r="T203" s="7">
        <v>207</v>
      </c>
      <c r="U203" s="1" t="s">
        <v>15</v>
      </c>
      <c r="V203" s="5">
        <v>42457.435902777775</v>
      </c>
      <c r="W203" s="1" t="s">
        <v>1135</v>
      </c>
      <c r="X203" s="1"/>
      <c r="Y203" s="1" t="s">
        <v>13</v>
      </c>
      <c r="Z203" s="1" t="s">
        <v>12</v>
      </c>
      <c r="AA203" s="1" t="s">
        <v>11</v>
      </c>
    </row>
    <row r="204" spans="1:27" x14ac:dyDescent="0.25">
      <c r="A204" s="1" t="s">
        <v>153</v>
      </c>
      <c r="B204" s="4">
        <v>42432</v>
      </c>
      <c r="C204" s="24" t="str">
        <f ca="1">IF(Table_owssvr[[#This Row],[Date]]&gt;=(TODAY()-365),"Y","N")</f>
        <v>N</v>
      </c>
      <c r="D204" s="1" t="s">
        <v>1777</v>
      </c>
      <c r="E204" s="1" t="s">
        <v>39</v>
      </c>
      <c r="F204" s="14" t="s">
        <v>1776</v>
      </c>
      <c r="G204" s="1" t="s">
        <v>185</v>
      </c>
      <c r="H204" s="6" t="str">
        <f>IFERROR(LEFT(Table_owssvr[[#This Row],[Subject]],FIND(";",Table_owssvr[[#This Row],[Subject]])-1),Table_owssvr[[#This Row],[Subject]])</f>
        <v>Low-Moderate Income - National Objective</v>
      </c>
      <c r="I204" s="1" t="s">
        <v>27</v>
      </c>
      <c r="J204" s="1" t="s">
        <v>1135</v>
      </c>
      <c r="K204" s="5">
        <v>42457.438657407409</v>
      </c>
      <c r="L204" s="1"/>
      <c r="M204" s="1"/>
      <c r="N204" s="2" t="s">
        <v>12</v>
      </c>
      <c r="O204" s="6" t="b">
        <v>0</v>
      </c>
      <c r="P204" s="1" t="s">
        <v>15</v>
      </c>
      <c r="Q204" s="33" t="str">
        <f>IF(ISNUMBER(SEARCH(",",Table_owssvr[[#This Row],[Created By]])),SUBSTITUTE(Table_owssvr[[#This Row],[Created By]]," OCD,",""),Table_owssvr[[#This Row],[Created By]])</f>
        <v>Bergeron, Liza</v>
      </c>
      <c r="R204" s="33" t="str">
        <f>IF(ISNUMBER(SEARCH(",",Table_owssvr[[#This Row],[Created By]])),(MID(Table_owssvr[[#This Row],[Created By_A]]&amp;" "&amp;Table_owssvr[[#This Row],[Created By_A]],FIND(" ",Table_owssvr[[#This Row],[Created By_A]])+1,LEN(Table_owssvr[[#This Row],[Created By_A]]))),Table_owssvr[[#This Row],[Created By]])</f>
        <v>Liza Bergeron,</v>
      </c>
      <c r="S204" s="34" t="str">
        <f>IF(ISNUMBER(SEARCH(",",Table_owssvr[[#This Row],[Created By_B1]])),SUBSTITUTE(Table_owssvr[[#This Row],[Created By_B1]],",",""),Table_owssvr[[#This Row],[Created By_B1]])</f>
        <v>Liza Bergeron</v>
      </c>
      <c r="T204" s="7">
        <v>208</v>
      </c>
      <c r="U204" s="1" t="s">
        <v>15</v>
      </c>
      <c r="V204" s="5">
        <v>42457.438657407409</v>
      </c>
      <c r="W204" s="1" t="s">
        <v>1135</v>
      </c>
      <c r="X204" s="1"/>
      <c r="Y204" s="1" t="s">
        <v>13</v>
      </c>
      <c r="Z204" s="1" t="s">
        <v>12</v>
      </c>
      <c r="AA204" s="1" t="s">
        <v>11</v>
      </c>
    </row>
    <row r="205" spans="1:27" x14ac:dyDescent="0.25">
      <c r="A205" s="1" t="s">
        <v>1775</v>
      </c>
      <c r="B205" s="4">
        <v>42590</v>
      </c>
      <c r="C205" s="24" t="str">
        <f ca="1">IF(Table_owssvr[[#This Row],[Date]]&gt;=(TODAY()-365),"Y","N")</f>
        <v>N</v>
      </c>
      <c r="D205" s="1" t="s">
        <v>1774</v>
      </c>
      <c r="E205" s="1" t="s">
        <v>29</v>
      </c>
      <c r="F205" s="14" t="s">
        <v>1773</v>
      </c>
      <c r="G205" s="1" t="s">
        <v>185</v>
      </c>
      <c r="H205" s="6" t="str">
        <f>IFERROR(LEFT(Table_owssvr[[#This Row],[Subject]],FIND(";",Table_owssvr[[#This Row],[Subject]])-1),Table_owssvr[[#This Row],[Subject]])</f>
        <v>Low-Moderate Income - National Objective</v>
      </c>
      <c r="I205" s="1" t="s">
        <v>27</v>
      </c>
      <c r="J205" s="1" t="s">
        <v>1135</v>
      </c>
      <c r="K205" s="5">
        <v>42457.439664351848</v>
      </c>
      <c r="L205" s="1"/>
      <c r="M205" s="1"/>
      <c r="N205" s="2" t="s">
        <v>12</v>
      </c>
      <c r="O205" s="6" t="b">
        <v>0</v>
      </c>
      <c r="P205" s="1" t="s">
        <v>15</v>
      </c>
      <c r="Q205" s="33" t="str">
        <f>IF(ISNUMBER(SEARCH(",",Table_owssvr[[#This Row],[Created By]])),SUBSTITUTE(Table_owssvr[[#This Row],[Created By]]," OCD,",""),Table_owssvr[[#This Row],[Created By]])</f>
        <v>Bergeron, Liza</v>
      </c>
      <c r="R205" s="33" t="str">
        <f>IF(ISNUMBER(SEARCH(",",Table_owssvr[[#This Row],[Created By]])),(MID(Table_owssvr[[#This Row],[Created By_A]]&amp;" "&amp;Table_owssvr[[#This Row],[Created By_A]],FIND(" ",Table_owssvr[[#This Row],[Created By_A]])+1,LEN(Table_owssvr[[#This Row],[Created By_A]]))),Table_owssvr[[#This Row],[Created By]])</f>
        <v>Liza Bergeron,</v>
      </c>
      <c r="S205" s="34" t="str">
        <f>IF(ISNUMBER(SEARCH(",",Table_owssvr[[#This Row],[Created By_B1]])),SUBSTITUTE(Table_owssvr[[#This Row],[Created By_B1]],",",""),Table_owssvr[[#This Row],[Created By_B1]])</f>
        <v>Liza Bergeron</v>
      </c>
      <c r="T205" s="7">
        <v>209</v>
      </c>
      <c r="U205" s="1" t="s">
        <v>15</v>
      </c>
      <c r="V205" s="5">
        <v>42457.439664351848</v>
      </c>
      <c r="W205" s="1" t="s">
        <v>1135</v>
      </c>
      <c r="X205" s="1"/>
      <c r="Y205" s="1" t="s">
        <v>190</v>
      </c>
      <c r="Z205" s="1" t="s">
        <v>12</v>
      </c>
      <c r="AA205" s="1" t="s">
        <v>11</v>
      </c>
    </row>
    <row r="206" spans="1:27" x14ac:dyDescent="0.25">
      <c r="A206" s="1" t="s">
        <v>1772</v>
      </c>
      <c r="B206" s="4">
        <v>42439</v>
      </c>
      <c r="C206" s="24" t="str">
        <f ca="1">IF(Table_owssvr[[#This Row],[Date]]&gt;=(TODAY()-365),"Y","N")</f>
        <v>N</v>
      </c>
      <c r="D206" s="1" t="s">
        <v>1771</v>
      </c>
      <c r="E206" s="1" t="s">
        <v>521</v>
      </c>
      <c r="F206" s="14" t="s">
        <v>1770</v>
      </c>
      <c r="G206" s="1" t="s">
        <v>185</v>
      </c>
      <c r="H206" s="6" t="str">
        <f>IFERROR(LEFT(Table_owssvr[[#This Row],[Subject]],FIND(";",Table_owssvr[[#This Row],[Subject]])-1),Table_owssvr[[#This Row],[Subject]])</f>
        <v>Low-Moderate Income - National Objective</v>
      </c>
      <c r="I206" s="1" t="s">
        <v>16</v>
      </c>
      <c r="J206" s="1" t="s">
        <v>1135</v>
      </c>
      <c r="K206" s="5">
        <v>42457.44090277778</v>
      </c>
      <c r="L206" s="1"/>
      <c r="M206" s="1"/>
      <c r="N206" s="2" t="s">
        <v>12</v>
      </c>
      <c r="O206" s="6" t="b">
        <v>0</v>
      </c>
      <c r="P206" s="1" t="s">
        <v>15</v>
      </c>
      <c r="Q206" s="33" t="str">
        <f>IF(ISNUMBER(SEARCH(",",Table_owssvr[[#This Row],[Created By]])),SUBSTITUTE(Table_owssvr[[#This Row],[Created By]]," OCD,",""),Table_owssvr[[#This Row],[Created By]])</f>
        <v>Bergeron, Liza</v>
      </c>
      <c r="R206" s="33" t="str">
        <f>IF(ISNUMBER(SEARCH(",",Table_owssvr[[#This Row],[Created By]])),(MID(Table_owssvr[[#This Row],[Created By_A]]&amp;" "&amp;Table_owssvr[[#This Row],[Created By_A]],FIND(" ",Table_owssvr[[#This Row],[Created By_A]])+1,LEN(Table_owssvr[[#This Row],[Created By_A]]))),Table_owssvr[[#This Row],[Created By]])</f>
        <v>Liza Bergeron,</v>
      </c>
      <c r="S206" s="34" t="str">
        <f>IF(ISNUMBER(SEARCH(",",Table_owssvr[[#This Row],[Created By_B1]])),SUBSTITUTE(Table_owssvr[[#This Row],[Created By_B1]],",",""),Table_owssvr[[#This Row],[Created By_B1]])</f>
        <v>Liza Bergeron</v>
      </c>
      <c r="T206" s="7">
        <v>210</v>
      </c>
      <c r="U206" s="1" t="s">
        <v>15</v>
      </c>
      <c r="V206" s="5">
        <v>42457.44090277778</v>
      </c>
      <c r="W206" s="1" t="s">
        <v>1135</v>
      </c>
      <c r="X206" s="1"/>
      <c r="Y206" s="1" t="s">
        <v>13</v>
      </c>
      <c r="Z206" s="1" t="s">
        <v>12</v>
      </c>
      <c r="AA206" s="1" t="s">
        <v>11</v>
      </c>
    </row>
    <row r="207" spans="1:27" x14ac:dyDescent="0.25">
      <c r="A207" s="1" t="s">
        <v>970</v>
      </c>
      <c r="B207" s="4">
        <v>42459</v>
      </c>
      <c r="C207" s="24" t="str">
        <f ca="1">IF(Table_owssvr[[#This Row],[Date]]&gt;=(TODAY()-365),"Y","N")</f>
        <v>N</v>
      </c>
      <c r="D207" s="1" t="s">
        <v>592</v>
      </c>
      <c r="E207" s="1" t="s">
        <v>448</v>
      </c>
      <c r="F207" s="14" t="s">
        <v>1769</v>
      </c>
      <c r="G207" s="1" t="s">
        <v>1768</v>
      </c>
      <c r="H207" s="6" t="str">
        <f>IFERROR(LEFT(Table_owssvr[[#This Row],[Subject]],FIND(";",Table_owssvr[[#This Row],[Subject]])-1),Table_owssvr[[#This Row],[Subject]])</f>
        <v>Damage related to disaster</v>
      </c>
      <c r="I207" s="1" t="s">
        <v>16</v>
      </c>
      <c r="J207" s="1" t="s">
        <v>1517</v>
      </c>
      <c r="K207" s="5">
        <v>42459.577175925922</v>
      </c>
      <c r="L207" s="1"/>
      <c r="M207" s="1"/>
      <c r="N207" s="2" t="s">
        <v>12</v>
      </c>
      <c r="O207" s="6" t="b">
        <v>0</v>
      </c>
      <c r="P207" s="1" t="s">
        <v>15</v>
      </c>
      <c r="Q207" s="33" t="str">
        <f>IF(ISNUMBER(SEARCH(",",Table_owssvr[[#This Row],[Created By]])),SUBSTITUTE(Table_owssvr[[#This Row],[Created By]]," OCD,",""),Table_owssvr[[#This Row],[Created By]])</f>
        <v>Polk, Nechelle</v>
      </c>
      <c r="R207" s="33" t="str">
        <f>IF(ISNUMBER(SEARCH(",",Table_owssvr[[#This Row],[Created By]])),(MID(Table_owssvr[[#This Row],[Created By_A]]&amp;" "&amp;Table_owssvr[[#This Row],[Created By_A]],FIND(" ",Table_owssvr[[#This Row],[Created By_A]])+1,LEN(Table_owssvr[[#This Row],[Created By_A]]))),Table_owssvr[[#This Row],[Created By]])</f>
        <v>Nechelle Polk,</v>
      </c>
      <c r="S207" s="34" t="str">
        <f>IF(ISNUMBER(SEARCH(",",Table_owssvr[[#This Row],[Created By_B1]])),SUBSTITUTE(Table_owssvr[[#This Row],[Created By_B1]],",",""),Table_owssvr[[#This Row],[Created By_B1]])</f>
        <v>Nechelle Polk</v>
      </c>
      <c r="T207" s="7">
        <v>211</v>
      </c>
      <c r="U207" s="1" t="s">
        <v>15</v>
      </c>
      <c r="V207" s="5">
        <v>42459.577175925922</v>
      </c>
      <c r="W207" s="1" t="s">
        <v>1517</v>
      </c>
      <c r="X207" s="1"/>
      <c r="Y207" s="1" t="s">
        <v>13</v>
      </c>
      <c r="Z207" s="1" t="s">
        <v>12</v>
      </c>
      <c r="AA207" s="1" t="s">
        <v>11</v>
      </c>
    </row>
    <row r="208" spans="1:27" x14ac:dyDescent="0.25">
      <c r="A208" s="1" t="s">
        <v>1767</v>
      </c>
      <c r="B208" s="4">
        <v>42460</v>
      </c>
      <c r="C208" s="24" t="str">
        <f ca="1">IF(Table_owssvr[[#This Row],[Date]]&gt;=(TODAY()-365),"Y","N")</f>
        <v>N</v>
      </c>
      <c r="D208" s="1" t="s">
        <v>1737</v>
      </c>
      <c r="E208" s="1" t="s">
        <v>29</v>
      </c>
      <c r="F208" s="14" t="s">
        <v>1766</v>
      </c>
      <c r="G208" s="1" t="s">
        <v>126</v>
      </c>
      <c r="H208" s="6" t="str">
        <f>IFERROR(LEFT(Table_owssvr[[#This Row],[Subject]],FIND(";",Table_owssvr[[#This Row],[Subject]])-1),Table_owssvr[[#This Row],[Subject]])</f>
        <v>Damage related to disaster</v>
      </c>
      <c r="I208" s="1" t="s">
        <v>27</v>
      </c>
      <c r="J208" s="1" t="s">
        <v>1099</v>
      </c>
      <c r="K208" s="5">
        <v>42461.445949074077</v>
      </c>
      <c r="L208" s="1"/>
      <c r="M208" s="1"/>
      <c r="N208" s="2" t="s">
        <v>12</v>
      </c>
      <c r="O208" s="6" t="b">
        <v>0</v>
      </c>
      <c r="P208" s="1" t="s">
        <v>15</v>
      </c>
      <c r="Q208" s="33" t="str">
        <f>IF(ISNUMBER(SEARCH(",",Table_owssvr[[#This Row],[Created By]])),SUBSTITUTE(Table_owssvr[[#This Row],[Created By]]," OCD,",""),Table_owssvr[[#This Row],[Created By]])</f>
        <v>Peychaud Rosalind</v>
      </c>
      <c r="R208" s="33" t="str">
        <f>IF(ISNUMBER(SEARCH(",",Table_owssvr[[#This Row],[Created By]])),(MID(Table_owssvr[[#This Row],[Created By_A]]&amp;" "&amp;Table_owssvr[[#This Row],[Created By_A]],FIND(" ",Table_owssvr[[#This Row],[Created By_A]])+1,LEN(Table_owssvr[[#This Row],[Created By_A]]))),Table_owssvr[[#This Row],[Created By]])</f>
        <v>Rosalind Peychaud</v>
      </c>
      <c r="S208" s="34" t="str">
        <f>IF(ISNUMBER(SEARCH(",",Table_owssvr[[#This Row],[Created By_B1]])),SUBSTITUTE(Table_owssvr[[#This Row],[Created By_B1]],",",""),Table_owssvr[[#This Row],[Created By_B1]])</f>
        <v>Rosalind Peychaud</v>
      </c>
      <c r="T208" s="7">
        <v>212</v>
      </c>
      <c r="U208" s="1" t="s">
        <v>15</v>
      </c>
      <c r="V208" s="5">
        <v>42461.445949074077</v>
      </c>
      <c r="W208" s="1" t="s">
        <v>1099</v>
      </c>
      <c r="X208" s="1"/>
      <c r="Y208" s="1" t="s">
        <v>13</v>
      </c>
      <c r="Z208" s="1" t="s">
        <v>12</v>
      </c>
      <c r="AA208" s="1" t="s">
        <v>11</v>
      </c>
    </row>
    <row r="209" spans="1:27" x14ac:dyDescent="0.25">
      <c r="A209" s="1" t="s">
        <v>1765</v>
      </c>
      <c r="B209" s="4">
        <v>42459</v>
      </c>
      <c r="C209" s="24" t="str">
        <f ca="1">IF(Table_owssvr[[#This Row],[Date]]&gt;=(TODAY()-365),"Y","N")</f>
        <v>N</v>
      </c>
      <c r="D209" s="1" t="s">
        <v>852</v>
      </c>
      <c r="E209" s="1" t="s">
        <v>29</v>
      </c>
      <c r="F209" s="14" t="s">
        <v>1764</v>
      </c>
      <c r="G209" s="1" t="s">
        <v>126</v>
      </c>
      <c r="H209" s="6" t="str">
        <f>IFERROR(LEFT(Table_owssvr[[#This Row],[Subject]],FIND(";",Table_owssvr[[#This Row],[Subject]])-1),Table_owssvr[[#This Row],[Subject]])</f>
        <v>Damage related to disaster</v>
      </c>
      <c r="I209" s="1" t="s">
        <v>27</v>
      </c>
      <c r="J209" s="1" t="s">
        <v>1099</v>
      </c>
      <c r="K209" s="5">
        <v>42461.453206018516</v>
      </c>
      <c r="L209" s="1"/>
      <c r="M209" s="1"/>
      <c r="N209" s="2" t="s">
        <v>12</v>
      </c>
      <c r="O209" s="6" t="b">
        <v>0</v>
      </c>
      <c r="P209" s="1" t="s">
        <v>15</v>
      </c>
      <c r="Q209" s="33" t="str">
        <f>IF(ISNUMBER(SEARCH(",",Table_owssvr[[#This Row],[Created By]])),SUBSTITUTE(Table_owssvr[[#This Row],[Created By]]," OCD,",""),Table_owssvr[[#This Row],[Created By]])</f>
        <v>Peychaud Rosalind</v>
      </c>
      <c r="R209" s="33" t="str">
        <f>IF(ISNUMBER(SEARCH(",",Table_owssvr[[#This Row],[Created By]])),(MID(Table_owssvr[[#This Row],[Created By_A]]&amp;" "&amp;Table_owssvr[[#This Row],[Created By_A]],FIND(" ",Table_owssvr[[#This Row],[Created By_A]])+1,LEN(Table_owssvr[[#This Row],[Created By_A]]))),Table_owssvr[[#This Row],[Created By]])</f>
        <v>Rosalind Peychaud</v>
      </c>
      <c r="S209" s="34" t="str">
        <f>IF(ISNUMBER(SEARCH(",",Table_owssvr[[#This Row],[Created By_B1]])),SUBSTITUTE(Table_owssvr[[#This Row],[Created By_B1]],",",""),Table_owssvr[[#This Row],[Created By_B1]])</f>
        <v>Rosalind Peychaud</v>
      </c>
      <c r="T209" s="7">
        <v>213</v>
      </c>
      <c r="U209" s="1" t="s">
        <v>15</v>
      </c>
      <c r="V209" s="5">
        <v>42461.453206018516</v>
      </c>
      <c r="W209" s="1" t="s">
        <v>1099</v>
      </c>
      <c r="X209" s="1"/>
      <c r="Y209" s="1" t="s">
        <v>13</v>
      </c>
      <c r="Z209" s="1" t="s">
        <v>12</v>
      </c>
      <c r="AA209" s="1" t="s">
        <v>11</v>
      </c>
    </row>
    <row r="210" spans="1:27" x14ac:dyDescent="0.25">
      <c r="A210" s="1" t="s">
        <v>426</v>
      </c>
      <c r="B210" s="4">
        <v>42459</v>
      </c>
      <c r="C210" s="24" t="str">
        <f ca="1">IF(Table_owssvr[[#This Row],[Date]]&gt;=(TODAY()-365),"Y","N")</f>
        <v>N</v>
      </c>
      <c r="D210" s="1" t="s">
        <v>760</v>
      </c>
      <c r="E210" s="1" t="s">
        <v>29</v>
      </c>
      <c r="F210" s="14" t="s">
        <v>1763</v>
      </c>
      <c r="G210" s="1" t="s">
        <v>613</v>
      </c>
      <c r="H210" s="6" t="str">
        <f>IFERROR(LEFT(Table_owssvr[[#This Row],[Subject]],FIND(";",Table_owssvr[[#This Row],[Subject]])-1),Table_owssvr[[#This Row],[Subject]])</f>
        <v>Damage related to disaster</v>
      </c>
      <c r="I210" s="1" t="s">
        <v>16</v>
      </c>
      <c r="J210" s="1" t="s">
        <v>1099</v>
      </c>
      <c r="K210" s="5">
        <v>42461.460185185184</v>
      </c>
      <c r="L210" s="1"/>
      <c r="M210" s="1"/>
      <c r="N210" s="2" t="s">
        <v>12</v>
      </c>
      <c r="O210" s="6" t="b">
        <v>0</v>
      </c>
      <c r="P210" s="1" t="s">
        <v>15</v>
      </c>
      <c r="Q210" s="33" t="str">
        <f>IF(ISNUMBER(SEARCH(",",Table_owssvr[[#This Row],[Created By]])),SUBSTITUTE(Table_owssvr[[#This Row],[Created By]]," OCD,",""),Table_owssvr[[#This Row],[Created By]])</f>
        <v>Peychaud Rosalind</v>
      </c>
      <c r="R210" s="33" t="str">
        <f>IF(ISNUMBER(SEARCH(",",Table_owssvr[[#This Row],[Created By]])),(MID(Table_owssvr[[#This Row],[Created By_A]]&amp;" "&amp;Table_owssvr[[#This Row],[Created By_A]],FIND(" ",Table_owssvr[[#This Row],[Created By_A]])+1,LEN(Table_owssvr[[#This Row],[Created By_A]]))),Table_owssvr[[#This Row],[Created By]])</f>
        <v>Rosalind Peychaud</v>
      </c>
      <c r="S210" s="34" t="str">
        <f>IF(ISNUMBER(SEARCH(",",Table_owssvr[[#This Row],[Created By_B1]])),SUBSTITUTE(Table_owssvr[[#This Row],[Created By_B1]],",",""),Table_owssvr[[#This Row],[Created By_B1]])</f>
        <v>Rosalind Peychaud</v>
      </c>
      <c r="T210" s="7">
        <v>214</v>
      </c>
      <c r="U210" s="1" t="s">
        <v>15</v>
      </c>
      <c r="V210" s="5">
        <v>42461.460185185184</v>
      </c>
      <c r="W210" s="1" t="s">
        <v>1099</v>
      </c>
      <c r="X210" s="1"/>
      <c r="Y210" s="1" t="s">
        <v>13</v>
      </c>
      <c r="Z210" s="1" t="s">
        <v>12</v>
      </c>
      <c r="AA210" s="1" t="s">
        <v>11</v>
      </c>
    </row>
    <row r="211" spans="1:27" x14ac:dyDescent="0.25">
      <c r="A211" s="1" t="s">
        <v>758</v>
      </c>
      <c r="B211" s="4">
        <v>42430</v>
      </c>
      <c r="C211" s="24" t="str">
        <f ca="1">IF(Table_owssvr[[#This Row],[Date]]&gt;=(TODAY()-365),"Y","N")</f>
        <v>N</v>
      </c>
      <c r="D211" s="1" t="s">
        <v>757</v>
      </c>
      <c r="E211" s="1" t="s">
        <v>39</v>
      </c>
      <c r="F211" s="14" t="s">
        <v>1762</v>
      </c>
      <c r="G211" s="1" t="s">
        <v>13</v>
      </c>
      <c r="H211" s="6" t="str">
        <f>IFERROR(LEFT(Table_owssvr[[#This Row],[Subject]],FIND(";",Table_owssvr[[#This Row],[Subject]])-1),Table_owssvr[[#This Row],[Subject]])</f>
        <v>Grants Management</v>
      </c>
      <c r="I211" s="1" t="s">
        <v>16</v>
      </c>
      <c r="J211" s="1" t="s">
        <v>112</v>
      </c>
      <c r="K211" s="5">
        <v>42461.63108796296</v>
      </c>
      <c r="L211" s="1"/>
      <c r="M211" s="1"/>
      <c r="N211" s="2" t="s">
        <v>12</v>
      </c>
      <c r="O211" s="6" t="b">
        <v>0</v>
      </c>
      <c r="P211" s="1" t="s">
        <v>15</v>
      </c>
      <c r="Q211" s="33" t="str">
        <f>IF(ISNUMBER(SEARCH(",",Table_owssvr[[#This Row],[Created By]])),SUBSTITUTE(Table_owssvr[[#This Row],[Created By]]," OCD,",""),Table_owssvr[[#This Row],[Created By]])</f>
        <v>Chua Michael</v>
      </c>
      <c r="R211" s="33" t="str">
        <f>IF(ISNUMBER(SEARCH(",",Table_owssvr[[#This Row],[Created By]])),(MID(Table_owssvr[[#This Row],[Created By_A]]&amp;" "&amp;Table_owssvr[[#This Row],[Created By_A]],FIND(" ",Table_owssvr[[#This Row],[Created By_A]])+1,LEN(Table_owssvr[[#This Row],[Created By_A]]))),Table_owssvr[[#This Row],[Created By]])</f>
        <v>Michael Chua</v>
      </c>
      <c r="S211" s="34" t="str">
        <f>IF(ISNUMBER(SEARCH(",",Table_owssvr[[#This Row],[Created By_B1]])),SUBSTITUTE(Table_owssvr[[#This Row],[Created By_B1]],",",""),Table_owssvr[[#This Row],[Created By_B1]])</f>
        <v>Michael Chua</v>
      </c>
      <c r="T211" s="7">
        <v>215</v>
      </c>
      <c r="U211" s="1" t="s">
        <v>15</v>
      </c>
      <c r="V211" s="5">
        <v>42461.63108796296</v>
      </c>
      <c r="W211" s="1" t="s">
        <v>112</v>
      </c>
      <c r="X211" s="1"/>
      <c r="Y211" s="1" t="s">
        <v>13</v>
      </c>
      <c r="Z211" s="1" t="s">
        <v>12</v>
      </c>
      <c r="AA211" s="1" t="s">
        <v>11</v>
      </c>
    </row>
    <row r="212" spans="1:27" x14ac:dyDescent="0.25">
      <c r="A212" s="1" t="s">
        <v>41</v>
      </c>
      <c r="B212" s="4">
        <v>42443</v>
      </c>
      <c r="C212" s="24" t="str">
        <f ca="1">IF(Table_owssvr[[#This Row],[Date]]&gt;=(TODAY()-365),"Y","N")</f>
        <v>N</v>
      </c>
      <c r="D212" s="1" t="s">
        <v>40</v>
      </c>
      <c r="E212" s="1" t="s">
        <v>39</v>
      </c>
      <c r="F212" s="14" t="s">
        <v>1761</v>
      </c>
      <c r="G212" s="1" t="s">
        <v>13</v>
      </c>
      <c r="H212" s="6" t="str">
        <f>IFERROR(LEFT(Table_owssvr[[#This Row],[Subject]],FIND(";",Table_owssvr[[#This Row],[Subject]])-1),Table_owssvr[[#This Row],[Subject]])</f>
        <v>Grants Management</v>
      </c>
      <c r="I212" s="1" t="s">
        <v>27</v>
      </c>
      <c r="J212" s="1" t="s">
        <v>112</v>
      </c>
      <c r="K212" s="5">
        <v>42461.632604166669</v>
      </c>
      <c r="L212" s="1"/>
      <c r="M212" s="1"/>
      <c r="N212" s="2" t="s">
        <v>12</v>
      </c>
      <c r="O212" s="6" t="b">
        <v>0</v>
      </c>
      <c r="P212" s="1" t="s">
        <v>15</v>
      </c>
      <c r="Q212" s="33" t="str">
        <f>IF(ISNUMBER(SEARCH(",",Table_owssvr[[#This Row],[Created By]])),SUBSTITUTE(Table_owssvr[[#This Row],[Created By]]," OCD,",""),Table_owssvr[[#This Row],[Created By]])</f>
        <v>Chua Michael</v>
      </c>
      <c r="R212" s="33" t="str">
        <f>IF(ISNUMBER(SEARCH(",",Table_owssvr[[#This Row],[Created By]])),(MID(Table_owssvr[[#This Row],[Created By_A]]&amp;" "&amp;Table_owssvr[[#This Row],[Created By_A]],FIND(" ",Table_owssvr[[#This Row],[Created By_A]])+1,LEN(Table_owssvr[[#This Row],[Created By_A]]))),Table_owssvr[[#This Row],[Created By]])</f>
        <v>Michael Chua</v>
      </c>
      <c r="S212" s="34" t="str">
        <f>IF(ISNUMBER(SEARCH(",",Table_owssvr[[#This Row],[Created By_B1]])),SUBSTITUTE(Table_owssvr[[#This Row],[Created By_B1]],",",""),Table_owssvr[[#This Row],[Created By_B1]])</f>
        <v>Michael Chua</v>
      </c>
      <c r="T212" s="7">
        <v>216</v>
      </c>
      <c r="U212" s="1" t="s">
        <v>15</v>
      </c>
      <c r="V212" s="5">
        <v>42461.632604166669</v>
      </c>
      <c r="W212" s="1" t="s">
        <v>112</v>
      </c>
      <c r="X212" s="1"/>
      <c r="Y212" s="1" t="s">
        <v>13</v>
      </c>
      <c r="Z212" s="1" t="s">
        <v>12</v>
      </c>
      <c r="AA212" s="1" t="s">
        <v>11</v>
      </c>
    </row>
    <row r="213" spans="1:27" x14ac:dyDescent="0.25">
      <c r="A213" s="1" t="s">
        <v>1063</v>
      </c>
      <c r="B213" s="4">
        <v>42446</v>
      </c>
      <c r="C213" s="24" t="str">
        <f ca="1">IF(Table_owssvr[[#This Row],[Date]]&gt;=(TODAY()-365),"Y","N")</f>
        <v>N</v>
      </c>
      <c r="D213" s="1" t="s">
        <v>1760</v>
      </c>
      <c r="E213" s="1" t="s">
        <v>296</v>
      </c>
      <c r="F213" s="14" t="s">
        <v>1759</v>
      </c>
      <c r="G213" s="1" t="s">
        <v>13</v>
      </c>
      <c r="H213" s="6" t="str">
        <f>IFERROR(LEFT(Table_owssvr[[#This Row],[Subject]],FIND(";",Table_owssvr[[#This Row],[Subject]])-1),Table_owssvr[[#This Row],[Subject]])</f>
        <v>Grants Management</v>
      </c>
      <c r="I213" s="1" t="s">
        <v>16</v>
      </c>
      <c r="J213" s="1" t="s">
        <v>112</v>
      </c>
      <c r="K213" s="5">
        <v>42461.63449074074</v>
      </c>
      <c r="L213" s="1"/>
      <c r="M213" s="1"/>
      <c r="N213" s="2" t="s">
        <v>12</v>
      </c>
      <c r="O213" s="6" t="b">
        <v>0</v>
      </c>
      <c r="P213" s="1" t="s">
        <v>15</v>
      </c>
      <c r="Q213" s="33" t="str">
        <f>IF(ISNUMBER(SEARCH(",",Table_owssvr[[#This Row],[Created By]])),SUBSTITUTE(Table_owssvr[[#This Row],[Created By]]," OCD,",""),Table_owssvr[[#This Row],[Created By]])</f>
        <v>Chua Michael</v>
      </c>
      <c r="R213" s="33" t="str">
        <f>IF(ISNUMBER(SEARCH(",",Table_owssvr[[#This Row],[Created By]])),(MID(Table_owssvr[[#This Row],[Created By_A]]&amp;" "&amp;Table_owssvr[[#This Row],[Created By_A]],FIND(" ",Table_owssvr[[#This Row],[Created By_A]])+1,LEN(Table_owssvr[[#This Row],[Created By_A]]))),Table_owssvr[[#This Row],[Created By]])</f>
        <v>Michael Chua</v>
      </c>
      <c r="S213" s="34" t="str">
        <f>IF(ISNUMBER(SEARCH(",",Table_owssvr[[#This Row],[Created By_B1]])),SUBSTITUTE(Table_owssvr[[#This Row],[Created By_B1]],",",""),Table_owssvr[[#This Row],[Created By_B1]])</f>
        <v>Michael Chua</v>
      </c>
      <c r="T213" s="7">
        <v>217</v>
      </c>
      <c r="U213" s="1" t="s">
        <v>15</v>
      </c>
      <c r="V213" s="5">
        <v>42461.63449074074</v>
      </c>
      <c r="W213" s="1" t="s">
        <v>112</v>
      </c>
      <c r="X213" s="1"/>
      <c r="Y213" s="1" t="s">
        <v>13</v>
      </c>
      <c r="Z213" s="1" t="s">
        <v>12</v>
      </c>
      <c r="AA213" s="1" t="s">
        <v>11</v>
      </c>
    </row>
    <row r="214" spans="1:27" x14ac:dyDescent="0.25">
      <c r="A214" s="1" t="s">
        <v>745</v>
      </c>
      <c r="B214" s="4">
        <v>42451</v>
      </c>
      <c r="C214" s="24" t="str">
        <f ca="1">IF(Table_owssvr[[#This Row],[Date]]&gt;=(TODAY()-365),"Y","N")</f>
        <v>N</v>
      </c>
      <c r="D214" s="1" t="s">
        <v>1758</v>
      </c>
      <c r="E214" s="1" t="s">
        <v>52</v>
      </c>
      <c r="F214" s="14" t="s">
        <v>1757</v>
      </c>
      <c r="G214" s="1" t="s">
        <v>13</v>
      </c>
      <c r="H214" s="6" t="str">
        <f>IFERROR(LEFT(Table_owssvr[[#This Row],[Subject]],FIND(";",Table_owssvr[[#This Row],[Subject]])-1),Table_owssvr[[#This Row],[Subject]])</f>
        <v>Grants Management</v>
      </c>
      <c r="I214" s="1" t="s">
        <v>16</v>
      </c>
      <c r="J214" s="1" t="s">
        <v>112</v>
      </c>
      <c r="K214" s="5">
        <v>42461.635949074072</v>
      </c>
      <c r="L214" s="1"/>
      <c r="M214" s="1"/>
      <c r="N214" s="2" t="s">
        <v>12</v>
      </c>
      <c r="O214" s="6" t="b">
        <v>0</v>
      </c>
      <c r="P214" s="1" t="s">
        <v>15</v>
      </c>
      <c r="Q214" s="33" t="str">
        <f>IF(ISNUMBER(SEARCH(",",Table_owssvr[[#This Row],[Created By]])),SUBSTITUTE(Table_owssvr[[#This Row],[Created By]]," OCD,",""),Table_owssvr[[#This Row],[Created By]])</f>
        <v>Chua Michael</v>
      </c>
      <c r="R214" s="33" t="str">
        <f>IF(ISNUMBER(SEARCH(",",Table_owssvr[[#This Row],[Created By]])),(MID(Table_owssvr[[#This Row],[Created By_A]]&amp;" "&amp;Table_owssvr[[#This Row],[Created By_A]],FIND(" ",Table_owssvr[[#This Row],[Created By_A]])+1,LEN(Table_owssvr[[#This Row],[Created By_A]]))),Table_owssvr[[#This Row],[Created By]])</f>
        <v>Michael Chua</v>
      </c>
      <c r="S214" s="34" t="str">
        <f>IF(ISNUMBER(SEARCH(",",Table_owssvr[[#This Row],[Created By_B1]])),SUBSTITUTE(Table_owssvr[[#This Row],[Created By_B1]],",",""),Table_owssvr[[#This Row],[Created By_B1]])</f>
        <v>Michael Chua</v>
      </c>
      <c r="T214" s="7">
        <v>218</v>
      </c>
      <c r="U214" s="1" t="s">
        <v>15</v>
      </c>
      <c r="V214" s="5">
        <v>42461.635949074072</v>
      </c>
      <c r="W214" s="1" t="s">
        <v>112</v>
      </c>
      <c r="X214" s="1"/>
      <c r="Y214" s="1" t="s">
        <v>13</v>
      </c>
      <c r="Z214" s="1" t="s">
        <v>12</v>
      </c>
      <c r="AA214" s="1" t="s">
        <v>11</v>
      </c>
    </row>
    <row r="215" spans="1:27" x14ac:dyDescent="0.25">
      <c r="A215" s="1" t="s">
        <v>135</v>
      </c>
      <c r="B215" s="4">
        <v>42460</v>
      </c>
      <c r="C215" s="24" t="str">
        <f ca="1">IF(Table_owssvr[[#This Row],[Date]]&gt;=(TODAY()-365),"Y","N")</f>
        <v>N</v>
      </c>
      <c r="D215" s="1" t="s">
        <v>1756</v>
      </c>
      <c r="E215" s="1" t="s">
        <v>296</v>
      </c>
      <c r="F215" s="14" t="s">
        <v>1755</v>
      </c>
      <c r="G215" s="1" t="s">
        <v>1754</v>
      </c>
      <c r="H215" s="6" t="str">
        <f>IFERROR(LEFT(Table_owssvr[[#This Row],[Subject]],FIND(";",Table_owssvr[[#This Row],[Subject]])-1),Table_owssvr[[#This Row],[Subject]])</f>
        <v>Damage related to disaster</v>
      </c>
      <c r="I215" s="1" t="s">
        <v>27</v>
      </c>
      <c r="J215" s="1" t="s">
        <v>1508</v>
      </c>
      <c r="K215" s="5">
        <v>42466.647407407407</v>
      </c>
      <c r="L215" s="1"/>
      <c r="M215" s="1"/>
      <c r="N215" s="2" t="s">
        <v>12</v>
      </c>
      <c r="O215" s="6" t="b">
        <v>0</v>
      </c>
      <c r="P215" s="1" t="s">
        <v>15</v>
      </c>
      <c r="Q215" s="33" t="str">
        <f>IF(ISNUMBER(SEARCH(",",Table_owssvr[[#This Row],[Created By]])),SUBSTITUTE(Table_owssvr[[#This Row],[Created By]]," OCD,",""),Table_owssvr[[#This Row],[Created By]])</f>
        <v>Samuels Lisa</v>
      </c>
      <c r="R215" s="33" t="str">
        <f>IF(ISNUMBER(SEARCH(",",Table_owssvr[[#This Row],[Created By]])),(MID(Table_owssvr[[#This Row],[Created By_A]]&amp;" "&amp;Table_owssvr[[#This Row],[Created By_A]],FIND(" ",Table_owssvr[[#This Row],[Created By_A]])+1,LEN(Table_owssvr[[#This Row],[Created By_A]]))),Table_owssvr[[#This Row],[Created By]])</f>
        <v>Lisa Samuels</v>
      </c>
      <c r="S215" s="34" t="str">
        <f>IF(ISNUMBER(SEARCH(",",Table_owssvr[[#This Row],[Created By_B1]])),SUBSTITUTE(Table_owssvr[[#This Row],[Created By_B1]],",",""),Table_owssvr[[#This Row],[Created By_B1]])</f>
        <v>Lisa Samuels</v>
      </c>
      <c r="T215" s="7">
        <v>219</v>
      </c>
      <c r="U215" s="1" t="s">
        <v>15</v>
      </c>
      <c r="V215" s="5">
        <v>42466.647407407407</v>
      </c>
      <c r="W215" s="1" t="s">
        <v>1508</v>
      </c>
      <c r="X215" s="1"/>
      <c r="Y215" s="1" t="s">
        <v>13</v>
      </c>
      <c r="Z215" s="1" t="s">
        <v>12</v>
      </c>
      <c r="AA215" s="1" t="s">
        <v>11</v>
      </c>
    </row>
    <row r="216" spans="1:27" x14ac:dyDescent="0.25">
      <c r="A216" s="1" t="s">
        <v>839</v>
      </c>
      <c r="B216" s="4">
        <v>42446</v>
      </c>
      <c r="C216" s="24" t="str">
        <f ca="1">IF(Table_owssvr[[#This Row],[Date]]&gt;=(TODAY()-365),"Y","N")</f>
        <v>N</v>
      </c>
      <c r="D216" s="1" t="s">
        <v>1753</v>
      </c>
      <c r="E216" s="1" t="s">
        <v>502</v>
      </c>
      <c r="F216" s="14" t="s">
        <v>1752</v>
      </c>
      <c r="G216" s="1" t="s">
        <v>574</v>
      </c>
      <c r="H216" s="6" t="str">
        <f>IFERROR(LEFT(Table_owssvr[[#This Row],[Subject]],FIND(";",Table_owssvr[[#This Row],[Subject]])-1),Table_owssvr[[#This Row],[Subject]])</f>
        <v>Eligible CDBG Activities</v>
      </c>
      <c r="I216" s="1" t="s">
        <v>27</v>
      </c>
      <c r="J216" s="1" t="s">
        <v>1508</v>
      </c>
      <c r="K216" s="5">
        <v>42466.652858796297</v>
      </c>
      <c r="L216" s="1"/>
      <c r="M216" s="1"/>
      <c r="N216" s="2" t="s">
        <v>12</v>
      </c>
      <c r="O216" s="6" t="b">
        <v>0</v>
      </c>
      <c r="P216" s="1" t="s">
        <v>15</v>
      </c>
      <c r="Q216" s="33" t="str">
        <f>IF(ISNUMBER(SEARCH(",",Table_owssvr[[#This Row],[Created By]])),SUBSTITUTE(Table_owssvr[[#This Row],[Created By]]," OCD,",""),Table_owssvr[[#This Row],[Created By]])</f>
        <v>Samuels Lisa</v>
      </c>
      <c r="R216" s="33" t="str">
        <f>IF(ISNUMBER(SEARCH(",",Table_owssvr[[#This Row],[Created By]])),(MID(Table_owssvr[[#This Row],[Created By_A]]&amp;" "&amp;Table_owssvr[[#This Row],[Created By_A]],FIND(" ",Table_owssvr[[#This Row],[Created By_A]])+1,LEN(Table_owssvr[[#This Row],[Created By_A]]))),Table_owssvr[[#This Row],[Created By]])</f>
        <v>Lisa Samuels</v>
      </c>
      <c r="S216" s="34" t="str">
        <f>IF(ISNUMBER(SEARCH(",",Table_owssvr[[#This Row],[Created By_B1]])),SUBSTITUTE(Table_owssvr[[#This Row],[Created By_B1]],",",""),Table_owssvr[[#This Row],[Created By_B1]])</f>
        <v>Lisa Samuels</v>
      </c>
      <c r="T216" s="7">
        <v>220</v>
      </c>
      <c r="U216" s="1" t="s">
        <v>15</v>
      </c>
      <c r="V216" s="5">
        <v>42466.652858796297</v>
      </c>
      <c r="W216" s="1" t="s">
        <v>1508</v>
      </c>
      <c r="X216" s="1"/>
      <c r="Y216" s="1" t="s">
        <v>13</v>
      </c>
      <c r="Z216" s="1" t="s">
        <v>12</v>
      </c>
      <c r="AA216" s="1" t="s">
        <v>11</v>
      </c>
    </row>
    <row r="217" spans="1:27" x14ac:dyDescent="0.25">
      <c r="A217" s="1" t="s">
        <v>1751</v>
      </c>
      <c r="B217" s="4">
        <v>42445</v>
      </c>
      <c r="C217" s="24" t="str">
        <f ca="1">IF(Table_owssvr[[#This Row],[Date]]&gt;=(TODAY()-365),"Y","N")</f>
        <v>N</v>
      </c>
      <c r="D217" s="1" t="s">
        <v>1750</v>
      </c>
      <c r="E217" s="1" t="s">
        <v>39</v>
      </c>
      <c r="F217" s="14" t="s">
        <v>1749</v>
      </c>
      <c r="G217" s="1" t="s">
        <v>148</v>
      </c>
      <c r="H217" s="6" t="str">
        <f>IFERROR(LEFT(Table_owssvr[[#This Row],[Subject]],FIND(";",Table_owssvr[[#This Row],[Subject]])-1),Table_owssvr[[#This Row],[Subject]])</f>
        <v>Financial Management</v>
      </c>
      <c r="I217" s="1" t="s">
        <v>27</v>
      </c>
      <c r="J217" s="1" t="s">
        <v>1508</v>
      </c>
      <c r="K217" s="5">
        <v>42466.655925925923</v>
      </c>
      <c r="L217" s="1"/>
      <c r="M217" s="1"/>
      <c r="N217" s="2" t="s">
        <v>12</v>
      </c>
      <c r="O217" s="6" t="b">
        <v>0</v>
      </c>
      <c r="P217" s="1" t="s">
        <v>15</v>
      </c>
      <c r="Q217" s="33" t="str">
        <f>IF(ISNUMBER(SEARCH(",",Table_owssvr[[#This Row],[Created By]])),SUBSTITUTE(Table_owssvr[[#This Row],[Created By]]," OCD,",""),Table_owssvr[[#This Row],[Created By]])</f>
        <v>Samuels Lisa</v>
      </c>
      <c r="R217" s="33" t="str">
        <f>IF(ISNUMBER(SEARCH(",",Table_owssvr[[#This Row],[Created By]])),(MID(Table_owssvr[[#This Row],[Created By_A]]&amp;" "&amp;Table_owssvr[[#This Row],[Created By_A]],FIND(" ",Table_owssvr[[#This Row],[Created By_A]])+1,LEN(Table_owssvr[[#This Row],[Created By_A]]))),Table_owssvr[[#This Row],[Created By]])</f>
        <v>Lisa Samuels</v>
      </c>
      <c r="S217" s="34" t="str">
        <f>IF(ISNUMBER(SEARCH(",",Table_owssvr[[#This Row],[Created By_B1]])),SUBSTITUTE(Table_owssvr[[#This Row],[Created By_B1]],",",""),Table_owssvr[[#This Row],[Created By_B1]])</f>
        <v>Lisa Samuels</v>
      </c>
      <c r="T217" s="7">
        <v>221</v>
      </c>
      <c r="U217" s="1" t="s">
        <v>15</v>
      </c>
      <c r="V217" s="5">
        <v>42466.655925925923</v>
      </c>
      <c r="W217" s="1" t="s">
        <v>1508</v>
      </c>
      <c r="X217" s="1"/>
      <c r="Y217" s="1" t="s">
        <v>13</v>
      </c>
      <c r="Z217" s="1" t="s">
        <v>12</v>
      </c>
      <c r="AA217" s="1" t="s">
        <v>11</v>
      </c>
    </row>
    <row r="218" spans="1:27" x14ac:dyDescent="0.25">
      <c r="A218" s="1" t="s">
        <v>1216</v>
      </c>
      <c r="B218" s="4">
        <v>42438</v>
      </c>
      <c r="C218" s="24" t="str">
        <f ca="1">IF(Table_owssvr[[#This Row],[Date]]&gt;=(TODAY()-365),"Y","N")</f>
        <v>N</v>
      </c>
      <c r="D218" s="1" t="s">
        <v>1748</v>
      </c>
      <c r="E218" s="1" t="s">
        <v>39</v>
      </c>
      <c r="F218" s="14" t="s">
        <v>1747</v>
      </c>
      <c r="G218" s="1" t="s">
        <v>1245</v>
      </c>
      <c r="H218" s="6" t="str">
        <f>IFERROR(LEFT(Table_owssvr[[#This Row],[Subject]],FIND(";",Table_owssvr[[#This Row],[Subject]])-1),Table_owssvr[[#This Row],[Subject]])</f>
        <v>Eligible CDBG Activities</v>
      </c>
      <c r="I218" s="1" t="s">
        <v>27</v>
      </c>
      <c r="J218" s="1" t="s">
        <v>1508</v>
      </c>
      <c r="K218" s="5">
        <v>42466.660752314812</v>
      </c>
      <c r="L218" s="1"/>
      <c r="M218" s="1"/>
      <c r="N218" s="2" t="s">
        <v>12</v>
      </c>
      <c r="O218" s="6" t="b">
        <v>0</v>
      </c>
      <c r="P218" s="1" t="s">
        <v>15</v>
      </c>
      <c r="Q218" s="33" t="str">
        <f>IF(ISNUMBER(SEARCH(",",Table_owssvr[[#This Row],[Created By]])),SUBSTITUTE(Table_owssvr[[#This Row],[Created By]]," OCD,",""),Table_owssvr[[#This Row],[Created By]])</f>
        <v>Samuels Lisa</v>
      </c>
      <c r="R218" s="33" t="str">
        <f>IF(ISNUMBER(SEARCH(",",Table_owssvr[[#This Row],[Created By]])),(MID(Table_owssvr[[#This Row],[Created By_A]]&amp;" "&amp;Table_owssvr[[#This Row],[Created By_A]],FIND(" ",Table_owssvr[[#This Row],[Created By_A]])+1,LEN(Table_owssvr[[#This Row],[Created By_A]]))),Table_owssvr[[#This Row],[Created By]])</f>
        <v>Lisa Samuels</v>
      </c>
      <c r="S218" s="34" t="str">
        <f>IF(ISNUMBER(SEARCH(",",Table_owssvr[[#This Row],[Created By_B1]])),SUBSTITUTE(Table_owssvr[[#This Row],[Created By_B1]],",",""),Table_owssvr[[#This Row],[Created By_B1]])</f>
        <v>Lisa Samuels</v>
      </c>
      <c r="T218" s="7">
        <v>222</v>
      </c>
      <c r="U218" s="1" t="s">
        <v>15</v>
      </c>
      <c r="V218" s="5">
        <v>42466.660752314812</v>
      </c>
      <c r="W218" s="1" t="s">
        <v>1508</v>
      </c>
      <c r="X218" s="1"/>
      <c r="Y218" s="1" t="s">
        <v>13</v>
      </c>
      <c r="Z218" s="1" t="s">
        <v>12</v>
      </c>
      <c r="AA218" s="1" t="s">
        <v>11</v>
      </c>
    </row>
    <row r="219" spans="1:27" x14ac:dyDescent="0.25">
      <c r="A219" s="1" t="s">
        <v>1746</v>
      </c>
      <c r="B219" s="4">
        <v>42433</v>
      </c>
      <c r="C219" s="24" t="str">
        <f ca="1">IF(Table_owssvr[[#This Row],[Date]]&gt;=(TODAY()-365),"Y","N")</f>
        <v>N</v>
      </c>
      <c r="D219" s="1" t="s">
        <v>1745</v>
      </c>
      <c r="E219" s="1" t="s">
        <v>521</v>
      </c>
      <c r="F219" s="14" t="s">
        <v>1744</v>
      </c>
      <c r="G219" s="1" t="s">
        <v>1024</v>
      </c>
      <c r="H219" s="6" t="str">
        <f>IFERROR(LEFT(Table_owssvr[[#This Row],[Subject]],FIND(";",Table_owssvr[[#This Row],[Subject]])-1),Table_owssvr[[#This Row],[Subject]])</f>
        <v>Duplication of Benefits</v>
      </c>
      <c r="I219" s="1" t="s">
        <v>27</v>
      </c>
      <c r="J219" s="1" t="s">
        <v>1508</v>
      </c>
      <c r="K219" s="5">
        <v>42466.664247685185</v>
      </c>
      <c r="L219" s="1"/>
      <c r="M219" s="1"/>
      <c r="N219" s="2" t="s">
        <v>12</v>
      </c>
      <c r="O219" s="6" t="b">
        <v>0</v>
      </c>
      <c r="P219" s="1" t="s">
        <v>15</v>
      </c>
      <c r="Q219" s="33" t="str">
        <f>IF(ISNUMBER(SEARCH(",",Table_owssvr[[#This Row],[Created By]])),SUBSTITUTE(Table_owssvr[[#This Row],[Created By]]," OCD,",""),Table_owssvr[[#This Row],[Created By]])</f>
        <v>Samuels Lisa</v>
      </c>
      <c r="R219" s="33" t="str">
        <f>IF(ISNUMBER(SEARCH(",",Table_owssvr[[#This Row],[Created By]])),(MID(Table_owssvr[[#This Row],[Created By_A]]&amp;" "&amp;Table_owssvr[[#This Row],[Created By_A]],FIND(" ",Table_owssvr[[#This Row],[Created By_A]])+1,LEN(Table_owssvr[[#This Row],[Created By_A]]))),Table_owssvr[[#This Row],[Created By]])</f>
        <v>Lisa Samuels</v>
      </c>
      <c r="S219" s="34" t="str">
        <f>IF(ISNUMBER(SEARCH(",",Table_owssvr[[#This Row],[Created By_B1]])),SUBSTITUTE(Table_owssvr[[#This Row],[Created By_B1]],",",""),Table_owssvr[[#This Row],[Created By_B1]])</f>
        <v>Lisa Samuels</v>
      </c>
      <c r="T219" s="7">
        <v>223</v>
      </c>
      <c r="U219" s="1" t="s">
        <v>15</v>
      </c>
      <c r="V219" s="5">
        <v>42466.664247685185</v>
      </c>
      <c r="W219" s="1" t="s">
        <v>1508</v>
      </c>
      <c r="X219" s="1"/>
      <c r="Y219" s="1" t="s">
        <v>13</v>
      </c>
      <c r="Z219" s="1" t="s">
        <v>12</v>
      </c>
      <c r="AA219" s="1" t="s">
        <v>11</v>
      </c>
    </row>
    <row r="220" spans="1:27" x14ac:dyDescent="0.25">
      <c r="A220" s="1" t="s">
        <v>1743</v>
      </c>
      <c r="B220" s="4">
        <v>42432</v>
      </c>
      <c r="C220" s="24" t="str">
        <f ca="1">IF(Table_owssvr[[#This Row],[Date]]&gt;=(TODAY()-365),"Y","N")</f>
        <v>N</v>
      </c>
      <c r="D220" s="1" t="s">
        <v>1742</v>
      </c>
      <c r="E220" s="1" t="s">
        <v>229</v>
      </c>
      <c r="F220" s="14" t="s">
        <v>1741</v>
      </c>
      <c r="G220" s="1" t="s">
        <v>1740</v>
      </c>
      <c r="H220" s="6" t="str">
        <f>IFERROR(LEFT(Table_owssvr[[#This Row],[Subject]],FIND(";",Table_owssvr[[#This Row],[Subject]])-1),Table_owssvr[[#This Row],[Subject]])</f>
        <v>Damage related to disaster</v>
      </c>
      <c r="I220" s="1" t="s">
        <v>27</v>
      </c>
      <c r="J220" s="1" t="s">
        <v>1739</v>
      </c>
      <c r="K220" s="5">
        <v>42466.790451388886</v>
      </c>
      <c r="L220" s="1"/>
      <c r="M220" s="1"/>
      <c r="N220" s="2" t="s">
        <v>12</v>
      </c>
      <c r="O220" s="6" t="b">
        <v>0</v>
      </c>
      <c r="P220" s="1" t="s">
        <v>15</v>
      </c>
      <c r="Q220" s="33" t="str">
        <f>IF(ISNUMBER(SEARCH(",",Table_owssvr[[#This Row],[Created By]])),SUBSTITUTE(Table_owssvr[[#This Row],[Created By]]," OCD,",""),Table_owssvr[[#This Row],[Created By]])</f>
        <v>Washington, Debra</v>
      </c>
      <c r="R220" s="33" t="str">
        <f>IF(ISNUMBER(SEARCH(",",Table_owssvr[[#This Row],[Created By]])),(MID(Table_owssvr[[#This Row],[Created By_A]]&amp;" "&amp;Table_owssvr[[#This Row],[Created By_A]],FIND(" ",Table_owssvr[[#This Row],[Created By_A]])+1,LEN(Table_owssvr[[#This Row],[Created By_A]]))),Table_owssvr[[#This Row],[Created By]])</f>
        <v>Debra Washington,</v>
      </c>
      <c r="S220" s="34" t="str">
        <f>IF(ISNUMBER(SEARCH(",",Table_owssvr[[#This Row],[Created By_B1]])),SUBSTITUTE(Table_owssvr[[#This Row],[Created By_B1]],",",""),Table_owssvr[[#This Row],[Created By_B1]])</f>
        <v>Debra Washington</v>
      </c>
      <c r="T220" s="7">
        <v>224</v>
      </c>
      <c r="U220" s="1" t="s">
        <v>15</v>
      </c>
      <c r="V220" s="5">
        <v>42466.790451388886</v>
      </c>
      <c r="W220" s="1" t="s">
        <v>1739</v>
      </c>
      <c r="X220" s="1"/>
      <c r="Y220" s="1" t="s">
        <v>13</v>
      </c>
      <c r="Z220" s="1" t="s">
        <v>12</v>
      </c>
      <c r="AA220" s="1" t="s">
        <v>11</v>
      </c>
    </row>
    <row r="221" spans="1:27" x14ac:dyDescent="0.25">
      <c r="A221" s="1" t="s">
        <v>1738</v>
      </c>
      <c r="B221" s="4">
        <v>42468</v>
      </c>
      <c r="C221" s="24" t="str">
        <f ca="1">IF(Table_owssvr[[#This Row],[Date]]&gt;=(TODAY()-365),"Y","N")</f>
        <v>N</v>
      </c>
      <c r="D221" s="1" t="s">
        <v>1737</v>
      </c>
      <c r="E221" s="1" t="s">
        <v>29</v>
      </c>
      <c r="F221" s="14" t="s">
        <v>1736</v>
      </c>
      <c r="G221" s="1" t="s">
        <v>1735</v>
      </c>
      <c r="H221" s="6" t="str">
        <f>IFERROR(LEFT(Table_owssvr[[#This Row],[Subject]],FIND(";",Table_owssvr[[#This Row],[Subject]])-1),Table_owssvr[[#This Row],[Subject]])</f>
        <v>Damage related to disaster</v>
      </c>
      <c r="I221" s="1" t="s">
        <v>16</v>
      </c>
      <c r="J221" s="1" t="s">
        <v>1099</v>
      </c>
      <c r="K221" s="5">
        <v>42468.705069444448</v>
      </c>
      <c r="L221" s="1"/>
      <c r="M221" s="1"/>
      <c r="N221" s="2" t="s">
        <v>12</v>
      </c>
      <c r="O221" s="6" t="b">
        <v>0</v>
      </c>
      <c r="P221" s="1" t="s">
        <v>15</v>
      </c>
      <c r="Q221" s="33" t="str">
        <f>IF(ISNUMBER(SEARCH(",",Table_owssvr[[#This Row],[Created By]])),SUBSTITUTE(Table_owssvr[[#This Row],[Created By]]," OCD,",""),Table_owssvr[[#This Row],[Created By]])</f>
        <v>Peychaud Rosalind</v>
      </c>
      <c r="R221" s="33" t="str">
        <f>IF(ISNUMBER(SEARCH(",",Table_owssvr[[#This Row],[Created By]])),(MID(Table_owssvr[[#This Row],[Created By_A]]&amp;" "&amp;Table_owssvr[[#This Row],[Created By_A]],FIND(" ",Table_owssvr[[#This Row],[Created By_A]])+1,LEN(Table_owssvr[[#This Row],[Created By_A]]))),Table_owssvr[[#This Row],[Created By]])</f>
        <v>Rosalind Peychaud</v>
      </c>
      <c r="S221" s="34" t="str">
        <f>IF(ISNUMBER(SEARCH(",",Table_owssvr[[#This Row],[Created By_B1]])),SUBSTITUTE(Table_owssvr[[#This Row],[Created By_B1]],",",""),Table_owssvr[[#This Row],[Created By_B1]])</f>
        <v>Rosalind Peychaud</v>
      </c>
      <c r="T221" s="7">
        <v>225</v>
      </c>
      <c r="U221" s="1" t="s">
        <v>15</v>
      </c>
      <c r="V221" s="5">
        <v>42468.705069444448</v>
      </c>
      <c r="W221" s="1" t="s">
        <v>1099</v>
      </c>
      <c r="X221" s="1"/>
      <c r="Y221" s="1" t="s">
        <v>13</v>
      </c>
      <c r="Z221" s="1" t="s">
        <v>12</v>
      </c>
      <c r="AA221" s="1" t="s">
        <v>11</v>
      </c>
    </row>
    <row r="222" spans="1:27" x14ac:dyDescent="0.25">
      <c r="A222" s="1" t="s">
        <v>41</v>
      </c>
      <c r="B222" s="4">
        <v>42475</v>
      </c>
      <c r="C222" s="24" t="str">
        <f ca="1">IF(Table_owssvr[[#This Row],[Date]]&gt;=(TODAY()-365),"Y","N")</f>
        <v>N</v>
      </c>
      <c r="D222" s="1" t="s">
        <v>40</v>
      </c>
      <c r="E222" s="1" t="s">
        <v>39</v>
      </c>
      <c r="F222" s="14" t="s">
        <v>1734</v>
      </c>
      <c r="G222" s="1" t="s">
        <v>148</v>
      </c>
      <c r="H222" s="6" t="str">
        <f>IFERROR(LEFT(Table_owssvr[[#This Row],[Subject]],FIND(";",Table_owssvr[[#This Row],[Subject]])-1),Table_owssvr[[#This Row],[Subject]])</f>
        <v>Financial Management</v>
      </c>
      <c r="I222" s="1" t="s">
        <v>27</v>
      </c>
      <c r="J222" s="1" t="s">
        <v>2825</v>
      </c>
      <c r="K222" s="5">
        <v>42478.439016203702</v>
      </c>
      <c r="L222" s="1"/>
      <c r="M222" s="1"/>
      <c r="N222" s="2" t="s">
        <v>12</v>
      </c>
      <c r="O222" s="6" t="b">
        <v>0</v>
      </c>
      <c r="P222" s="1" t="s">
        <v>15</v>
      </c>
      <c r="Q222" s="33" t="str">
        <f>IF(ISNUMBER(SEARCH(",",Table_owssvr[[#This Row],[Created By]])),SUBSTITUTE(Table_owssvr[[#This Row],[Created By]]," OCD,",""),Table_owssvr[[#This Row],[Created By]])</f>
        <v>Andrea Fleischbein</v>
      </c>
      <c r="R222" s="33" t="str">
        <f>IF(ISNUMBER(SEARCH(",",Table_owssvr[[#This Row],[Created By]])),(MID(Table_owssvr[[#This Row],[Created By_A]]&amp;" "&amp;Table_owssvr[[#This Row],[Created By_A]],FIND(" ",Table_owssvr[[#This Row],[Created By_A]])+1,LEN(Table_owssvr[[#This Row],[Created By_A]]))),Table_owssvr[[#This Row],[Created By]])</f>
        <v>Andrea Fleischbein</v>
      </c>
      <c r="S222" s="34" t="str">
        <f>IF(ISNUMBER(SEARCH(",",Table_owssvr[[#This Row],[Created By_B1]])),SUBSTITUTE(Table_owssvr[[#This Row],[Created By_B1]],",",""),Table_owssvr[[#This Row],[Created By_B1]])</f>
        <v>Andrea Fleischbein</v>
      </c>
      <c r="T222" s="7">
        <v>226</v>
      </c>
      <c r="U222" s="1" t="s">
        <v>15</v>
      </c>
      <c r="V222" s="5">
        <v>42478.439016203702</v>
      </c>
      <c r="W222" s="1" t="s">
        <v>2825</v>
      </c>
      <c r="X222" s="1"/>
      <c r="Y222" s="1" t="s">
        <v>13</v>
      </c>
      <c r="Z222" s="1" t="s">
        <v>12</v>
      </c>
      <c r="AA222" s="1" t="s">
        <v>11</v>
      </c>
    </row>
    <row r="223" spans="1:27" x14ac:dyDescent="0.25">
      <c r="A223" s="1" t="s">
        <v>1083</v>
      </c>
      <c r="B223" s="4">
        <v>42473</v>
      </c>
      <c r="C223" s="24" t="str">
        <f ca="1">IF(Table_owssvr[[#This Row],[Date]]&gt;=(TODAY()-365),"Y","N")</f>
        <v>N</v>
      </c>
      <c r="D223" s="1" t="s">
        <v>1733</v>
      </c>
      <c r="E223" s="1" t="s">
        <v>39</v>
      </c>
      <c r="F223" s="14" t="s">
        <v>1732</v>
      </c>
      <c r="G223" s="1" t="s">
        <v>59</v>
      </c>
      <c r="H223" s="6" t="str">
        <f>IFERROR(LEFT(Table_owssvr[[#This Row],[Subject]],FIND(";",Table_owssvr[[#This Row],[Subject]])-1),Table_owssvr[[#This Row],[Subject]])</f>
        <v>Damage related to disaster</v>
      </c>
      <c r="I223" s="1" t="s">
        <v>16</v>
      </c>
      <c r="J223" s="1" t="s">
        <v>2825</v>
      </c>
      <c r="K223" s="5">
        <v>42478.442881944444</v>
      </c>
      <c r="L223" s="1"/>
      <c r="M223" s="1"/>
      <c r="N223" s="2" t="s">
        <v>12</v>
      </c>
      <c r="O223" s="6" t="b">
        <v>0</v>
      </c>
      <c r="P223" s="1" t="s">
        <v>15</v>
      </c>
      <c r="Q223" s="33" t="str">
        <f>IF(ISNUMBER(SEARCH(",",Table_owssvr[[#This Row],[Created By]])),SUBSTITUTE(Table_owssvr[[#This Row],[Created By]]," OCD,",""),Table_owssvr[[#This Row],[Created By]])</f>
        <v>Andrea Fleischbein</v>
      </c>
      <c r="R223" s="33" t="str">
        <f>IF(ISNUMBER(SEARCH(",",Table_owssvr[[#This Row],[Created By]])),(MID(Table_owssvr[[#This Row],[Created By_A]]&amp;" "&amp;Table_owssvr[[#This Row],[Created By_A]],FIND(" ",Table_owssvr[[#This Row],[Created By_A]])+1,LEN(Table_owssvr[[#This Row],[Created By_A]]))),Table_owssvr[[#This Row],[Created By]])</f>
        <v>Andrea Fleischbein</v>
      </c>
      <c r="S223" s="34" t="str">
        <f>IF(ISNUMBER(SEARCH(",",Table_owssvr[[#This Row],[Created By_B1]])),SUBSTITUTE(Table_owssvr[[#This Row],[Created By_B1]],",",""),Table_owssvr[[#This Row],[Created By_B1]])</f>
        <v>Andrea Fleischbein</v>
      </c>
      <c r="T223" s="7">
        <v>227</v>
      </c>
      <c r="U223" s="1" t="s">
        <v>15</v>
      </c>
      <c r="V223" s="5">
        <v>42478.442881944444</v>
      </c>
      <c r="W223" s="1" t="s">
        <v>2825</v>
      </c>
      <c r="X223" s="1"/>
      <c r="Y223" s="1" t="s">
        <v>13</v>
      </c>
      <c r="Z223" s="1" t="s">
        <v>12</v>
      </c>
      <c r="AA223" s="1" t="s">
        <v>11</v>
      </c>
    </row>
    <row r="224" spans="1:27" x14ac:dyDescent="0.25">
      <c r="A224" s="1" t="s">
        <v>1065</v>
      </c>
      <c r="B224" s="4">
        <v>42459</v>
      </c>
      <c r="C224" s="24" t="str">
        <f ca="1">IF(Table_owssvr[[#This Row],[Date]]&gt;=(TODAY()-365),"Y","N")</f>
        <v>N</v>
      </c>
      <c r="D224" s="1" t="s">
        <v>1731</v>
      </c>
      <c r="E224" s="1" t="s">
        <v>296</v>
      </c>
      <c r="F224" s="14" t="s">
        <v>1730</v>
      </c>
      <c r="G224" s="1" t="s">
        <v>13</v>
      </c>
      <c r="H224" s="6" t="str">
        <f>IFERROR(LEFT(Table_owssvr[[#This Row],[Subject]],FIND(";",Table_owssvr[[#This Row],[Subject]])-1),Table_owssvr[[#This Row],[Subject]])</f>
        <v>Grants Management</v>
      </c>
      <c r="I224" s="1" t="s">
        <v>16</v>
      </c>
      <c r="J224" s="1" t="s">
        <v>2825</v>
      </c>
      <c r="K224" s="5">
        <v>42478.547777777778</v>
      </c>
      <c r="L224" s="1"/>
      <c r="M224" s="1"/>
      <c r="N224" s="2" t="s">
        <v>12</v>
      </c>
      <c r="O224" s="6" t="b">
        <v>0</v>
      </c>
      <c r="P224" s="1" t="s">
        <v>15</v>
      </c>
      <c r="Q224" s="33" t="str">
        <f>IF(ISNUMBER(SEARCH(",",Table_owssvr[[#This Row],[Created By]])),SUBSTITUTE(Table_owssvr[[#This Row],[Created By]]," OCD,",""),Table_owssvr[[#This Row],[Created By]])</f>
        <v>Andrea Fleischbein</v>
      </c>
      <c r="R224" s="33" t="str">
        <f>IF(ISNUMBER(SEARCH(",",Table_owssvr[[#This Row],[Created By]])),(MID(Table_owssvr[[#This Row],[Created By_A]]&amp;" "&amp;Table_owssvr[[#This Row],[Created By_A]],FIND(" ",Table_owssvr[[#This Row],[Created By_A]])+1,LEN(Table_owssvr[[#This Row],[Created By_A]]))),Table_owssvr[[#This Row],[Created By]])</f>
        <v>Andrea Fleischbein</v>
      </c>
      <c r="S224" s="34" t="str">
        <f>IF(ISNUMBER(SEARCH(",",Table_owssvr[[#This Row],[Created By_B1]])),SUBSTITUTE(Table_owssvr[[#This Row],[Created By_B1]],",",""),Table_owssvr[[#This Row],[Created By_B1]])</f>
        <v>Andrea Fleischbein</v>
      </c>
      <c r="T224" s="7">
        <v>228</v>
      </c>
      <c r="U224" s="1" t="s">
        <v>15</v>
      </c>
      <c r="V224" s="5">
        <v>42478.547777777778</v>
      </c>
      <c r="W224" s="1" t="s">
        <v>2825</v>
      </c>
      <c r="X224" s="1"/>
      <c r="Y224" s="1" t="s">
        <v>13</v>
      </c>
      <c r="Z224" s="1" t="s">
        <v>12</v>
      </c>
      <c r="AA224" s="1" t="s">
        <v>11</v>
      </c>
    </row>
    <row r="225" spans="1:27" x14ac:dyDescent="0.25">
      <c r="A225" s="1" t="s">
        <v>537</v>
      </c>
      <c r="B225" s="4">
        <v>42459</v>
      </c>
      <c r="C225" s="24" t="str">
        <f ca="1">IF(Table_owssvr[[#This Row],[Date]]&gt;=(TODAY()-365),"Y","N")</f>
        <v>N</v>
      </c>
      <c r="D225" s="1" t="s">
        <v>1729</v>
      </c>
      <c r="E225" s="1" t="s">
        <v>29</v>
      </c>
      <c r="F225" s="14" t="s">
        <v>1728</v>
      </c>
      <c r="G225" s="1" t="s">
        <v>59</v>
      </c>
      <c r="H225" s="6" t="str">
        <f>IFERROR(LEFT(Table_owssvr[[#This Row],[Subject]],FIND(";",Table_owssvr[[#This Row],[Subject]])-1),Table_owssvr[[#This Row],[Subject]])</f>
        <v>Damage related to disaster</v>
      </c>
      <c r="I225" s="1" t="s">
        <v>16</v>
      </c>
      <c r="J225" s="1" t="s">
        <v>2825</v>
      </c>
      <c r="K225" s="5">
        <v>42478.553784722222</v>
      </c>
      <c r="L225" s="1"/>
      <c r="M225" s="1"/>
      <c r="N225" s="2" t="s">
        <v>12</v>
      </c>
      <c r="O225" s="6" t="b">
        <v>0</v>
      </c>
      <c r="P225" s="1" t="s">
        <v>15</v>
      </c>
      <c r="Q225" s="33" t="str">
        <f>IF(ISNUMBER(SEARCH(",",Table_owssvr[[#This Row],[Created By]])),SUBSTITUTE(Table_owssvr[[#This Row],[Created By]]," OCD,",""),Table_owssvr[[#This Row],[Created By]])</f>
        <v>Andrea Fleischbein</v>
      </c>
      <c r="R225" s="33" t="str">
        <f>IF(ISNUMBER(SEARCH(",",Table_owssvr[[#This Row],[Created By]])),(MID(Table_owssvr[[#This Row],[Created By_A]]&amp;" "&amp;Table_owssvr[[#This Row],[Created By_A]],FIND(" ",Table_owssvr[[#This Row],[Created By_A]])+1,LEN(Table_owssvr[[#This Row],[Created By_A]]))),Table_owssvr[[#This Row],[Created By]])</f>
        <v>Andrea Fleischbein</v>
      </c>
      <c r="S225" s="34" t="str">
        <f>IF(ISNUMBER(SEARCH(",",Table_owssvr[[#This Row],[Created By_B1]])),SUBSTITUTE(Table_owssvr[[#This Row],[Created By_B1]],",",""),Table_owssvr[[#This Row],[Created By_B1]])</f>
        <v>Andrea Fleischbein</v>
      </c>
      <c r="T225" s="7">
        <v>229</v>
      </c>
      <c r="U225" s="1" t="s">
        <v>15</v>
      </c>
      <c r="V225" s="5">
        <v>42478.553784722222</v>
      </c>
      <c r="W225" s="1" t="s">
        <v>2825</v>
      </c>
      <c r="X225" s="1"/>
      <c r="Y225" s="1" t="s">
        <v>13</v>
      </c>
      <c r="Z225" s="1" t="s">
        <v>12</v>
      </c>
      <c r="AA225" s="1" t="s">
        <v>11</v>
      </c>
    </row>
    <row r="226" spans="1:27" x14ac:dyDescent="0.25">
      <c r="A226" s="1" t="s">
        <v>1727</v>
      </c>
      <c r="B226" s="4">
        <v>42458</v>
      </c>
      <c r="C226" s="24" t="str">
        <f ca="1">IF(Table_owssvr[[#This Row],[Date]]&gt;=(TODAY()-365),"Y","N")</f>
        <v>N</v>
      </c>
      <c r="D226" s="1" t="s">
        <v>1726</v>
      </c>
      <c r="E226" s="1" t="s">
        <v>29</v>
      </c>
      <c r="F226" s="14" t="s">
        <v>1725</v>
      </c>
      <c r="G226" s="1" t="s">
        <v>13</v>
      </c>
      <c r="H226" s="6" t="str">
        <f>IFERROR(LEFT(Table_owssvr[[#This Row],[Subject]],FIND(";",Table_owssvr[[#This Row],[Subject]])-1),Table_owssvr[[#This Row],[Subject]])</f>
        <v>Grants Management</v>
      </c>
      <c r="I226" s="1" t="s">
        <v>16</v>
      </c>
      <c r="J226" s="1" t="s">
        <v>2825</v>
      </c>
      <c r="K226" s="5">
        <v>42478.555949074071</v>
      </c>
      <c r="L226" s="1"/>
      <c r="M226" s="1"/>
      <c r="N226" s="2" t="s">
        <v>12</v>
      </c>
      <c r="O226" s="6" t="b">
        <v>0</v>
      </c>
      <c r="P226" s="1" t="s">
        <v>15</v>
      </c>
      <c r="Q226" s="33" t="str">
        <f>IF(ISNUMBER(SEARCH(",",Table_owssvr[[#This Row],[Created By]])),SUBSTITUTE(Table_owssvr[[#This Row],[Created By]]," OCD,",""),Table_owssvr[[#This Row],[Created By]])</f>
        <v>Andrea Fleischbein</v>
      </c>
      <c r="R226" s="33" t="str">
        <f>IF(ISNUMBER(SEARCH(",",Table_owssvr[[#This Row],[Created By]])),(MID(Table_owssvr[[#This Row],[Created By_A]]&amp;" "&amp;Table_owssvr[[#This Row],[Created By_A]],FIND(" ",Table_owssvr[[#This Row],[Created By_A]])+1,LEN(Table_owssvr[[#This Row],[Created By_A]]))),Table_owssvr[[#This Row],[Created By]])</f>
        <v>Andrea Fleischbein</v>
      </c>
      <c r="S226" s="34" t="str">
        <f>IF(ISNUMBER(SEARCH(",",Table_owssvr[[#This Row],[Created By_B1]])),SUBSTITUTE(Table_owssvr[[#This Row],[Created By_B1]],",",""),Table_owssvr[[#This Row],[Created By_B1]])</f>
        <v>Andrea Fleischbein</v>
      </c>
      <c r="T226" s="7">
        <v>230</v>
      </c>
      <c r="U226" s="1" t="s">
        <v>15</v>
      </c>
      <c r="V226" s="5">
        <v>42478.555949074071</v>
      </c>
      <c r="W226" s="1" t="s">
        <v>2825</v>
      </c>
      <c r="X226" s="1"/>
      <c r="Y226" s="1" t="s">
        <v>13</v>
      </c>
      <c r="Z226" s="1" t="s">
        <v>12</v>
      </c>
      <c r="AA226" s="1" t="s">
        <v>11</v>
      </c>
    </row>
    <row r="227" spans="1:27" x14ac:dyDescent="0.25">
      <c r="A227" s="1" t="s">
        <v>1724</v>
      </c>
      <c r="B227" s="4">
        <v>42467</v>
      </c>
      <c r="C227" s="24" t="str">
        <f ca="1">IF(Table_owssvr[[#This Row],[Date]]&gt;=(TODAY()-365),"Y","N")</f>
        <v>N</v>
      </c>
      <c r="D227" s="1" t="s">
        <v>1723</v>
      </c>
      <c r="E227" s="1" t="s">
        <v>29</v>
      </c>
      <c r="F227" s="14" t="s">
        <v>1722</v>
      </c>
      <c r="G227" s="1" t="s">
        <v>13</v>
      </c>
      <c r="H227" s="6" t="str">
        <f>IFERROR(LEFT(Table_owssvr[[#This Row],[Subject]],FIND(";",Table_owssvr[[#This Row],[Subject]])-1),Table_owssvr[[#This Row],[Subject]])</f>
        <v>Grants Management</v>
      </c>
      <c r="I227" s="1" t="s">
        <v>27</v>
      </c>
      <c r="J227" s="1" t="s">
        <v>2825</v>
      </c>
      <c r="K227" s="5">
        <v>42478.557141203702</v>
      </c>
      <c r="L227" s="1"/>
      <c r="M227" s="1"/>
      <c r="N227" s="2" t="s">
        <v>12</v>
      </c>
      <c r="O227" s="6" t="b">
        <v>0</v>
      </c>
      <c r="P227" s="1" t="s">
        <v>15</v>
      </c>
      <c r="Q227" s="33" t="str">
        <f>IF(ISNUMBER(SEARCH(",",Table_owssvr[[#This Row],[Created By]])),SUBSTITUTE(Table_owssvr[[#This Row],[Created By]]," OCD,",""),Table_owssvr[[#This Row],[Created By]])</f>
        <v>Andrea Fleischbein</v>
      </c>
      <c r="R227" s="33" t="str">
        <f>IF(ISNUMBER(SEARCH(",",Table_owssvr[[#This Row],[Created By]])),(MID(Table_owssvr[[#This Row],[Created By_A]]&amp;" "&amp;Table_owssvr[[#This Row],[Created By_A]],FIND(" ",Table_owssvr[[#This Row],[Created By_A]])+1,LEN(Table_owssvr[[#This Row],[Created By_A]]))),Table_owssvr[[#This Row],[Created By]])</f>
        <v>Andrea Fleischbein</v>
      </c>
      <c r="S227" s="34" t="str">
        <f>IF(ISNUMBER(SEARCH(",",Table_owssvr[[#This Row],[Created By_B1]])),SUBSTITUTE(Table_owssvr[[#This Row],[Created By_B1]],",",""),Table_owssvr[[#This Row],[Created By_B1]])</f>
        <v>Andrea Fleischbein</v>
      </c>
      <c r="T227" s="7">
        <v>231</v>
      </c>
      <c r="U227" s="1" t="s">
        <v>15</v>
      </c>
      <c r="V227" s="5">
        <v>42478.557141203702</v>
      </c>
      <c r="W227" s="1" t="s">
        <v>2825</v>
      </c>
      <c r="X227" s="1"/>
      <c r="Y227" s="1" t="s">
        <v>13</v>
      </c>
      <c r="Z227" s="1" t="s">
        <v>12</v>
      </c>
      <c r="AA227" s="1" t="s">
        <v>11</v>
      </c>
    </row>
    <row r="228" spans="1:27" x14ac:dyDescent="0.25">
      <c r="A228" s="1" t="s">
        <v>1721</v>
      </c>
      <c r="B228" s="4">
        <v>42458</v>
      </c>
      <c r="C228" s="24" t="str">
        <f ca="1">IF(Table_owssvr[[#This Row],[Date]]&gt;=(TODAY()-365),"Y","N")</f>
        <v>N</v>
      </c>
      <c r="D228" s="1" t="s">
        <v>957</v>
      </c>
      <c r="E228" s="1" t="s">
        <v>29</v>
      </c>
      <c r="F228" s="14" t="s">
        <v>1720</v>
      </c>
      <c r="G228" s="1" t="s">
        <v>432</v>
      </c>
      <c r="H228" s="6" t="str">
        <f>IFERROR(LEFT(Table_owssvr[[#This Row],[Subject]],FIND(";",Table_owssvr[[#This Row],[Subject]])-1),Table_owssvr[[#This Row],[Subject]])</f>
        <v>Financial Management</v>
      </c>
      <c r="I228" s="1" t="s">
        <v>16</v>
      </c>
      <c r="J228" s="1" t="s">
        <v>2825</v>
      </c>
      <c r="K228" s="5">
        <v>42478.559872685182</v>
      </c>
      <c r="L228" s="1"/>
      <c r="M228" s="1"/>
      <c r="N228" s="2" t="s">
        <v>12</v>
      </c>
      <c r="O228" s="6" t="b">
        <v>0</v>
      </c>
      <c r="P228" s="1" t="s">
        <v>15</v>
      </c>
      <c r="Q228" s="33" t="str">
        <f>IF(ISNUMBER(SEARCH(",",Table_owssvr[[#This Row],[Created By]])),SUBSTITUTE(Table_owssvr[[#This Row],[Created By]]," OCD,",""),Table_owssvr[[#This Row],[Created By]])</f>
        <v>Andrea Fleischbein</v>
      </c>
      <c r="R228" s="33" t="str">
        <f>IF(ISNUMBER(SEARCH(",",Table_owssvr[[#This Row],[Created By]])),(MID(Table_owssvr[[#This Row],[Created By_A]]&amp;" "&amp;Table_owssvr[[#This Row],[Created By_A]],FIND(" ",Table_owssvr[[#This Row],[Created By_A]])+1,LEN(Table_owssvr[[#This Row],[Created By_A]]))),Table_owssvr[[#This Row],[Created By]])</f>
        <v>Andrea Fleischbein</v>
      </c>
      <c r="S228" s="34" t="str">
        <f>IF(ISNUMBER(SEARCH(",",Table_owssvr[[#This Row],[Created By_B1]])),SUBSTITUTE(Table_owssvr[[#This Row],[Created By_B1]],",",""),Table_owssvr[[#This Row],[Created By_B1]])</f>
        <v>Andrea Fleischbein</v>
      </c>
      <c r="T228" s="7">
        <v>232</v>
      </c>
      <c r="U228" s="1" t="s">
        <v>15</v>
      </c>
      <c r="V228" s="5">
        <v>42478.559872685182</v>
      </c>
      <c r="W228" s="1" t="s">
        <v>2825</v>
      </c>
      <c r="X228" s="1"/>
      <c r="Y228" s="1" t="s">
        <v>13</v>
      </c>
      <c r="Z228" s="1" t="s">
        <v>12</v>
      </c>
      <c r="AA228" s="1" t="s">
        <v>11</v>
      </c>
    </row>
    <row r="229" spans="1:27" x14ac:dyDescent="0.25">
      <c r="A229" s="1" t="s">
        <v>1216</v>
      </c>
      <c r="B229" s="4">
        <v>42458</v>
      </c>
      <c r="C229" s="24" t="str">
        <f ca="1">IF(Table_owssvr[[#This Row],[Date]]&gt;=(TODAY()-365),"Y","N")</f>
        <v>N</v>
      </c>
      <c r="D229" s="1" t="s">
        <v>1719</v>
      </c>
      <c r="E229" s="1" t="s">
        <v>39</v>
      </c>
      <c r="F229" s="14" t="s">
        <v>1718</v>
      </c>
      <c r="G229" s="1" t="s">
        <v>148</v>
      </c>
      <c r="H229" s="6" t="str">
        <f>IFERROR(LEFT(Table_owssvr[[#This Row],[Subject]],FIND(";",Table_owssvr[[#This Row],[Subject]])-1),Table_owssvr[[#This Row],[Subject]])</f>
        <v>Financial Management</v>
      </c>
      <c r="I229" s="1" t="s">
        <v>16</v>
      </c>
      <c r="J229" s="1" t="s">
        <v>2825</v>
      </c>
      <c r="K229" s="5">
        <v>42478.56113425926</v>
      </c>
      <c r="L229" s="1"/>
      <c r="M229" s="1"/>
      <c r="N229" s="2" t="s">
        <v>12</v>
      </c>
      <c r="O229" s="6" t="b">
        <v>0</v>
      </c>
      <c r="P229" s="1" t="s">
        <v>15</v>
      </c>
      <c r="Q229" s="33" t="str">
        <f>IF(ISNUMBER(SEARCH(",",Table_owssvr[[#This Row],[Created By]])),SUBSTITUTE(Table_owssvr[[#This Row],[Created By]]," OCD,",""),Table_owssvr[[#This Row],[Created By]])</f>
        <v>Andrea Fleischbein</v>
      </c>
      <c r="R229" s="33" t="str">
        <f>IF(ISNUMBER(SEARCH(",",Table_owssvr[[#This Row],[Created By]])),(MID(Table_owssvr[[#This Row],[Created By_A]]&amp;" "&amp;Table_owssvr[[#This Row],[Created By_A]],FIND(" ",Table_owssvr[[#This Row],[Created By_A]])+1,LEN(Table_owssvr[[#This Row],[Created By_A]]))),Table_owssvr[[#This Row],[Created By]])</f>
        <v>Andrea Fleischbein</v>
      </c>
      <c r="S229" s="34" t="str">
        <f>IF(ISNUMBER(SEARCH(",",Table_owssvr[[#This Row],[Created By_B1]])),SUBSTITUTE(Table_owssvr[[#This Row],[Created By_B1]],",",""),Table_owssvr[[#This Row],[Created By_B1]])</f>
        <v>Andrea Fleischbein</v>
      </c>
      <c r="T229" s="7">
        <v>233</v>
      </c>
      <c r="U229" s="1" t="s">
        <v>15</v>
      </c>
      <c r="V229" s="5">
        <v>42478.56113425926</v>
      </c>
      <c r="W229" s="1" t="s">
        <v>2825</v>
      </c>
      <c r="X229" s="1"/>
      <c r="Y229" s="1" t="s">
        <v>13</v>
      </c>
      <c r="Z229" s="1" t="s">
        <v>12</v>
      </c>
      <c r="AA229" s="1" t="s">
        <v>11</v>
      </c>
    </row>
    <row r="230" spans="1:27" x14ac:dyDescent="0.25">
      <c r="A230" s="1" t="s">
        <v>1717</v>
      </c>
      <c r="B230" s="4">
        <v>42452</v>
      </c>
      <c r="C230" s="24" t="str">
        <f ca="1">IF(Table_owssvr[[#This Row],[Date]]&gt;=(TODAY()-365),"Y","N")</f>
        <v>N</v>
      </c>
      <c r="D230" s="1" t="s">
        <v>1716</v>
      </c>
      <c r="E230" s="1" t="s">
        <v>29</v>
      </c>
      <c r="F230" s="14" t="s">
        <v>1715</v>
      </c>
      <c r="G230" s="1" t="s">
        <v>148</v>
      </c>
      <c r="H230" s="6" t="str">
        <f>IFERROR(LEFT(Table_owssvr[[#This Row],[Subject]],FIND(";",Table_owssvr[[#This Row],[Subject]])-1),Table_owssvr[[#This Row],[Subject]])</f>
        <v>Financial Management</v>
      </c>
      <c r="I230" s="1" t="s">
        <v>16</v>
      </c>
      <c r="J230" s="1" t="s">
        <v>2825</v>
      </c>
      <c r="K230" s="5">
        <v>42478.5627662037</v>
      </c>
      <c r="L230" s="1"/>
      <c r="M230" s="1"/>
      <c r="N230" s="2" t="s">
        <v>12</v>
      </c>
      <c r="O230" s="6" t="b">
        <v>0</v>
      </c>
      <c r="P230" s="1" t="s">
        <v>15</v>
      </c>
      <c r="Q230" s="33" t="str">
        <f>IF(ISNUMBER(SEARCH(",",Table_owssvr[[#This Row],[Created By]])),SUBSTITUTE(Table_owssvr[[#This Row],[Created By]]," OCD,",""),Table_owssvr[[#This Row],[Created By]])</f>
        <v>Andrea Fleischbein</v>
      </c>
      <c r="R230" s="33" t="str">
        <f>IF(ISNUMBER(SEARCH(",",Table_owssvr[[#This Row],[Created By]])),(MID(Table_owssvr[[#This Row],[Created By_A]]&amp;" "&amp;Table_owssvr[[#This Row],[Created By_A]],FIND(" ",Table_owssvr[[#This Row],[Created By_A]])+1,LEN(Table_owssvr[[#This Row],[Created By_A]]))),Table_owssvr[[#This Row],[Created By]])</f>
        <v>Andrea Fleischbein</v>
      </c>
      <c r="S230" s="34" t="str">
        <f>IF(ISNUMBER(SEARCH(",",Table_owssvr[[#This Row],[Created By_B1]])),SUBSTITUTE(Table_owssvr[[#This Row],[Created By_B1]],",",""),Table_owssvr[[#This Row],[Created By_B1]])</f>
        <v>Andrea Fleischbein</v>
      </c>
      <c r="T230" s="7">
        <v>234</v>
      </c>
      <c r="U230" s="1" t="s">
        <v>15</v>
      </c>
      <c r="V230" s="5">
        <v>42478.5627662037</v>
      </c>
      <c r="W230" s="1" t="s">
        <v>2825</v>
      </c>
      <c r="X230" s="1"/>
      <c r="Y230" s="1" t="s">
        <v>13</v>
      </c>
      <c r="Z230" s="1" t="s">
        <v>12</v>
      </c>
      <c r="AA230" s="1" t="s">
        <v>11</v>
      </c>
    </row>
    <row r="231" spans="1:27" x14ac:dyDescent="0.25">
      <c r="A231" s="1" t="s">
        <v>329</v>
      </c>
      <c r="B231" s="4">
        <v>42453</v>
      </c>
      <c r="C231" s="24" t="str">
        <f ca="1">IF(Table_owssvr[[#This Row],[Date]]&gt;=(TODAY()-365),"Y","N")</f>
        <v>N</v>
      </c>
      <c r="D231" s="1" t="s">
        <v>1079</v>
      </c>
      <c r="E231" s="1" t="s">
        <v>39</v>
      </c>
      <c r="F231" s="14" t="s">
        <v>1714</v>
      </c>
      <c r="G231" s="1" t="s">
        <v>13</v>
      </c>
      <c r="H231" s="6" t="str">
        <f>IFERROR(LEFT(Table_owssvr[[#This Row],[Subject]],FIND(";",Table_owssvr[[#This Row],[Subject]])-1),Table_owssvr[[#This Row],[Subject]])</f>
        <v>Grants Management</v>
      </c>
      <c r="I231" s="1" t="s">
        <v>16</v>
      </c>
      <c r="J231" s="1" t="s">
        <v>2825</v>
      </c>
      <c r="K231" s="5">
        <v>42478.566319444442</v>
      </c>
      <c r="L231" s="1"/>
      <c r="M231" s="1"/>
      <c r="N231" s="2" t="s">
        <v>12</v>
      </c>
      <c r="O231" s="6" t="b">
        <v>0</v>
      </c>
      <c r="P231" s="1" t="s">
        <v>15</v>
      </c>
      <c r="Q231" s="33" t="str">
        <f>IF(ISNUMBER(SEARCH(",",Table_owssvr[[#This Row],[Created By]])),SUBSTITUTE(Table_owssvr[[#This Row],[Created By]]," OCD,",""),Table_owssvr[[#This Row],[Created By]])</f>
        <v>Andrea Fleischbein</v>
      </c>
      <c r="R231" s="33" t="str">
        <f>IF(ISNUMBER(SEARCH(",",Table_owssvr[[#This Row],[Created By]])),(MID(Table_owssvr[[#This Row],[Created By_A]]&amp;" "&amp;Table_owssvr[[#This Row],[Created By_A]],FIND(" ",Table_owssvr[[#This Row],[Created By_A]])+1,LEN(Table_owssvr[[#This Row],[Created By_A]]))),Table_owssvr[[#This Row],[Created By]])</f>
        <v>Andrea Fleischbein</v>
      </c>
      <c r="S231" s="34" t="str">
        <f>IF(ISNUMBER(SEARCH(",",Table_owssvr[[#This Row],[Created By_B1]])),SUBSTITUTE(Table_owssvr[[#This Row],[Created By_B1]],",",""),Table_owssvr[[#This Row],[Created By_B1]])</f>
        <v>Andrea Fleischbein</v>
      </c>
      <c r="T231" s="7">
        <v>235</v>
      </c>
      <c r="U231" s="1" t="s">
        <v>15</v>
      </c>
      <c r="V231" s="5">
        <v>42478.566319444442</v>
      </c>
      <c r="W231" s="1" t="s">
        <v>2825</v>
      </c>
      <c r="X231" s="1"/>
      <c r="Y231" s="1" t="s">
        <v>13</v>
      </c>
      <c r="Z231" s="1" t="s">
        <v>12</v>
      </c>
      <c r="AA231" s="1" t="s">
        <v>11</v>
      </c>
    </row>
    <row r="232" spans="1:27" x14ac:dyDescent="0.25">
      <c r="A232" s="1" t="s">
        <v>631</v>
      </c>
      <c r="B232" s="4">
        <v>42446</v>
      </c>
      <c r="C232" s="24" t="str">
        <f ca="1">IF(Table_owssvr[[#This Row],[Date]]&gt;=(TODAY()-365),"Y","N")</f>
        <v>N</v>
      </c>
      <c r="D232" s="1" t="s">
        <v>955</v>
      </c>
      <c r="E232" s="1" t="s">
        <v>29</v>
      </c>
      <c r="F232" s="14" t="s">
        <v>1713</v>
      </c>
      <c r="G232" s="1" t="s">
        <v>451</v>
      </c>
      <c r="H232" s="6" t="str">
        <f>IFERROR(LEFT(Table_owssvr[[#This Row],[Subject]],FIND(";",Table_owssvr[[#This Row],[Subject]])-1),Table_owssvr[[#This Row],[Subject]])</f>
        <v>Eligible CDBG Activities</v>
      </c>
      <c r="I232" s="1" t="s">
        <v>27</v>
      </c>
      <c r="J232" s="1" t="s">
        <v>2825</v>
      </c>
      <c r="K232" s="5">
        <v>42478.579930555556</v>
      </c>
      <c r="L232" s="1"/>
      <c r="M232" s="1"/>
      <c r="N232" s="2" t="s">
        <v>12</v>
      </c>
      <c r="O232" s="6" t="b">
        <v>0</v>
      </c>
      <c r="P232" s="1" t="s">
        <v>15</v>
      </c>
      <c r="Q232" s="33" t="str">
        <f>IF(ISNUMBER(SEARCH(",",Table_owssvr[[#This Row],[Created By]])),SUBSTITUTE(Table_owssvr[[#This Row],[Created By]]," OCD,",""),Table_owssvr[[#This Row],[Created By]])</f>
        <v>Andrea Fleischbein</v>
      </c>
      <c r="R232" s="33" t="str">
        <f>IF(ISNUMBER(SEARCH(",",Table_owssvr[[#This Row],[Created By]])),(MID(Table_owssvr[[#This Row],[Created By_A]]&amp;" "&amp;Table_owssvr[[#This Row],[Created By_A]],FIND(" ",Table_owssvr[[#This Row],[Created By_A]])+1,LEN(Table_owssvr[[#This Row],[Created By_A]]))),Table_owssvr[[#This Row],[Created By]])</f>
        <v>Andrea Fleischbein</v>
      </c>
      <c r="S232" s="34" t="str">
        <f>IF(ISNUMBER(SEARCH(",",Table_owssvr[[#This Row],[Created By_B1]])),SUBSTITUTE(Table_owssvr[[#This Row],[Created By_B1]],",",""),Table_owssvr[[#This Row],[Created By_B1]])</f>
        <v>Andrea Fleischbein</v>
      </c>
      <c r="T232" s="7">
        <v>236</v>
      </c>
      <c r="U232" s="1" t="s">
        <v>15</v>
      </c>
      <c r="V232" s="5">
        <v>42478.579930555556</v>
      </c>
      <c r="W232" s="1" t="s">
        <v>2825</v>
      </c>
      <c r="X232" s="1"/>
      <c r="Y232" s="1" t="s">
        <v>13</v>
      </c>
      <c r="Z232" s="1" t="s">
        <v>12</v>
      </c>
      <c r="AA232" s="1" t="s">
        <v>11</v>
      </c>
    </row>
    <row r="233" spans="1:27" x14ac:dyDescent="0.25">
      <c r="A233" s="1" t="s">
        <v>1712</v>
      </c>
      <c r="B233" s="4">
        <v>42446</v>
      </c>
      <c r="C233" s="24" t="str">
        <f ca="1">IF(Table_owssvr[[#This Row],[Date]]&gt;=(TODAY()-365),"Y","N")</f>
        <v>N</v>
      </c>
      <c r="D233" s="1" t="s">
        <v>1711</v>
      </c>
      <c r="E233" s="1" t="s">
        <v>39</v>
      </c>
      <c r="F233" s="14" t="s">
        <v>1710</v>
      </c>
      <c r="G233" s="1" t="s">
        <v>13</v>
      </c>
      <c r="H233" s="6" t="str">
        <f>IFERROR(LEFT(Table_owssvr[[#This Row],[Subject]],FIND(";",Table_owssvr[[#This Row],[Subject]])-1),Table_owssvr[[#This Row],[Subject]])</f>
        <v>Grants Management</v>
      </c>
      <c r="I233" s="1" t="s">
        <v>16</v>
      </c>
      <c r="J233" s="1" t="s">
        <v>2825</v>
      </c>
      <c r="K233" s="5">
        <v>42478.672430555554</v>
      </c>
      <c r="L233" s="1"/>
      <c r="M233" s="1"/>
      <c r="N233" s="2" t="s">
        <v>12</v>
      </c>
      <c r="O233" s="6" t="b">
        <v>0</v>
      </c>
      <c r="P233" s="1" t="s">
        <v>15</v>
      </c>
      <c r="Q233" s="33" t="str">
        <f>IF(ISNUMBER(SEARCH(",",Table_owssvr[[#This Row],[Created By]])),SUBSTITUTE(Table_owssvr[[#This Row],[Created By]]," OCD,",""),Table_owssvr[[#This Row],[Created By]])</f>
        <v>Andrea Fleischbein</v>
      </c>
      <c r="R233" s="33" t="str">
        <f>IF(ISNUMBER(SEARCH(",",Table_owssvr[[#This Row],[Created By]])),(MID(Table_owssvr[[#This Row],[Created By_A]]&amp;" "&amp;Table_owssvr[[#This Row],[Created By_A]],FIND(" ",Table_owssvr[[#This Row],[Created By_A]])+1,LEN(Table_owssvr[[#This Row],[Created By_A]]))),Table_owssvr[[#This Row],[Created By]])</f>
        <v>Andrea Fleischbein</v>
      </c>
      <c r="S233" s="34" t="str">
        <f>IF(ISNUMBER(SEARCH(",",Table_owssvr[[#This Row],[Created By_B1]])),SUBSTITUTE(Table_owssvr[[#This Row],[Created By_B1]],",",""),Table_owssvr[[#This Row],[Created By_B1]])</f>
        <v>Andrea Fleischbein</v>
      </c>
      <c r="T233" s="7">
        <v>237</v>
      </c>
      <c r="U233" s="1" t="s">
        <v>15</v>
      </c>
      <c r="V233" s="5">
        <v>42478.672430555554</v>
      </c>
      <c r="W233" s="1" t="s">
        <v>2825</v>
      </c>
      <c r="X233" s="1"/>
      <c r="Y233" s="1" t="s">
        <v>13</v>
      </c>
      <c r="Z233" s="1" t="s">
        <v>12</v>
      </c>
      <c r="AA233" s="1" t="s">
        <v>11</v>
      </c>
    </row>
    <row r="234" spans="1:27" x14ac:dyDescent="0.25">
      <c r="A234" s="1" t="s">
        <v>1083</v>
      </c>
      <c r="B234" s="4">
        <v>42446</v>
      </c>
      <c r="C234" s="24" t="str">
        <f ca="1">IF(Table_owssvr[[#This Row],[Date]]&gt;=(TODAY()-365),"Y","N")</f>
        <v>N</v>
      </c>
      <c r="D234" s="1" t="s">
        <v>1417</v>
      </c>
      <c r="E234" s="1" t="s">
        <v>39</v>
      </c>
      <c r="F234" s="14" t="s">
        <v>1709</v>
      </c>
      <c r="G234" s="1" t="s">
        <v>13</v>
      </c>
      <c r="H234" s="6" t="str">
        <f>IFERROR(LEFT(Table_owssvr[[#This Row],[Subject]],FIND(";",Table_owssvr[[#This Row],[Subject]])-1),Table_owssvr[[#This Row],[Subject]])</f>
        <v>Grants Management</v>
      </c>
      <c r="I234" s="1" t="s">
        <v>16</v>
      </c>
      <c r="J234" s="1" t="s">
        <v>2825</v>
      </c>
      <c r="K234" s="5">
        <v>42478.673668981479</v>
      </c>
      <c r="L234" s="1"/>
      <c r="M234" s="1"/>
      <c r="N234" s="2" t="s">
        <v>12</v>
      </c>
      <c r="O234" s="6" t="b">
        <v>0</v>
      </c>
      <c r="P234" s="1" t="s">
        <v>15</v>
      </c>
      <c r="Q234" s="33" t="str">
        <f>IF(ISNUMBER(SEARCH(",",Table_owssvr[[#This Row],[Created By]])),SUBSTITUTE(Table_owssvr[[#This Row],[Created By]]," OCD,",""),Table_owssvr[[#This Row],[Created By]])</f>
        <v>Andrea Fleischbein</v>
      </c>
      <c r="R234" s="33" t="str">
        <f>IF(ISNUMBER(SEARCH(",",Table_owssvr[[#This Row],[Created By]])),(MID(Table_owssvr[[#This Row],[Created By_A]]&amp;" "&amp;Table_owssvr[[#This Row],[Created By_A]],FIND(" ",Table_owssvr[[#This Row],[Created By_A]])+1,LEN(Table_owssvr[[#This Row],[Created By_A]]))),Table_owssvr[[#This Row],[Created By]])</f>
        <v>Andrea Fleischbein</v>
      </c>
      <c r="S234" s="34" t="str">
        <f>IF(ISNUMBER(SEARCH(",",Table_owssvr[[#This Row],[Created By_B1]])),SUBSTITUTE(Table_owssvr[[#This Row],[Created By_B1]],",",""),Table_owssvr[[#This Row],[Created By_B1]])</f>
        <v>Andrea Fleischbein</v>
      </c>
      <c r="T234" s="7">
        <v>238</v>
      </c>
      <c r="U234" s="1" t="s">
        <v>15</v>
      </c>
      <c r="V234" s="5">
        <v>42478.673668981479</v>
      </c>
      <c r="W234" s="1" t="s">
        <v>2825</v>
      </c>
      <c r="X234" s="1"/>
      <c r="Y234" s="1" t="s">
        <v>13</v>
      </c>
      <c r="Z234" s="1" t="s">
        <v>12</v>
      </c>
      <c r="AA234" s="1" t="s">
        <v>11</v>
      </c>
    </row>
    <row r="235" spans="1:27" x14ac:dyDescent="0.25">
      <c r="A235" s="1" t="s">
        <v>41</v>
      </c>
      <c r="B235" s="4">
        <v>42475</v>
      </c>
      <c r="C235" s="24" t="str">
        <f ca="1">IF(Table_owssvr[[#This Row],[Date]]&gt;=(TODAY()-365),"Y","N")</f>
        <v>N</v>
      </c>
      <c r="D235" s="1" t="s">
        <v>40</v>
      </c>
      <c r="E235" s="1" t="s">
        <v>39</v>
      </c>
      <c r="F235" s="14" t="s">
        <v>1708</v>
      </c>
      <c r="G235" s="1" t="s">
        <v>13</v>
      </c>
      <c r="H235" s="6" t="str">
        <f>IFERROR(LEFT(Table_owssvr[[#This Row],[Subject]],FIND(";",Table_owssvr[[#This Row],[Subject]])-1),Table_owssvr[[#This Row],[Subject]])</f>
        <v>Grants Management</v>
      </c>
      <c r="I235" s="1" t="s">
        <v>27</v>
      </c>
      <c r="J235" s="1" t="s">
        <v>112</v>
      </c>
      <c r="K235" s="5">
        <v>42479.391979166663</v>
      </c>
      <c r="L235" s="1"/>
      <c r="M235" s="1"/>
      <c r="N235" s="2" t="s">
        <v>12</v>
      </c>
      <c r="O235" s="6" t="b">
        <v>0</v>
      </c>
      <c r="P235" s="1" t="s">
        <v>15</v>
      </c>
      <c r="Q235" s="33" t="str">
        <f>IF(ISNUMBER(SEARCH(",",Table_owssvr[[#This Row],[Created By]])),SUBSTITUTE(Table_owssvr[[#This Row],[Created By]]," OCD,",""),Table_owssvr[[#This Row],[Created By]])</f>
        <v>Chua Michael</v>
      </c>
      <c r="R235" s="33" t="str">
        <f>IF(ISNUMBER(SEARCH(",",Table_owssvr[[#This Row],[Created By]])),(MID(Table_owssvr[[#This Row],[Created By_A]]&amp;" "&amp;Table_owssvr[[#This Row],[Created By_A]],FIND(" ",Table_owssvr[[#This Row],[Created By_A]])+1,LEN(Table_owssvr[[#This Row],[Created By_A]]))),Table_owssvr[[#This Row],[Created By]])</f>
        <v>Michael Chua</v>
      </c>
      <c r="S235" s="34" t="str">
        <f>IF(ISNUMBER(SEARCH(",",Table_owssvr[[#This Row],[Created By_B1]])),SUBSTITUTE(Table_owssvr[[#This Row],[Created By_B1]],",",""),Table_owssvr[[#This Row],[Created By_B1]])</f>
        <v>Michael Chua</v>
      </c>
      <c r="T235" s="7">
        <v>239</v>
      </c>
      <c r="U235" s="1" t="s">
        <v>15</v>
      </c>
      <c r="V235" s="5">
        <v>42479.391979166663</v>
      </c>
      <c r="W235" s="1" t="s">
        <v>112</v>
      </c>
      <c r="X235" s="1"/>
      <c r="Y235" s="1" t="s">
        <v>13</v>
      </c>
      <c r="Z235" s="1" t="s">
        <v>12</v>
      </c>
      <c r="AA235" s="1" t="s">
        <v>11</v>
      </c>
    </row>
    <row r="236" spans="1:27" x14ac:dyDescent="0.25">
      <c r="A236" s="1" t="s">
        <v>504</v>
      </c>
      <c r="B236" s="4">
        <v>42403</v>
      </c>
      <c r="C236" s="24" t="str">
        <f ca="1">IF(Table_owssvr[[#This Row],[Date]]&gt;=(TODAY()-365),"Y","N")</f>
        <v>N</v>
      </c>
      <c r="D236" s="1" t="s">
        <v>1212</v>
      </c>
      <c r="E236" s="1" t="s">
        <v>29</v>
      </c>
      <c r="F236" s="14" t="s">
        <v>1707</v>
      </c>
      <c r="G236" s="1" t="s">
        <v>1706</v>
      </c>
      <c r="H236" s="6" t="str">
        <f>IFERROR(LEFT(Table_owssvr[[#This Row],[Subject]],FIND(";",Table_owssvr[[#This Row],[Subject]])-1),Table_owssvr[[#This Row],[Subject]])</f>
        <v>Eligible CDBG Activities</v>
      </c>
      <c r="I236" s="1" t="s">
        <v>16</v>
      </c>
      <c r="J236" s="1" t="s">
        <v>8</v>
      </c>
      <c r="K236" s="5">
        <v>42479.602812500001</v>
      </c>
      <c r="L236" s="1"/>
      <c r="M236" s="1"/>
      <c r="N236" s="2" t="s">
        <v>12</v>
      </c>
      <c r="O236" s="6" t="b">
        <v>0</v>
      </c>
      <c r="P236" s="1" t="s">
        <v>15</v>
      </c>
      <c r="Q236" s="33" t="str">
        <f>IF(ISNUMBER(SEARCH(",",Table_owssvr[[#This Row],[Created By]])),SUBSTITUTE(Table_owssvr[[#This Row],[Created By]]," OCD,",""),Table_owssvr[[#This Row],[Created By]])</f>
        <v>Candace Watkins</v>
      </c>
      <c r="R236" s="33" t="str">
        <f>IF(ISNUMBER(SEARCH(",",Table_owssvr[[#This Row],[Created By]])),(MID(Table_owssvr[[#This Row],[Created By_A]]&amp;" "&amp;Table_owssvr[[#This Row],[Created By_A]],FIND(" ",Table_owssvr[[#This Row],[Created By_A]])+1,LEN(Table_owssvr[[#This Row],[Created By_A]]))),Table_owssvr[[#This Row],[Created By]])</f>
        <v>Candace Watkins</v>
      </c>
      <c r="S236" s="34" t="str">
        <f>IF(ISNUMBER(SEARCH(",",Table_owssvr[[#This Row],[Created By_B1]])),SUBSTITUTE(Table_owssvr[[#This Row],[Created By_B1]],",",""),Table_owssvr[[#This Row],[Created By_B1]])</f>
        <v>Candace Watkins</v>
      </c>
      <c r="T236" s="7">
        <v>240</v>
      </c>
      <c r="U236" s="1" t="s">
        <v>15</v>
      </c>
      <c r="V236" s="5">
        <v>42667.405138888891</v>
      </c>
      <c r="W236" s="1" t="s">
        <v>8</v>
      </c>
      <c r="X236" s="1"/>
      <c r="Y236" s="1" t="s">
        <v>190</v>
      </c>
      <c r="Z236" s="1" t="s">
        <v>12</v>
      </c>
      <c r="AA236" s="1" t="s">
        <v>11</v>
      </c>
    </row>
    <row r="237" spans="1:27" x14ac:dyDescent="0.25">
      <c r="A237" s="1" t="s">
        <v>153</v>
      </c>
      <c r="B237" s="4">
        <v>42418</v>
      </c>
      <c r="C237" s="24" t="str">
        <f ca="1">IF(Table_owssvr[[#This Row],[Date]]&gt;=(TODAY()-365),"Y","N")</f>
        <v>N</v>
      </c>
      <c r="D237" s="1" t="s">
        <v>1705</v>
      </c>
      <c r="E237" s="1" t="s">
        <v>29</v>
      </c>
      <c r="F237" s="14" t="s">
        <v>1704</v>
      </c>
      <c r="G237" s="1" t="s">
        <v>13</v>
      </c>
      <c r="H237" s="6" t="str">
        <f>IFERROR(LEFT(Table_owssvr[[#This Row],[Subject]],FIND(";",Table_owssvr[[#This Row],[Subject]])-1),Table_owssvr[[#This Row],[Subject]])</f>
        <v>Grants Management</v>
      </c>
      <c r="I237" s="1" t="s">
        <v>16</v>
      </c>
      <c r="J237" s="1" t="s">
        <v>8</v>
      </c>
      <c r="K237" s="5">
        <v>42479.607233796298</v>
      </c>
      <c r="L237" s="1"/>
      <c r="M237" s="1"/>
      <c r="N237" s="2" t="s">
        <v>12</v>
      </c>
      <c r="O237" s="6" t="b">
        <v>0</v>
      </c>
      <c r="P237" s="1" t="s">
        <v>15</v>
      </c>
      <c r="Q237" s="33" t="str">
        <f>IF(ISNUMBER(SEARCH(",",Table_owssvr[[#This Row],[Created By]])),SUBSTITUTE(Table_owssvr[[#This Row],[Created By]]," OCD,",""),Table_owssvr[[#This Row],[Created By]])</f>
        <v>Candace Watkins</v>
      </c>
      <c r="R237" s="33" t="str">
        <f>IF(ISNUMBER(SEARCH(",",Table_owssvr[[#This Row],[Created By]])),(MID(Table_owssvr[[#This Row],[Created By_A]]&amp;" "&amp;Table_owssvr[[#This Row],[Created By_A]],FIND(" ",Table_owssvr[[#This Row],[Created By_A]])+1,LEN(Table_owssvr[[#This Row],[Created By_A]]))),Table_owssvr[[#This Row],[Created By]])</f>
        <v>Candace Watkins</v>
      </c>
      <c r="S237" s="34" t="str">
        <f>IF(ISNUMBER(SEARCH(",",Table_owssvr[[#This Row],[Created By_B1]])),SUBSTITUTE(Table_owssvr[[#This Row],[Created By_B1]],",",""),Table_owssvr[[#This Row],[Created By_B1]])</f>
        <v>Candace Watkins</v>
      </c>
      <c r="T237" s="7">
        <v>241</v>
      </c>
      <c r="U237" s="1" t="s">
        <v>15</v>
      </c>
      <c r="V237" s="5">
        <v>42667.405243055553</v>
      </c>
      <c r="W237" s="1" t="s">
        <v>8</v>
      </c>
      <c r="X237" s="1"/>
      <c r="Y237" s="1" t="s">
        <v>190</v>
      </c>
      <c r="Z237" s="1" t="s">
        <v>12</v>
      </c>
      <c r="AA237" s="1" t="s">
        <v>11</v>
      </c>
    </row>
    <row r="238" spans="1:27" x14ac:dyDescent="0.25">
      <c r="A238" s="1" t="s">
        <v>504</v>
      </c>
      <c r="B238" s="4">
        <v>42422</v>
      </c>
      <c r="C238" s="24" t="str">
        <f ca="1">IF(Table_owssvr[[#This Row],[Date]]&gt;=(TODAY()-365),"Y","N")</f>
        <v>N</v>
      </c>
      <c r="D238" s="1" t="s">
        <v>1703</v>
      </c>
      <c r="E238" s="1" t="s">
        <v>29</v>
      </c>
      <c r="F238" s="14" t="s">
        <v>1702</v>
      </c>
      <c r="G238" s="1" t="s">
        <v>13</v>
      </c>
      <c r="H238" s="6" t="str">
        <f>IFERROR(LEFT(Table_owssvr[[#This Row],[Subject]],FIND(";",Table_owssvr[[#This Row],[Subject]])-1),Table_owssvr[[#This Row],[Subject]])</f>
        <v>Grants Management</v>
      </c>
      <c r="I238" s="1" t="s">
        <v>16</v>
      </c>
      <c r="J238" s="1" t="s">
        <v>8</v>
      </c>
      <c r="K238" s="5">
        <v>42479.609548611108</v>
      </c>
      <c r="L238" s="1"/>
      <c r="M238" s="1"/>
      <c r="N238" s="2" t="s">
        <v>12</v>
      </c>
      <c r="O238" s="6" t="b">
        <v>0</v>
      </c>
      <c r="P238" s="1" t="s">
        <v>15</v>
      </c>
      <c r="Q238" s="33" t="str">
        <f>IF(ISNUMBER(SEARCH(",",Table_owssvr[[#This Row],[Created By]])),SUBSTITUTE(Table_owssvr[[#This Row],[Created By]]," OCD,",""),Table_owssvr[[#This Row],[Created By]])</f>
        <v>Candace Watkins</v>
      </c>
      <c r="R238" s="33" t="str">
        <f>IF(ISNUMBER(SEARCH(",",Table_owssvr[[#This Row],[Created By]])),(MID(Table_owssvr[[#This Row],[Created By_A]]&amp;" "&amp;Table_owssvr[[#This Row],[Created By_A]],FIND(" ",Table_owssvr[[#This Row],[Created By_A]])+1,LEN(Table_owssvr[[#This Row],[Created By_A]]))),Table_owssvr[[#This Row],[Created By]])</f>
        <v>Candace Watkins</v>
      </c>
      <c r="S238" s="34" t="str">
        <f>IF(ISNUMBER(SEARCH(",",Table_owssvr[[#This Row],[Created By_B1]])),SUBSTITUTE(Table_owssvr[[#This Row],[Created By_B1]],",",""),Table_owssvr[[#This Row],[Created By_B1]])</f>
        <v>Candace Watkins</v>
      </c>
      <c r="T238" s="7">
        <v>242</v>
      </c>
      <c r="U238" s="1" t="s">
        <v>15</v>
      </c>
      <c r="V238" s="5">
        <v>42667.405358796299</v>
      </c>
      <c r="W238" s="1" t="s">
        <v>8</v>
      </c>
      <c r="X238" s="1"/>
      <c r="Y238" s="1" t="s">
        <v>190</v>
      </c>
      <c r="Z238" s="1" t="s">
        <v>12</v>
      </c>
      <c r="AA238" s="1" t="s">
        <v>11</v>
      </c>
    </row>
    <row r="239" spans="1:27" x14ac:dyDescent="0.25">
      <c r="A239" s="1" t="s">
        <v>886</v>
      </c>
      <c r="B239" s="4">
        <v>42423</v>
      </c>
      <c r="C239" s="24" t="str">
        <f ca="1">IF(Table_owssvr[[#This Row],[Date]]&gt;=(TODAY()-365),"Y","N")</f>
        <v>N</v>
      </c>
      <c r="D239" s="1" t="s">
        <v>1701</v>
      </c>
      <c r="E239" s="1" t="s">
        <v>29</v>
      </c>
      <c r="F239" s="14" t="s">
        <v>1700</v>
      </c>
      <c r="G239" s="1" t="s">
        <v>574</v>
      </c>
      <c r="H239" s="6" t="str">
        <f>IFERROR(LEFT(Table_owssvr[[#This Row],[Subject]],FIND(";",Table_owssvr[[#This Row],[Subject]])-1),Table_owssvr[[#This Row],[Subject]])</f>
        <v>Eligible CDBG Activities</v>
      </c>
      <c r="I239" s="1" t="s">
        <v>16</v>
      </c>
      <c r="J239" s="1" t="s">
        <v>8</v>
      </c>
      <c r="K239" s="5">
        <v>42479.611296296294</v>
      </c>
      <c r="L239" s="1"/>
      <c r="M239" s="1"/>
      <c r="N239" s="2" t="s">
        <v>12</v>
      </c>
      <c r="O239" s="6" t="b">
        <v>0</v>
      </c>
      <c r="P239" s="1" t="s">
        <v>15</v>
      </c>
      <c r="Q239" s="33" t="str">
        <f>IF(ISNUMBER(SEARCH(",",Table_owssvr[[#This Row],[Created By]])),SUBSTITUTE(Table_owssvr[[#This Row],[Created By]]," OCD,",""),Table_owssvr[[#This Row],[Created By]])</f>
        <v>Candace Watkins</v>
      </c>
      <c r="R239" s="33" t="str">
        <f>IF(ISNUMBER(SEARCH(",",Table_owssvr[[#This Row],[Created By]])),(MID(Table_owssvr[[#This Row],[Created By_A]]&amp;" "&amp;Table_owssvr[[#This Row],[Created By_A]],FIND(" ",Table_owssvr[[#This Row],[Created By_A]])+1,LEN(Table_owssvr[[#This Row],[Created By_A]]))),Table_owssvr[[#This Row],[Created By]])</f>
        <v>Candace Watkins</v>
      </c>
      <c r="S239" s="34" t="str">
        <f>IF(ISNUMBER(SEARCH(",",Table_owssvr[[#This Row],[Created By_B1]])),SUBSTITUTE(Table_owssvr[[#This Row],[Created By_B1]],",",""),Table_owssvr[[#This Row],[Created By_B1]])</f>
        <v>Candace Watkins</v>
      </c>
      <c r="T239" s="7">
        <v>243</v>
      </c>
      <c r="U239" s="1" t="s">
        <v>15</v>
      </c>
      <c r="V239" s="5">
        <v>42667.405509259261</v>
      </c>
      <c r="W239" s="1" t="s">
        <v>8</v>
      </c>
      <c r="X239" s="1"/>
      <c r="Y239" s="1" t="s">
        <v>190</v>
      </c>
      <c r="Z239" s="1" t="s">
        <v>12</v>
      </c>
      <c r="AA239" s="1" t="s">
        <v>11</v>
      </c>
    </row>
    <row r="240" spans="1:27" x14ac:dyDescent="0.25">
      <c r="A240" s="1" t="s">
        <v>1699</v>
      </c>
      <c r="B240" s="4">
        <v>42429</v>
      </c>
      <c r="C240" s="24" t="str">
        <f ca="1">IF(Table_owssvr[[#This Row],[Date]]&gt;=(TODAY()-365),"Y","N")</f>
        <v>N</v>
      </c>
      <c r="D240" s="1" t="s">
        <v>1698</v>
      </c>
      <c r="E240" s="1" t="s">
        <v>29</v>
      </c>
      <c r="F240" s="14" t="s">
        <v>1697</v>
      </c>
      <c r="G240" s="1" t="s">
        <v>417</v>
      </c>
      <c r="H240" s="6" t="str">
        <f>IFERROR(LEFT(Table_owssvr[[#This Row],[Subject]],FIND(";",Table_owssvr[[#This Row],[Subject]])-1),Table_owssvr[[#This Row],[Subject]])</f>
        <v>Financial Management</v>
      </c>
      <c r="I240" s="1" t="s">
        <v>16</v>
      </c>
      <c r="J240" s="1" t="s">
        <v>8</v>
      </c>
      <c r="K240" s="5">
        <v>42479.612708333334</v>
      </c>
      <c r="L240" s="1"/>
      <c r="M240" s="1"/>
      <c r="N240" s="2" t="s">
        <v>12</v>
      </c>
      <c r="O240" s="6" t="b">
        <v>0</v>
      </c>
      <c r="P240" s="1" t="s">
        <v>15</v>
      </c>
      <c r="Q240" s="33" t="str">
        <f>IF(ISNUMBER(SEARCH(",",Table_owssvr[[#This Row],[Created By]])),SUBSTITUTE(Table_owssvr[[#This Row],[Created By]]," OCD,",""),Table_owssvr[[#This Row],[Created By]])</f>
        <v>Candace Watkins</v>
      </c>
      <c r="R240" s="33" t="str">
        <f>IF(ISNUMBER(SEARCH(",",Table_owssvr[[#This Row],[Created By]])),(MID(Table_owssvr[[#This Row],[Created By_A]]&amp;" "&amp;Table_owssvr[[#This Row],[Created By_A]],FIND(" ",Table_owssvr[[#This Row],[Created By_A]])+1,LEN(Table_owssvr[[#This Row],[Created By_A]]))),Table_owssvr[[#This Row],[Created By]])</f>
        <v>Candace Watkins</v>
      </c>
      <c r="S240" s="34" t="str">
        <f>IF(ISNUMBER(SEARCH(",",Table_owssvr[[#This Row],[Created By_B1]])),SUBSTITUTE(Table_owssvr[[#This Row],[Created By_B1]],",",""),Table_owssvr[[#This Row],[Created By_B1]])</f>
        <v>Candace Watkins</v>
      </c>
      <c r="T240" s="7">
        <v>244</v>
      </c>
      <c r="U240" s="1" t="s">
        <v>15</v>
      </c>
      <c r="V240" s="5">
        <v>42667.405694444446</v>
      </c>
      <c r="W240" s="1" t="s">
        <v>8</v>
      </c>
      <c r="X240" s="1"/>
      <c r="Y240" s="1" t="s">
        <v>190</v>
      </c>
      <c r="Z240" s="1" t="s">
        <v>12</v>
      </c>
      <c r="AA240" s="1" t="s">
        <v>11</v>
      </c>
    </row>
    <row r="241" spans="1:27" x14ac:dyDescent="0.25">
      <c r="A241" s="1" t="s">
        <v>537</v>
      </c>
      <c r="B241" s="4">
        <v>42459</v>
      </c>
      <c r="C241" s="24" t="str">
        <f ca="1">IF(Table_owssvr[[#This Row],[Date]]&gt;=(TODAY()-365),"Y","N")</f>
        <v>N</v>
      </c>
      <c r="D241" s="1" t="s">
        <v>1696</v>
      </c>
      <c r="E241" s="1" t="s">
        <v>29</v>
      </c>
      <c r="F241" s="14" t="s">
        <v>1695</v>
      </c>
      <c r="G241" s="1" t="s">
        <v>432</v>
      </c>
      <c r="H241" s="6" t="str">
        <f>IFERROR(LEFT(Table_owssvr[[#This Row],[Subject]],FIND(";",Table_owssvr[[#This Row],[Subject]])-1),Table_owssvr[[#This Row],[Subject]])</f>
        <v>Financial Management</v>
      </c>
      <c r="I241" s="1" t="s">
        <v>16</v>
      </c>
      <c r="J241" s="1" t="s">
        <v>8</v>
      </c>
      <c r="K241" s="5">
        <v>42479.616064814814</v>
      </c>
      <c r="L241" s="1"/>
      <c r="M241" s="1"/>
      <c r="N241" s="2" t="s">
        <v>12</v>
      </c>
      <c r="O241" s="6" t="b">
        <v>0</v>
      </c>
      <c r="P241" s="1" t="s">
        <v>15</v>
      </c>
      <c r="Q241" s="33" t="str">
        <f>IF(ISNUMBER(SEARCH(",",Table_owssvr[[#This Row],[Created By]])),SUBSTITUTE(Table_owssvr[[#This Row],[Created By]]," OCD,",""),Table_owssvr[[#This Row],[Created By]])</f>
        <v>Candace Watkins</v>
      </c>
      <c r="R241" s="33" t="str">
        <f>IF(ISNUMBER(SEARCH(",",Table_owssvr[[#This Row],[Created By]])),(MID(Table_owssvr[[#This Row],[Created By_A]]&amp;" "&amp;Table_owssvr[[#This Row],[Created By_A]],FIND(" ",Table_owssvr[[#This Row],[Created By_A]])+1,LEN(Table_owssvr[[#This Row],[Created By_A]]))),Table_owssvr[[#This Row],[Created By]])</f>
        <v>Candace Watkins</v>
      </c>
      <c r="S241" s="34" t="str">
        <f>IF(ISNUMBER(SEARCH(",",Table_owssvr[[#This Row],[Created By_B1]])),SUBSTITUTE(Table_owssvr[[#This Row],[Created By_B1]],",",""),Table_owssvr[[#This Row],[Created By_B1]])</f>
        <v>Candace Watkins</v>
      </c>
      <c r="T241" s="7">
        <v>245</v>
      </c>
      <c r="U241" s="1" t="s">
        <v>15</v>
      </c>
      <c r="V241" s="5">
        <v>42667.405868055554</v>
      </c>
      <c r="W241" s="1" t="s">
        <v>8</v>
      </c>
      <c r="X241" s="1"/>
      <c r="Y241" s="1" t="s">
        <v>190</v>
      </c>
      <c r="Z241" s="1" t="s">
        <v>12</v>
      </c>
      <c r="AA241" s="1" t="s">
        <v>11</v>
      </c>
    </row>
    <row r="242" spans="1:27" x14ac:dyDescent="0.25">
      <c r="A242" s="1" t="s">
        <v>504</v>
      </c>
      <c r="B242" s="4">
        <v>42419</v>
      </c>
      <c r="C242" s="24" t="str">
        <f ca="1">IF(Table_owssvr[[#This Row],[Date]]&gt;=(TODAY()-365),"Y","N")</f>
        <v>N</v>
      </c>
      <c r="D242" s="1" t="s">
        <v>1358</v>
      </c>
      <c r="E242" s="1" t="s">
        <v>29</v>
      </c>
      <c r="F242" s="14" t="s">
        <v>1694</v>
      </c>
      <c r="G242" s="1" t="s">
        <v>451</v>
      </c>
      <c r="H242" s="6" t="str">
        <f>IFERROR(LEFT(Table_owssvr[[#This Row],[Subject]],FIND(";",Table_owssvr[[#This Row],[Subject]])-1),Table_owssvr[[#This Row],[Subject]])</f>
        <v>Eligible CDBG Activities</v>
      </c>
      <c r="I242" s="1" t="s">
        <v>27</v>
      </c>
      <c r="J242" s="1" t="s">
        <v>8</v>
      </c>
      <c r="K242" s="5">
        <v>42479.620532407411</v>
      </c>
      <c r="L242" s="1"/>
      <c r="M242" s="1"/>
      <c r="N242" s="2" t="s">
        <v>12</v>
      </c>
      <c r="O242" s="6" t="b">
        <v>0</v>
      </c>
      <c r="P242" s="1" t="s">
        <v>15</v>
      </c>
      <c r="Q242" s="33" t="str">
        <f>IF(ISNUMBER(SEARCH(",",Table_owssvr[[#This Row],[Created By]])),SUBSTITUTE(Table_owssvr[[#This Row],[Created By]]," OCD,",""),Table_owssvr[[#This Row],[Created By]])</f>
        <v>Candace Watkins</v>
      </c>
      <c r="R242" s="33" t="str">
        <f>IF(ISNUMBER(SEARCH(",",Table_owssvr[[#This Row],[Created By]])),(MID(Table_owssvr[[#This Row],[Created By_A]]&amp;" "&amp;Table_owssvr[[#This Row],[Created By_A]],FIND(" ",Table_owssvr[[#This Row],[Created By_A]])+1,LEN(Table_owssvr[[#This Row],[Created By_A]]))),Table_owssvr[[#This Row],[Created By]])</f>
        <v>Candace Watkins</v>
      </c>
      <c r="S242" s="34" t="str">
        <f>IF(ISNUMBER(SEARCH(",",Table_owssvr[[#This Row],[Created By_B1]])),SUBSTITUTE(Table_owssvr[[#This Row],[Created By_B1]],",",""),Table_owssvr[[#This Row],[Created By_B1]])</f>
        <v>Candace Watkins</v>
      </c>
      <c r="T242" s="7">
        <v>246</v>
      </c>
      <c r="U242" s="1" t="s">
        <v>15</v>
      </c>
      <c r="V242" s="5">
        <v>42667.406030092592</v>
      </c>
      <c r="W242" s="1" t="s">
        <v>8</v>
      </c>
      <c r="X242" s="1"/>
      <c r="Y242" s="1" t="s">
        <v>190</v>
      </c>
      <c r="Z242" s="1" t="s">
        <v>12</v>
      </c>
      <c r="AA242" s="1" t="s">
        <v>11</v>
      </c>
    </row>
    <row r="243" spans="1:27" x14ac:dyDescent="0.25">
      <c r="A243" s="1" t="s">
        <v>142</v>
      </c>
      <c r="B243" s="4">
        <v>42481</v>
      </c>
      <c r="C243" s="24" t="str">
        <f ca="1">IF(Table_owssvr[[#This Row],[Date]]&gt;=(TODAY()-365),"Y","N")</f>
        <v>N</v>
      </c>
      <c r="D243" s="1" t="s">
        <v>736</v>
      </c>
      <c r="E243" s="1" t="s">
        <v>48</v>
      </c>
      <c r="F243" s="14" t="s">
        <v>1693</v>
      </c>
      <c r="G243" s="1" t="s">
        <v>965</v>
      </c>
      <c r="H243" s="6" t="str">
        <f>IFERROR(LEFT(Table_owssvr[[#This Row],[Subject]],FIND(";",Table_owssvr[[#This Row],[Subject]])-1),Table_owssvr[[#This Row],[Subject]])</f>
        <v>Damage related to disaster</v>
      </c>
      <c r="I243" s="1" t="s">
        <v>16</v>
      </c>
      <c r="J243" s="1" t="s">
        <v>6</v>
      </c>
      <c r="K243" s="5">
        <v>42481.508657407408</v>
      </c>
      <c r="L243" s="1"/>
      <c r="M243" s="1"/>
      <c r="N243" s="2" t="s">
        <v>12</v>
      </c>
      <c r="O243" s="6" t="b">
        <v>0</v>
      </c>
      <c r="P243" s="1" t="s">
        <v>15</v>
      </c>
      <c r="Q243" s="33" t="str">
        <f>IF(ISNUMBER(SEARCH(",",Table_owssvr[[#This Row],[Created By]])),SUBSTITUTE(Table_owssvr[[#This Row],[Created By]]," OCD,",""),Table_owssvr[[#This Row],[Created By]])</f>
        <v>Nechelle Polk</v>
      </c>
      <c r="R243" s="33" t="str">
        <f>IF(ISNUMBER(SEARCH(",",Table_owssvr[[#This Row],[Created By]])),(MID(Table_owssvr[[#This Row],[Created By_A]]&amp;" "&amp;Table_owssvr[[#This Row],[Created By_A]],FIND(" ",Table_owssvr[[#This Row],[Created By_A]])+1,LEN(Table_owssvr[[#This Row],[Created By_A]]))),Table_owssvr[[#This Row],[Created By]])</f>
        <v>Nechelle Polk</v>
      </c>
      <c r="S243" s="34" t="str">
        <f>IF(ISNUMBER(SEARCH(",",Table_owssvr[[#This Row],[Created By_B1]])),SUBSTITUTE(Table_owssvr[[#This Row],[Created By_B1]],",",""),Table_owssvr[[#This Row],[Created By_B1]])</f>
        <v>Nechelle Polk</v>
      </c>
      <c r="T243" s="7">
        <v>247</v>
      </c>
      <c r="U243" s="1" t="s">
        <v>15</v>
      </c>
      <c r="V243" s="5">
        <v>42481.508657407408</v>
      </c>
      <c r="W243" s="1" t="s">
        <v>6</v>
      </c>
      <c r="X243" s="1"/>
      <c r="Y243" s="1" t="s">
        <v>13</v>
      </c>
      <c r="Z243" s="1" t="s">
        <v>12</v>
      </c>
      <c r="AA243" s="1" t="s">
        <v>11</v>
      </c>
    </row>
    <row r="244" spans="1:27" x14ac:dyDescent="0.25">
      <c r="A244" s="1" t="s">
        <v>31</v>
      </c>
      <c r="B244" s="4">
        <v>42488</v>
      </c>
      <c r="C244" s="24" t="str">
        <f ca="1">IF(Table_owssvr[[#This Row],[Date]]&gt;=(TODAY()-365),"Y","N")</f>
        <v>N</v>
      </c>
      <c r="D244" s="1" t="s">
        <v>164</v>
      </c>
      <c r="E244" s="1" t="s">
        <v>29</v>
      </c>
      <c r="F244" s="14" t="s">
        <v>707</v>
      </c>
      <c r="G244" s="1" t="s">
        <v>1692</v>
      </c>
      <c r="H244" s="6" t="str">
        <f>IFERROR(LEFT(Table_owssvr[[#This Row],[Subject]],FIND(";",Table_owssvr[[#This Row],[Subject]])-1),Table_owssvr[[#This Row],[Subject]])</f>
        <v>Damage related to disaster</v>
      </c>
      <c r="I244" s="1" t="s">
        <v>16</v>
      </c>
      <c r="J244" s="1" t="s">
        <v>6</v>
      </c>
      <c r="K244" s="5">
        <v>42488.493819444448</v>
      </c>
      <c r="L244" s="1"/>
      <c r="M244" s="1"/>
      <c r="N244" s="2" t="s">
        <v>12</v>
      </c>
      <c r="O244" s="6" t="b">
        <v>0</v>
      </c>
      <c r="P244" s="1" t="s">
        <v>15</v>
      </c>
      <c r="Q244" s="33" t="str">
        <f>IF(ISNUMBER(SEARCH(",",Table_owssvr[[#This Row],[Created By]])),SUBSTITUTE(Table_owssvr[[#This Row],[Created By]]," OCD,",""),Table_owssvr[[#This Row],[Created By]])</f>
        <v>Nechelle Polk</v>
      </c>
      <c r="R244" s="33" t="str">
        <f>IF(ISNUMBER(SEARCH(",",Table_owssvr[[#This Row],[Created By]])),(MID(Table_owssvr[[#This Row],[Created By_A]]&amp;" "&amp;Table_owssvr[[#This Row],[Created By_A]],FIND(" ",Table_owssvr[[#This Row],[Created By_A]])+1,LEN(Table_owssvr[[#This Row],[Created By_A]]))),Table_owssvr[[#This Row],[Created By]])</f>
        <v>Nechelle Polk</v>
      </c>
      <c r="S244" s="34" t="str">
        <f>IF(ISNUMBER(SEARCH(",",Table_owssvr[[#This Row],[Created By_B1]])),SUBSTITUTE(Table_owssvr[[#This Row],[Created By_B1]],",",""),Table_owssvr[[#This Row],[Created By_B1]])</f>
        <v>Nechelle Polk</v>
      </c>
      <c r="T244" s="7">
        <v>249</v>
      </c>
      <c r="U244" s="1" t="s">
        <v>15</v>
      </c>
      <c r="V244" s="5">
        <v>42488.493819444448</v>
      </c>
      <c r="W244" s="1" t="s">
        <v>6</v>
      </c>
      <c r="X244" s="1"/>
      <c r="Y244" s="1" t="s">
        <v>13</v>
      </c>
      <c r="Z244" s="1" t="s">
        <v>12</v>
      </c>
      <c r="AA244" s="1" t="s">
        <v>11</v>
      </c>
    </row>
    <row r="245" spans="1:27" x14ac:dyDescent="0.25">
      <c r="A245" s="1" t="s">
        <v>426</v>
      </c>
      <c r="B245" s="4">
        <v>42483</v>
      </c>
      <c r="C245" s="24" t="str">
        <f ca="1">IF(Table_owssvr[[#This Row],[Date]]&gt;=(TODAY()-365),"Y","N")</f>
        <v>N</v>
      </c>
      <c r="D245" s="1" t="s">
        <v>1691</v>
      </c>
      <c r="E245" s="1" t="s">
        <v>29</v>
      </c>
      <c r="F245" s="14" t="s">
        <v>1690</v>
      </c>
      <c r="G245" s="1" t="s">
        <v>126</v>
      </c>
      <c r="H245" s="6" t="str">
        <f>IFERROR(LEFT(Table_owssvr[[#This Row],[Subject]],FIND(";",Table_owssvr[[#This Row],[Subject]])-1),Table_owssvr[[#This Row],[Subject]])</f>
        <v>Damage related to disaster</v>
      </c>
      <c r="I245" s="1" t="s">
        <v>16</v>
      </c>
      <c r="J245" s="1" t="s">
        <v>1099</v>
      </c>
      <c r="K245" s="5">
        <v>42489.449444444443</v>
      </c>
      <c r="L245" s="1"/>
      <c r="M245" s="1"/>
      <c r="N245" s="2" t="s">
        <v>12</v>
      </c>
      <c r="O245" s="6" t="b">
        <v>0</v>
      </c>
      <c r="P245" s="1" t="s">
        <v>15</v>
      </c>
      <c r="Q245" s="33" t="str">
        <f>IF(ISNUMBER(SEARCH(",",Table_owssvr[[#This Row],[Created By]])),SUBSTITUTE(Table_owssvr[[#This Row],[Created By]]," OCD,",""),Table_owssvr[[#This Row],[Created By]])</f>
        <v>Peychaud Rosalind</v>
      </c>
      <c r="R245" s="33" t="str">
        <f>IF(ISNUMBER(SEARCH(",",Table_owssvr[[#This Row],[Created By]])),(MID(Table_owssvr[[#This Row],[Created By_A]]&amp;" "&amp;Table_owssvr[[#This Row],[Created By_A]],FIND(" ",Table_owssvr[[#This Row],[Created By_A]])+1,LEN(Table_owssvr[[#This Row],[Created By_A]]))),Table_owssvr[[#This Row],[Created By]])</f>
        <v>Rosalind Peychaud</v>
      </c>
      <c r="S245" s="34" t="str">
        <f>IF(ISNUMBER(SEARCH(",",Table_owssvr[[#This Row],[Created By_B1]])),SUBSTITUTE(Table_owssvr[[#This Row],[Created By_B1]],",",""),Table_owssvr[[#This Row],[Created By_B1]])</f>
        <v>Rosalind Peychaud</v>
      </c>
      <c r="T245" s="7">
        <v>250</v>
      </c>
      <c r="U245" s="1" t="s">
        <v>15</v>
      </c>
      <c r="V245" s="5">
        <v>42489.449444444443</v>
      </c>
      <c r="W245" s="1" t="s">
        <v>1099</v>
      </c>
      <c r="X245" s="1"/>
      <c r="Y245" s="1" t="s">
        <v>13</v>
      </c>
      <c r="Z245" s="1" t="s">
        <v>12</v>
      </c>
      <c r="AA245" s="1" t="s">
        <v>11</v>
      </c>
    </row>
    <row r="246" spans="1:27" x14ac:dyDescent="0.25">
      <c r="A246" s="25" t="s">
        <v>886</v>
      </c>
      <c r="B246" s="26">
        <v>42459</v>
      </c>
      <c r="C246" s="27" t="str">
        <f ca="1">IF(Table_owssvr[[#This Row],[Date]]&gt;=(TODAY()-365),"Y","N")</f>
        <v>N</v>
      </c>
      <c r="D246" s="25" t="s">
        <v>1689</v>
      </c>
      <c r="E246" s="25" t="s">
        <v>296</v>
      </c>
      <c r="F246" s="14" t="s">
        <v>1688</v>
      </c>
      <c r="G246" s="25" t="s">
        <v>1687</v>
      </c>
      <c r="H246" s="28" t="str">
        <f>IFERROR(LEFT(Table_owssvr[[#This Row],[Subject]],FIND(";",Table_owssvr[[#This Row],[Subject]])-1),Table_owssvr[[#This Row],[Subject]])</f>
        <v>Damage related to disaster</v>
      </c>
      <c r="I246" s="25" t="s">
        <v>16</v>
      </c>
      <c r="J246" s="25" t="s">
        <v>493</v>
      </c>
      <c r="K246" s="29">
        <v>42494.505509259259</v>
      </c>
      <c r="L246" s="25"/>
      <c r="M246" s="25"/>
      <c r="N246" s="30" t="s">
        <v>12</v>
      </c>
      <c r="O246" s="28" t="b">
        <v>0</v>
      </c>
      <c r="P246" s="25" t="s">
        <v>15</v>
      </c>
      <c r="Q246" s="33" t="str">
        <f>IF(ISNUMBER(SEARCH(",",Table_owssvr[[#This Row],[Created By]])),SUBSTITUTE(Table_owssvr[[#This Row],[Created By]]," OCD,",""),Table_owssvr[[#This Row],[Created By]])</f>
        <v>Lee Jared</v>
      </c>
      <c r="R246" s="33" t="str">
        <f>IF(ISNUMBER(SEARCH(",",Table_owssvr[[#This Row],[Created By]])),(MID(Table_owssvr[[#This Row],[Created By_A]]&amp;" "&amp;Table_owssvr[[#This Row],[Created By_A]],FIND(" ",Table_owssvr[[#This Row],[Created By_A]])+1,LEN(Table_owssvr[[#This Row],[Created By_A]]))),Table_owssvr[[#This Row],[Created By]])</f>
        <v>Jared Lee</v>
      </c>
      <c r="S246" s="34" t="str">
        <f>IF(ISNUMBER(SEARCH(",",Table_owssvr[[#This Row],[Created By_B1]])),SUBSTITUTE(Table_owssvr[[#This Row],[Created By_B1]],",",""),Table_owssvr[[#This Row],[Created By_B1]])</f>
        <v>Jared Lee</v>
      </c>
      <c r="T246" s="31">
        <v>251</v>
      </c>
      <c r="U246" s="25" t="s">
        <v>15</v>
      </c>
      <c r="V246" s="29">
        <v>42494.505509259259</v>
      </c>
      <c r="W246" s="25" t="s">
        <v>493</v>
      </c>
      <c r="X246" s="25"/>
      <c r="Y246" s="25" t="s">
        <v>13</v>
      </c>
      <c r="Z246" s="25" t="s">
        <v>12</v>
      </c>
      <c r="AA246" s="25" t="s">
        <v>11</v>
      </c>
    </row>
    <row r="247" spans="1:27" x14ac:dyDescent="0.25">
      <c r="A247" s="1" t="s">
        <v>153</v>
      </c>
      <c r="B247" s="4">
        <v>42445</v>
      </c>
      <c r="C247" s="24" t="str">
        <f ca="1">IF(Table_owssvr[[#This Row],[Date]]&gt;=(TODAY()-365),"Y","N")</f>
        <v>N</v>
      </c>
      <c r="D247" s="1" t="s">
        <v>1686</v>
      </c>
      <c r="E247" s="1" t="s">
        <v>39</v>
      </c>
      <c r="F247" s="14" t="s">
        <v>1685</v>
      </c>
      <c r="G247" s="1" t="s">
        <v>13</v>
      </c>
      <c r="H247" s="6" t="str">
        <f>IFERROR(LEFT(Table_owssvr[[#This Row],[Subject]],FIND(";",Table_owssvr[[#This Row],[Subject]])-1),Table_owssvr[[#This Row],[Subject]])</f>
        <v>Grants Management</v>
      </c>
      <c r="I247" s="1" t="s">
        <v>16</v>
      </c>
      <c r="J247" s="1" t="s">
        <v>191</v>
      </c>
      <c r="K247" s="5">
        <v>42494.589606481481</v>
      </c>
      <c r="L247" s="1"/>
      <c r="M247" s="1"/>
      <c r="N247" s="2" t="s">
        <v>12</v>
      </c>
      <c r="O247" s="6" t="b">
        <v>0</v>
      </c>
      <c r="P247" s="1" t="s">
        <v>15</v>
      </c>
      <c r="Q247" s="33" t="str">
        <f>IF(ISNUMBER(SEARCH(",",Table_owssvr[[#This Row],[Created By]])),SUBSTITUTE(Table_owssvr[[#This Row],[Created By]]," OCD,",""),Table_owssvr[[#This Row],[Created By]])</f>
        <v>Sparks, John</v>
      </c>
      <c r="R247" s="33" t="str">
        <f>IF(ISNUMBER(SEARCH(",",Table_owssvr[[#This Row],[Created By]])),(MID(Table_owssvr[[#This Row],[Created By_A]]&amp;" "&amp;Table_owssvr[[#This Row],[Created By_A]],FIND(" ",Table_owssvr[[#This Row],[Created By_A]])+1,LEN(Table_owssvr[[#This Row],[Created By_A]]))),Table_owssvr[[#This Row],[Created By]])</f>
        <v>John Sparks,</v>
      </c>
      <c r="S247" s="34" t="str">
        <f>IF(ISNUMBER(SEARCH(",",Table_owssvr[[#This Row],[Created By_B1]])),SUBSTITUTE(Table_owssvr[[#This Row],[Created By_B1]],",",""),Table_owssvr[[#This Row],[Created By_B1]])</f>
        <v>John Sparks</v>
      </c>
      <c r="T247" s="7">
        <v>252</v>
      </c>
      <c r="U247" s="1" t="s">
        <v>15</v>
      </c>
      <c r="V247" s="5">
        <v>42494.589606481481</v>
      </c>
      <c r="W247" s="1" t="s">
        <v>191</v>
      </c>
      <c r="X247" s="1"/>
      <c r="Y247" s="1" t="s">
        <v>13</v>
      </c>
      <c r="Z247" s="1" t="s">
        <v>12</v>
      </c>
      <c r="AA247" s="1" t="s">
        <v>11</v>
      </c>
    </row>
    <row r="248" spans="1:27" x14ac:dyDescent="0.25">
      <c r="A248" s="1" t="s">
        <v>479</v>
      </c>
      <c r="B248" s="4">
        <v>42446</v>
      </c>
      <c r="C248" s="24" t="str">
        <f ca="1">IF(Table_owssvr[[#This Row],[Date]]&gt;=(TODAY()-365),"Y","N")</f>
        <v>N</v>
      </c>
      <c r="D248" s="1" t="s">
        <v>1684</v>
      </c>
      <c r="E248" s="1" t="s">
        <v>39</v>
      </c>
      <c r="F248" s="14" t="s">
        <v>1683</v>
      </c>
      <c r="G248" s="1" t="s">
        <v>906</v>
      </c>
      <c r="H248" s="6" t="str">
        <f>IFERROR(LEFT(Table_owssvr[[#This Row],[Subject]],FIND(";",Table_owssvr[[#This Row],[Subject]])-1),Table_owssvr[[#This Row],[Subject]])</f>
        <v>Urgent Need - National Objective</v>
      </c>
      <c r="I248" s="1" t="s">
        <v>16</v>
      </c>
      <c r="J248" s="1" t="s">
        <v>1682</v>
      </c>
      <c r="K248" s="5">
        <v>42494.770543981482</v>
      </c>
      <c r="L248" s="1"/>
      <c r="M248" s="1"/>
      <c r="N248" s="2" t="s">
        <v>12</v>
      </c>
      <c r="O248" s="6" t="b">
        <v>0</v>
      </c>
      <c r="P248" s="1" t="s">
        <v>15</v>
      </c>
      <c r="Q248" s="33" t="str">
        <f>IF(ISNUMBER(SEARCH(",",Table_owssvr[[#This Row],[Created By]])),SUBSTITUTE(Table_owssvr[[#This Row],[Created By]]," OCD,",""),Table_owssvr[[#This Row],[Created By]])</f>
        <v>LeBeouf, Tomorr</v>
      </c>
      <c r="R248" s="33" t="str">
        <f>IF(ISNUMBER(SEARCH(",",Table_owssvr[[#This Row],[Created By]])),(MID(Table_owssvr[[#This Row],[Created By_A]]&amp;" "&amp;Table_owssvr[[#This Row],[Created By_A]],FIND(" ",Table_owssvr[[#This Row],[Created By_A]])+1,LEN(Table_owssvr[[#This Row],[Created By_A]]))),Table_owssvr[[#This Row],[Created By]])</f>
        <v>Tomorr LeBeouf,</v>
      </c>
      <c r="S248" s="34" t="str">
        <f>IF(ISNUMBER(SEARCH(",",Table_owssvr[[#This Row],[Created By_B1]])),SUBSTITUTE(Table_owssvr[[#This Row],[Created By_B1]],",",""),Table_owssvr[[#This Row],[Created By_B1]])</f>
        <v>Tomorr LeBeouf</v>
      </c>
      <c r="T248" s="7">
        <v>253</v>
      </c>
      <c r="U248" s="1" t="s">
        <v>15</v>
      </c>
      <c r="V248" s="5">
        <v>42494.770543981482</v>
      </c>
      <c r="W248" s="1" t="s">
        <v>1682</v>
      </c>
      <c r="X248" s="1"/>
      <c r="Y248" s="1" t="s">
        <v>13</v>
      </c>
      <c r="Z248" s="1" t="s">
        <v>12</v>
      </c>
      <c r="AA248" s="1" t="s">
        <v>11</v>
      </c>
    </row>
    <row r="249" spans="1:27" x14ac:dyDescent="0.25">
      <c r="A249" s="1" t="s">
        <v>886</v>
      </c>
      <c r="B249" s="4">
        <v>42494</v>
      </c>
      <c r="C249" s="24" t="str">
        <f ca="1">IF(Table_owssvr[[#This Row],[Date]]&gt;=(TODAY()-365),"Y","N")</f>
        <v>N</v>
      </c>
      <c r="D249" s="1" t="s">
        <v>1681</v>
      </c>
      <c r="E249" s="1" t="s">
        <v>296</v>
      </c>
      <c r="F249" s="14" t="s">
        <v>1680</v>
      </c>
      <c r="G249" s="1" t="s">
        <v>1679</v>
      </c>
      <c r="H249" s="6" t="str">
        <f>IFERROR(LEFT(Table_owssvr[[#This Row],[Subject]],FIND(";",Table_owssvr[[#This Row],[Subject]])-1),Table_owssvr[[#This Row],[Subject]])</f>
        <v>Duplication of Benefits</v>
      </c>
      <c r="I249" s="1" t="s">
        <v>27</v>
      </c>
      <c r="J249" s="1" t="s">
        <v>493</v>
      </c>
      <c r="K249" s="5">
        <v>42495.390648148146</v>
      </c>
      <c r="L249" s="1"/>
      <c r="M249" s="1"/>
      <c r="N249" s="2" t="s">
        <v>12</v>
      </c>
      <c r="O249" s="6" t="b">
        <v>0</v>
      </c>
      <c r="P249" s="1" t="s">
        <v>15</v>
      </c>
      <c r="Q249" s="33" t="str">
        <f>IF(ISNUMBER(SEARCH(",",Table_owssvr[[#This Row],[Created By]])),SUBSTITUTE(Table_owssvr[[#This Row],[Created By]]," OCD,",""),Table_owssvr[[#This Row],[Created By]])</f>
        <v>Lee Jared</v>
      </c>
      <c r="R249" s="33" t="str">
        <f>IF(ISNUMBER(SEARCH(",",Table_owssvr[[#This Row],[Created By]])),(MID(Table_owssvr[[#This Row],[Created By_A]]&amp;" "&amp;Table_owssvr[[#This Row],[Created By_A]],FIND(" ",Table_owssvr[[#This Row],[Created By_A]])+1,LEN(Table_owssvr[[#This Row],[Created By_A]]))),Table_owssvr[[#This Row],[Created By]])</f>
        <v>Jared Lee</v>
      </c>
      <c r="S249" s="34" t="str">
        <f>IF(ISNUMBER(SEARCH(",",Table_owssvr[[#This Row],[Created By_B1]])),SUBSTITUTE(Table_owssvr[[#This Row],[Created By_B1]],",",""),Table_owssvr[[#This Row],[Created By_B1]])</f>
        <v>Jared Lee</v>
      </c>
      <c r="T249" s="7">
        <v>254</v>
      </c>
      <c r="U249" s="1" t="s">
        <v>15</v>
      </c>
      <c r="V249" s="5">
        <v>42495.390648148146</v>
      </c>
      <c r="W249" s="1" t="s">
        <v>493</v>
      </c>
      <c r="X249" s="1"/>
      <c r="Y249" s="1" t="s">
        <v>13</v>
      </c>
      <c r="Z249" s="1" t="s">
        <v>12</v>
      </c>
      <c r="AA249" s="1" t="s">
        <v>11</v>
      </c>
    </row>
    <row r="250" spans="1:27" x14ac:dyDescent="0.25">
      <c r="A250" s="25" t="s">
        <v>504</v>
      </c>
      <c r="B250" s="26">
        <v>42480</v>
      </c>
      <c r="C250" s="27" t="str">
        <f ca="1">IF(Table_owssvr[[#This Row],[Date]]&gt;=(TODAY()-365),"Y","N")</f>
        <v>N</v>
      </c>
      <c r="D250" s="25" t="s">
        <v>1678</v>
      </c>
      <c r="E250" s="25" t="s">
        <v>29</v>
      </c>
      <c r="F250" s="14" t="s">
        <v>1677</v>
      </c>
      <c r="G250" s="25" t="s">
        <v>1676</v>
      </c>
      <c r="H250" s="28" t="str">
        <f>IFERROR(LEFT(Table_owssvr[[#This Row],[Subject]],FIND(";",Table_owssvr[[#This Row],[Subject]])-1),Table_owssvr[[#This Row],[Subject]])</f>
        <v>Eligible CDBG Activities</v>
      </c>
      <c r="I250" s="25" t="s">
        <v>27</v>
      </c>
      <c r="J250" s="25" t="s">
        <v>493</v>
      </c>
      <c r="K250" s="29">
        <v>42499.696747685186</v>
      </c>
      <c r="L250" s="25"/>
      <c r="M250" s="25"/>
      <c r="N250" s="30" t="s">
        <v>12</v>
      </c>
      <c r="O250" s="28" t="b">
        <v>0</v>
      </c>
      <c r="P250" s="25" t="s">
        <v>15</v>
      </c>
      <c r="Q250" s="33" t="str">
        <f>IF(ISNUMBER(SEARCH(",",Table_owssvr[[#This Row],[Created By]])),SUBSTITUTE(Table_owssvr[[#This Row],[Created By]]," OCD,",""),Table_owssvr[[#This Row],[Created By]])</f>
        <v>Lee Jared</v>
      </c>
      <c r="R250" s="33" t="str">
        <f>IF(ISNUMBER(SEARCH(",",Table_owssvr[[#This Row],[Created By]])),(MID(Table_owssvr[[#This Row],[Created By_A]]&amp;" "&amp;Table_owssvr[[#This Row],[Created By_A]],FIND(" ",Table_owssvr[[#This Row],[Created By_A]])+1,LEN(Table_owssvr[[#This Row],[Created By_A]]))),Table_owssvr[[#This Row],[Created By]])</f>
        <v>Jared Lee</v>
      </c>
      <c r="S250" s="34" t="str">
        <f>IF(ISNUMBER(SEARCH(",",Table_owssvr[[#This Row],[Created By_B1]])),SUBSTITUTE(Table_owssvr[[#This Row],[Created By_B1]],",",""),Table_owssvr[[#This Row],[Created By_B1]])</f>
        <v>Jared Lee</v>
      </c>
      <c r="T250" s="31">
        <v>255</v>
      </c>
      <c r="U250" s="25" t="s">
        <v>15</v>
      </c>
      <c r="V250" s="29">
        <v>42499.696747685186</v>
      </c>
      <c r="W250" s="25" t="s">
        <v>493</v>
      </c>
      <c r="X250" s="25"/>
      <c r="Y250" s="25" t="s">
        <v>13</v>
      </c>
      <c r="Z250" s="25" t="s">
        <v>12</v>
      </c>
      <c r="AA250" s="25" t="s">
        <v>11</v>
      </c>
    </row>
    <row r="251" spans="1:27" x14ac:dyDescent="0.25">
      <c r="A251" s="1" t="s">
        <v>1675</v>
      </c>
      <c r="B251" s="4">
        <v>42499</v>
      </c>
      <c r="C251" s="24" t="str">
        <f ca="1">IF(Table_owssvr[[#This Row],[Date]]&gt;=(TODAY()-365),"Y","N")</f>
        <v>N</v>
      </c>
      <c r="D251" s="1" t="s">
        <v>1674</v>
      </c>
      <c r="E251" s="1" t="s">
        <v>29</v>
      </c>
      <c r="F251" s="14" t="s">
        <v>1673</v>
      </c>
      <c r="G251" s="1" t="s">
        <v>1672</v>
      </c>
      <c r="H251" s="6" t="str">
        <f>IFERROR(LEFT(Table_owssvr[[#This Row],[Subject]],FIND(";",Table_owssvr[[#This Row],[Subject]])-1),Table_owssvr[[#This Row],[Subject]])</f>
        <v>Damage related to disaster</v>
      </c>
      <c r="I251" s="1" t="s">
        <v>16</v>
      </c>
      <c r="J251" s="1" t="s">
        <v>1517</v>
      </c>
      <c r="K251" s="5">
        <v>42501.645324074074</v>
      </c>
      <c r="L251" s="1"/>
      <c r="M251" s="1"/>
      <c r="N251" s="2" t="s">
        <v>12</v>
      </c>
      <c r="O251" s="6" t="b">
        <v>0</v>
      </c>
      <c r="P251" s="1" t="s">
        <v>15</v>
      </c>
      <c r="Q251" s="33" t="str">
        <f>IF(ISNUMBER(SEARCH(",",Table_owssvr[[#This Row],[Created By]])),SUBSTITUTE(Table_owssvr[[#This Row],[Created By]]," OCD,",""),Table_owssvr[[#This Row],[Created By]])</f>
        <v>Polk, Nechelle</v>
      </c>
      <c r="R251" s="33" t="str">
        <f>IF(ISNUMBER(SEARCH(",",Table_owssvr[[#This Row],[Created By]])),(MID(Table_owssvr[[#This Row],[Created By_A]]&amp;" "&amp;Table_owssvr[[#This Row],[Created By_A]],FIND(" ",Table_owssvr[[#This Row],[Created By_A]])+1,LEN(Table_owssvr[[#This Row],[Created By_A]]))),Table_owssvr[[#This Row],[Created By]])</f>
        <v>Nechelle Polk,</v>
      </c>
      <c r="S251" s="34" t="str">
        <f>IF(ISNUMBER(SEARCH(",",Table_owssvr[[#This Row],[Created By_B1]])),SUBSTITUTE(Table_owssvr[[#This Row],[Created By_B1]],",",""),Table_owssvr[[#This Row],[Created By_B1]])</f>
        <v>Nechelle Polk</v>
      </c>
      <c r="T251" s="7">
        <v>256</v>
      </c>
      <c r="U251" s="1" t="s">
        <v>15</v>
      </c>
      <c r="V251" s="5">
        <v>42501.645324074074</v>
      </c>
      <c r="W251" s="1" t="s">
        <v>1517</v>
      </c>
      <c r="X251" s="1"/>
      <c r="Y251" s="1" t="s">
        <v>13</v>
      </c>
      <c r="Z251" s="1" t="s">
        <v>12</v>
      </c>
      <c r="AA251" s="1" t="s">
        <v>11</v>
      </c>
    </row>
    <row r="252" spans="1:27" x14ac:dyDescent="0.25">
      <c r="A252" s="1" t="s">
        <v>1367</v>
      </c>
      <c r="B252" s="4">
        <v>42500</v>
      </c>
      <c r="C252" s="24" t="str">
        <f ca="1">IF(Table_owssvr[[#This Row],[Date]]&gt;=(TODAY()-365),"Y","N")</f>
        <v>N</v>
      </c>
      <c r="D252" s="1" t="s">
        <v>1671</v>
      </c>
      <c r="E252" s="1" t="s">
        <v>39</v>
      </c>
      <c r="F252" s="14" t="s">
        <v>1670</v>
      </c>
      <c r="G252" s="1" t="s">
        <v>574</v>
      </c>
      <c r="H252" s="6" t="str">
        <f>IFERROR(LEFT(Table_owssvr[[#This Row],[Subject]],FIND(";",Table_owssvr[[#This Row],[Subject]])-1),Table_owssvr[[#This Row],[Subject]])</f>
        <v>Eligible CDBG Activities</v>
      </c>
      <c r="I252" s="1" t="s">
        <v>27</v>
      </c>
      <c r="J252" s="1" t="s">
        <v>493</v>
      </c>
      <c r="K252" s="5">
        <v>42502.490636574075</v>
      </c>
      <c r="L252" s="1"/>
      <c r="M252" s="1"/>
      <c r="N252" s="2" t="s">
        <v>12</v>
      </c>
      <c r="O252" s="6" t="b">
        <v>0</v>
      </c>
      <c r="P252" s="1" t="s">
        <v>15</v>
      </c>
      <c r="Q252" s="33" t="str">
        <f>IF(ISNUMBER(SEARCH(",",Table_owssvr[[#This Row],[Created By]])),SUBSTITUTE(Table_owssvr[[#This Row],[Created By]]," OCD,",""),Table_owssvr[[#This Row],[Created By]])</f>
        <v>Lee Jared</v>
      </c>
      <c r="R252" s="33" t="str">
        <f>IF(ISNUMBER(SEARCH(",",Table_owssvr[[#This Row],[Created By]])),(MID(Table_owssvr[[#This Row],[Created By_A]]&amp;" "&amp;Table_owssvr[[#This Row],[Created By_A]],FIND(" ",Table_owssvr[[#This Row],[Created By_A]])+1,LEN(Table_owssvr[[#This Row],[Created By_A]]))),Table_owssvr[[#This Row],[Created By]])</f>
        <v>Jared Lee</v>
      </c>
      <c r="S252" s="34" t="str">
        <f>IF(ISNUMBER(SEARCH(",",Table_owssvr[[#This Row],[Created By_B1]])),SUBSTITUTE(Table_owssvr[[#This Row],[Created By_B1]],",",""),Table_owssvr[[#This Row],[Created By_B1]])</f>
        <v>Jared Lee</v>
      </c>
      <c r="T252" s="7">
        <v>257</v>
      </c>
      <c r="U252" s="1" t="s">
        <v>15</v>
      </c>
      <c r="V252" s="5">
        <v>42502.490636574075</v>
      </c>
      <c r="W252" s="1" t="s">
        <v>493</v>
      </c>
      <c r="X252" s="1"/>
      <c r="Y252" s="1" t="s">
        <v>13</v>
      </c>
      <c r="Z252" s="1" t="s">
        <v>12</v>
      </c>
      <c r="AA252" s="1" t="s">
        <v>11</v>
      </c>
    </row>
    <row r="253" spans="1:27" x14ac:dyDescent="0.25">
      <c r="A253" s="1" t="s">
        <v>1669</v>
      </c>
      <c r="B253" s="4">
        <v>42499</v>
      </c>
      <c r="C253" s="24" t="str">
        <f ca="1">IF(Table_owssvr[[#This Row],[Date]]&gt;=(TODAY()-365),"Y","N")</f>
        <v>N</v>
      </c>
      <c r="D253" s="1" t="s">
        <v>1669</v>
      </c>
      <c r="E253" s="1" t="s">
        <v>29</v>
      </c>
      <c r="F253" s="14" t="s">
        <v>1668</v>
      </c>
      <c r="G253" s="1" t="s">
        <v>1476</v>
      </c>
      <c r="H253" s="6" t="str">
        <f>IFERROR(LEFT(Table_owssvr[[#This Row],[Subject]],FIND(";",Table_owssvr[[#This Row],[Subject]])-1),Table_owssvr[[#This Row],[Subject]])</f>
        <v>Damage related to disaster</v>
      </c>
      <c r="I253" s="1" t="s">
        <v>27</v>
      </c>
      <c r="J253" s="1" t="s">
        <v>1099</v>
      </c>
      <c r="K253" s="5">
        <v>42506.574502314812</v>
      </c>
      <c r="L253" s="1"/>
      <c r="M253" s="1"/>
      <c r="N253" s="2" t="s">
        <v>12</v>
      </c>
      <c r="O253" s="6" t="b">
        <v>0</v>
      </c>
      <c r="P253" s="1" t="s">
        <v>15</v>
      </c>
      <c r="Q253" s="33" t="str">
        <f>IF(ISNUMBER(SEARCH(",",Table_owssvr[[#This Row],[Created By]])),SUBSTITUTE(Table_owssvr[[#This Row],[Created By]]," OCD,",""),Table_owssvr[[#This Row],[Created By]])</f>
        <v>Peychaud Rosalind</v>
      </c>
      <c r="R253" s="33" t="str">
        <f>IF(ISNUMBER(SEARCH(",",Table_owssvr[[#This Row],[Created By]])),(MID(Table_owssvr[[#This Row],[Created By_A]]&amp;" "&amp;Table_owssvr[[#This Row],[Created By_A]],FIND(" ",Table_owssvr[[#This Row],[Created By_A]])+1,LEN(Table_owssvr[[#This Row],[Created By_A]]))),Table_owssvr[[#This Row],[Created By]])</f>
        <v>Rosalind Peychaud</v>
      </c>
      <c r="S253" s="34" t="str">
        <f>IF(ISNUMBER(SEARCH(",",Table_owssvr[[#This Row],[Created By_B1]])),SUBSTITUTE(Table_owssvr[[#This Row],[Created By_B1]],",",""),Table_owssvr[[#This Row],[Created By_B1]])</f>
        <v>Rosalind Peychaud</v>
      </c>
      <c r="T253" s="7">
        <v>258</v>
      </c>
      <c r="U253" s="1" t="s">
        <v>15</v>
      </c>
      <c r="V253" s="5">
        <v>42506.574502314812</v>
      </c>
      <c r="W253" s="1" t="s">
        <v>1099</v>
      </c>
      <c r="X253" s="1"/>
      <c r="Y253" s="1" t="s">
        <v>13</v>
      </c>
      <c r="Z253" s="1" t="s">
        <v>12</v>
      </c>
      <c r="AA253" s="1" t="s">
        <v>11</v>
      </c>
    </row>
    <row r="254" spans="1:27" x14ac:dyDescent="0.25">
      <c r="A254" s="25" t="s">
        <v>142</v>
      </c>
      <c r="B254" s="26">
        <v>42509</v>
      </c>
      <c r="C254" s="27" t="str">
        <f ca="1">IF(Table_owssvr[[#This Row],[Date]]&gt;=(TODAY()-365),"Y","N")</f>
        <v>N</v>
      </c>
      <c r="D254" s="25" t="s">
        <v>736</v>
      </c>
      <c r="E254" s="25" t="s">
        <v>48</v>
      </c>
      <c r="F254" s="14" t="s">
        <v>1667</v>
      </c>
      <c r="G254" s="25" t="s">
        <v>965</v>
      </c>
      <c r="H254" s="28" t="str">
        <f>IFERROR(LEFT(Table_owssvr[[#This Row],[Subject]],FIND(";",Table_owssvr[[#This Row],[Subject]])-1),Table_owssvr[[#This Row],[Subject]])</f>
        <v>Damage related to disaster</v>
      </c>
      <c r="I254" s="25" t="s">
        <v>16</v>
      </c>
      <c r="J254" s="25" t="s">
        <v>1517</v>
      </c>
      <c r="K254" s="29">
        <v>42509.41202546296</v>
      </c>
      <c r="L254" s="25"/>
      <c r="M254" s="25"/>
      <c r="N254" s="30" t="s">
        <v>12</v>
      </c>
      <c r="O254" s="28" t="b">
        <v>0</v>
      </c>
      <c r="P254" s="25" t="s">
        <v>15</v>
      </c>
      <c r="Q254" s="33" t="str">
        <f>IF(ISNUMBER(SEARCH(",",Table_owssvr[[#This Row],[Created By]])),SUBSTITUTE(Table_owssvr[[#This Row],[Created By]]," OCD,",""),Table_owssvr[[#This Row],[Created By]])</f>
        <v>Polk, Nechelle</v>
      </c>
      <c r="R254" s="33" t="str">
        <f>IF(ISNUMBER(SEARCH(",",Table_owssvr[[#This Row],[Created By]])),(MID(Table_owssvr[[#This Row],[Created By_A]]&amp;" "&amp;Table_owssvr[[#This Row],[Created By_A]],FIND(" ",Table_owssvr[[#This Row],[Created By_A]])+1,LEN(Table_owssvr[[#This Row],[Created By_A]]))),Table_owssvr[[#This Row],[Created By]])</f>
        <v>Nechelle Polk,</v>
      </c>
      <c r="S254" s="34" t="str">
        <f>IF(ISNUMBER(SEARCH(",",Table_owssvr[[#This Row],[Created By_B1]])),SUBSTITUTE(Table_owssvr[[#This Row],[Created By_B1]],",",""),Table_owssvr[[#This Row],[Created By_B1]])</f>
        <v>Nechelle Polk</v>
      </c>
      <c r="T254" s="31">
        <v>259</v>
      </c>
      <c r="U254" s="25" t="s">
        <v>15</v>
      </c>
      <c r="V254" s="29">
        <v>42509.41202546296</v>
      </c>
      <c r="W254" s="25" t="s">
        <v>1517</v>
      </c>
      <c r="X254" s="25"/>
      <c r="Y254" s="25" t="s">
        <v>13</v>
      </c>
      <c r="Z254" s="25" t="s">
        <v>12</v>
      </c>
      <c r="AA254" s="25" t="s">
        <v>11</v>
      </c>
    </row>
    <row r="255" spans="1:27" x14ac:dyDescent="0.25">
      <c r="A255" s="1" t="s">
        <v>41</v>
      </c>
      <c r="B255" s="4">
        <v>42503</v>
      </c>
      <c r="C255" s="24" t="str">
        <f ca="1">IF(Table_owssvr[[#This Row],[Date]]&gt;=(TODAY()-365),"Y","N")</f>
        <v>N</v>
      </c>
      <c r="D255" s="1" t="s">
        <v>40</v>
      </c>
      <c r="E255" s="1" t="s">
        <v>39</v>
      </c>
      <c r="F255" s="14" t="s">
        <v>1666</v>
      </c>
      <c r="G255" s="1" t="s">
        <v>13</v>
      </c>
      <c r="H255" s="6" t="str">
        <f>IFERROR(LEFT(Table_owssvr[[#This Row],[Subject]],FIND(";",Table_owssvr[[#This Row],[Subject]])-1),Table_owssvr[[#This Row],[Subject]])</f>
        <v>Grants Management</v>
      </c>
      <c r="I255" s="1" t="s">
        <v>27</v>
      </c>
      <c r="J255" s="1" t="s">
        <v>112</v>
      </c>
      <c r="K255" s="5">
        <v>42513.389386574076</v>
      </c>
      <c r="L255" s="1"/>
      <c r="M255" s="1"/>
      <c r="N255" s="2" t="s">
        <v>12</v>
      </c>
      <c r="O255" s="6" t="b">
        <v>0</v>
      </c>
      <c r="P255" s="1" t="s">
        <v>15</v>
      </c>
      <c r="Q255" s="33" t="str">
        <f>IF(ISNUMBER(SEARCH(",",Table_owssvr[[#This Row],[Created By]])),SUBSTITUTE(Table_owssvr[[#This Row],[Created By]]," OCD,",""),Table_owssvr[[#This Row],[Created By]])</f>
        <v>Chua Michael</v>
      </c>
      <c r="R255" s="33" t="str">
        <f>IF(ISNUMBER(SEARCH(",",Table_owssvr[[#This Row],[Created By]])),(MID(Table_owssvr[[#This Row],[Created By_A]]&amp;" "&amp;Table_owssvr[[#This Row],[Created By_A]],FIND(" ",Table_owssvr[[#This Row],[Created By_A]])+1,LEN(Table_owssvr[[#This Row],[Created By_A]]))),Table_owssvr[[#This Row],[Created By]])</f>
        <v>Michael Chua</v>
      </c>
      <c r="S255" s="34" t="str">
        <f>IF(ISNUMBER(SEARCH(",",Table_owssvr[[#This Row],[Created By_B1]])),SUBSTITUTE(Table_owssvr[[#This Row],[Created By_B1]],",",""),Table_owssvr[[#This Row],[Created By_B1]])</f>
        <v>Michael Chua</v>
      </c>
      <c r="T255" s="7">
        <v>260</v>
      </c>
      <c r="U255" s="1" t="s">
        <v>15</v>
      </c>
      <c r="V255" s="5">
        <v>42513.389386574076</v>
      </c>
      <c r="W255" s="1" t="s">
        <v>112</v>
      </c>
      <c r="X255" s="1"/>
      <c r="Y255" s="1" t="s">
        <v>13</v>
      </c>
      <c r="Z255" s="1" t="s">
        <v>12</v>
      </c>
      <c r="AA255" s="1" t="s">
        <v>11</v>
      </c>
    </row>
    <row r="256" spans="1:27" x14ac:dyDescent="0.25">
      <c r="A256" s="1" t="s">
        <v>1665</v>
      </c>
      <c r="B256" s="4">
        <v>42513</v>
      </c>
      <c r="C256" s="24" t="str">
        <f ca="1">IF(Table_owssvr[[#This Row],[Date]]&gt;=(TODAY()-365),"Y","N")</f>
        <v>N</v>
      </c>
      <c r="D256" s="1" t="s">
        <v>1664</v>
      </c>
      <c r="E256" s="1" t="s">
        <v>39</v>
      </c>
      <c r="F256" s="14" t="s">
        <v>1663</v>
      </c>
      <c r="G256" s="1" t="s">
        <v>13</v>
      </c>
      <c r="H256" s="6" t="str">
        <f>IFERROR(LEFT(Table_owssvr[[#This Row],[Subject]],FIND(";",Table_owssvr[[#This Row],[Subject]])-1),Table_owssvr[[#This Row],[Subject]])</f>
        <v>Grants Management</v>
      </c>
      <c r="I256" s="1" t="s">
        <v>27</v>
      </c>
      <c r="J256" s="1" t="s">
        <v>112</v>
      </c>
      <c r="K256" s="5">
        <v>42513.390532407408</v>
      </c>
      <c r="L256" s="1"/>
      <c r="M256" s="1"/>
      <c r="N256" s="2" t="s">
        <v>12</v>
      </c>
      <c r="O256" s="6" t="b">
        <v>0</v>
      </c>
      <c r="P256" s="1" t="s">
        <v>15</v>
      </c>
      <c r="Q256" s="33" t="str">
        <f>IF(ISNUMBER(SEARCH(",",Table_owssvr[[#This Row],[Created By]])),SUBSTITUTE(Table_owssvr[[#This Row],[Created By]]," OCD,",""),Table_owssvr[[#This Row],[Created By]])</f>
        <v>Chua Michael</v>
      </c>
      <c r="R256" s="33" t="str">
        <f>IF(ISNUMBER(SEARCH(",",Table_owssvr[[#This Row],[Created By]])),(MID(Table_owssvr[[#This Row],[Created By_A]]&amp;" "&amp;Table_owssvr[[#This Row],[Created By_A]],FIND(" ",Table_owssvr[[#This Row],[Created By_A]])+1,LEN(Table_owssvr[[#This Row],[Created By_A]]))),Table_owssvr[[#This Row],[Created By]])</f>
        <v>Michael Chua</v>
      </c>
      <c r="S256" s="34" t="str">
        <f>IF(ISNUMBER(SEARCH(",",Table_owssvr[[#This Row],[Created By_B1]])),SUBSTITUTE(Table_owssvr[[#This Row],[Created By_B1]],",",""),Table_owssvr[[#This Row],[Created By_B1]])</f>
        <v>Michael Chua</v>
      </c>
      <c r="T256" s="7">
        <v>261</v>
      </c>
      <c r="U256" s="1" t="s">
        <v>15</v>
      </c>
      <c r="V256" s="5">
        <v>42513.390532407408</v>
      </c>
      <c r="W256" s="1" t="s">
        <v>112</v>
      </c>
      <c r="X256" s="1"/>
      <c r="Y256" s="1" t="s">
        <v>13</v>
      </c>
      <c r="Z256" s="1" t="s">
        <v>12</v>
      </c>
      <c r="AA256" s="1" t="s">
        <v>11</v>
      </c>
    </row>
    <row r="257" spans="1:27" x14ac:dyDescent="0.25">
      <c r="A257" s="25" t="s">
        <v>504</v>
      </c>
      <c r="B257" s="26">
        <v>42509</v>
      </c>
      <c r="C257" s="27" t="str">
        <f ca="1">IF(Table_owssvr[[#This Row],[Date]]&gt;=(TODAY()-365),"Y","N")</f>
        <v>N</v>
      </c>
      <c r="D257" s="25" t="s">
        <v>1662</v>
      </c>
      <c r="E257" s="25" t="s">
        <v>29</v>
      </c>
      <c r="F257" s="14" t="s">
        <v>1661</v>
      </c>
      <c r="G257" s="25" t="s">
        <v>1660</v>
      </c>
      <c r="H257" s="28" t="str">
        <f>IFERROR(LEFT(Table_owssvr[[#This Row],[Subject]],FIND(";",Table_owssvr[[#This Row],[Subject]])-1),Table_owssvr[[#This Row],[Subject]])</f>
        <v>Labor - Davis/Bacon</v>
      </c>
      <c r="I257" s="25" t="s">
        <v>27</v>
      </c>
      <c r="J257" s="25" t="s">
        <v>8</v>
      </c>
      <c r="K257" s="29">
        <v>42513.535949074074</v>
      </c>
      <c r="L257" s="25"/>
      <c r="M257" s="25"/>
      <c r="N257" s="30" t="s">
        <v>12</v>
      </c>
      <c r="O257" s="28" t="b">
        <v>0</v>
      </c>
      <c r="P257" s="25" t="s">
        <v>15</v>
      </c>
      <c r="Q257" s="33" t="str">
        <f>IF(ISNUMBER(SEARCH(",",Table_owssvr[[#This Row],[Created By]])),SUBSTITUTE(Table_owssvr[[#This Row],[Created By]]," OCD,",""),Table_owssvr[[#This Row],[Created By]])</f>
        <v>Candace Watkins</v>
      </c>
      <c r="R257" s="33" t="str">
        <f>IF(ISNUMBER(SEARCH(",",Table_owssvr[[#This Row],[Created By]])),(MID(Table_owssvr[[#This Row],[Created By_A]]&amp;" "&amp;Table_owssvr[[#This Row],[Created By_A]],FIND(" ",Table_owssvr[[#This Row],[Created By_A]])+1,LEN(Table_owssvr[[#This Row],[Created By_A]]))),Table_owssvr[[#This Row],[Created By]])</f>
        <v>Candace Watkins</v>
      </c>
      <c r="S257" s="34" t="str">
        <f>IF(ISNUMBER(SEARCH(",",Table_owssvr[[#This Row],[Created By_B1]])),SUBSTITUTE(Table_owssvr[[#This Row],[Created By_B1]],",",""),Table_owssvr[[#This Row],[Created By_B1]])</f>
        <v>Candace Watkins</v>
      </c>
      <c r="T257" s="31">
        <v>262</v>
      </c>
      <c r="U257" s="25" t="s">
        <v>15</v>
      </c>
      <c r="V257" s="29">
        <v>42667.406226851854</v>
      </c>
      <c r="W257" s="25" t="s">
        <v>8</v>
      </c>
      <c r="X257" s="25"/>
      <c r="Y257" s="25" t="s">
        <v>190</v>
      </c>
      <c r="Z257" s="25" t="s">
        <v>12</v>
      </c>
      <c r="AA257" s="25" t="s">
        <v>11</v>
      </c>
    </row>
    <row r="258" spans="1:27" x14ac:dyDescent="0.25">
      <c r="A258" s="25" t="s">
        <v>504</v>
      </c>
      <c r="B258" s="26">
        <v>42510</v>
      </c>
      <c r="C258" s="27" t="str">
        <f ca="1">IF(Table_owssvr[[#This Row],[Date]]&gt;=(TODAY()-365),"Y","N")</f>
        <v>N</v>
      </c>
      <c r="D258" s="25" t="s">
        <v>1659</v>
      </c>
      <c r="E258" s="25" t="s">
        <v>29</v>
      </c>
      <c r="F258" s="14" t="s">
        <v>1658</v>
      </c>
      <c r="G258" s="25" t="s">
        <v>1657</v>
      </c>
      <c r="H258" s="28" t="str">
        <f>IFERROR(LEFT(Table_owssvr[[#This Row],[Subject]],FIND(";",Table_owssvr[[#This Row],[Subject]])-1),Table_owssvr[[#This Row],[Subject]])</f>
        <v>Eligible CDBG Activities</v>
      </c>
      <c r="I258" s="25" t="s">
        <v>27</v>
      </c>
      <c r="J258" s="25" t="s">
        <v>8</v>
      </c>
      <c r="K258" s="29">
        <v>42513.537743055553</v>
      </c>
      <c r="L258" s="25"/>
      <c r="M258" s="25"/>
      <c r="N258" s="30" t="s">
        <v>12</v>
      </c>
      <c r="O258" s="28" t="b">
        <v>0</v>
      </c>
      <c r="P258" s="25" t="s">
        <v>15</v>
      </c>
      <c r="Q258" s="33" t="str">
        <f>IF(ISNUMBER(SEARCH(",",Table_owssvr[[#This Row],[Created By]])),SUBSTITUTE(Table_owssvr[[#This Row],[Created By]]," OCD,",""),Table_owssvr[[#This Row],[Created By]])</f>
        <v>Candace Watkins</v>
      </c>
      <c r="R258" s="33" t="str">
        <f>IF(ISNUMBER(SEARCH(",",Table_owssvr[[#This Row],[Created By]])),(MID(Table_owssvr[[#This Row],[Created By_A]]&amp;" "&amp;Table_owssvr[[#This Row],[Created By_A]],FIND(" ",Table_owssvr[[#This Row],[Created By_A]])+1,LEN(Table_owssvr[[#This Row],[Created By_A]]))),Table_owssvr[[#This Row],[Created By]])</f>
        <v>Candace Watkins</v>
      </c>
      <c r="S258" s="34" t="str">
        <f>IF(ISNUMBER(SEARCH(",",Table_owssvr[[#This Row],[Created By_B1]])),SUBSTITUTE(Table_owssvr[[#This Row],[Created By_B1]],",",""),Table_owssvr[[#This Row],[Created By_B1]])</f>
        <v>Candace Watkins</v>
      </c>
      <c r="T258" s="31">
        <v>263</v>
      </c>
      <c r="U258" s="25" t="s">
        <v>15</v>
      </c>
      <c r="V258" s="29">
        <v>42667.406400462962</v>
      </c>
      <c r="W258" s="25" t="s">
        <v>8</v>
      </c>
      <c r="X258" s="25"/>
      <c r="Y258" s="25" t="s">
        <v>190</v>
      </c>
      <c r="Z258" s="25" t="s">
        <v>12</v>
      </c>
      <c r="AA258" s="25" t="s">
        <v>11</v>
      </c>
    </row>
    <row r="259" spans="1:27" x14ac:dyDescent="0.25">
      <c r="A259" s="25" t="s">
        <v>590</v>
      </c>
      <c r="B259" s="26">
        <v>42509</v>
      </c>
      <c r="C259" s="27" t="str">
        <f ca="1">IF(Table_owssvr[[#This Row],[Date]]&gt;=(TODAY()-365),"Y","N")</f>
        <v>N</v>
      </c>
      <c r="D259" s="25" t="s">
        <v>589</v>
      </c>
      <c r="E259" s="25" t="s">
        <v>39</v>
      </c>
      <c r="F259" s="14" t="s">
        <v>1652</v>
      </c>
      <c r="G259" s="25" t="s">
        <v>632</v>
      </c>
      <c r="H259" s="28" t="str">
        <f>IFERROR(LEFT(Table_owssvr[[#This Row],[Subject]],FIND(";",Table_owssvr[[#This Row],[Subject]])-1),Table_owssvr[[#This Row],[Subject]])</f>
        <v>Damage related to disaster</v>
      </c>
      <c r="I259" s="25" t="s">
        <v>27</v>
      </c>
      <c r="J259" s="25" t="s">
        <v>1543</v>
      </c>
      <c r="K259" s="29">
        <v>42513.604317129626</v>
      </c>
      <c r="L259" s="25"/>
      <c r="M259" s="25"/>
      <c r="N259" s="30" t="s">
        <v>12</v>
      </c>
      <c r="O259" s="28" t="b">
        <v>0</v>
      </c>
      <c r="P259" s="25" t="s">
        <v>15</v>
      </c>
      <c r="Q259" s="33" t="str">
        <f>IF(ISNUMBER(SEARCH(",",Table_owssvr[[#This Row],[Created By]])),SUBSTITUTE(Table_owssvr[[#This Row],[Created By]]," OCD,",""),Table_owssvr[[#This Row],[Created By]])</f>
        <v>Hebert Kristen</v>
      </c>
      <c r="R259" s="33" t="str">
        <f>IF(ISNUMBER(SEARCH(",",Table_owssvr[[#This Row],[Created By]])),(MID(Table_owssvr[[#This Row],[Created By_A]]&amp;" "&amp;Table_owssvr[[#This Row],[Created By_A]],FIND(" ",Table_owssvr[[#This Row],[Created By_A]])+1,LEN(Table_owssvr[[#This Row],[Created By_A]]))),Table_owssvr[[#This Row],[Created By]])</f>
        <v>Kristen Hebert</v>
      </c>
      <c r="S259" s="34" t="str">
        <f>IF(ISNUMBER(SEARCH(",",Table_owssvr[[#This Row],[Created By_B1]])),SUBSTITUTE(Table_owssvr[[#This Row],[Created By_B1]],",",""),Table_owssvr[[#This Row],[Created By_B1]])</f>
        <v>Kristen Hebert</v>
      </c>
      <c r="T259" s="31">
        <v>264</v>
      </c>
      <c r="U259" s="25" t="s">
        <v>15</v>
      </c>
      <c r="V259" s="29">
        <v>42513.604317129626</v>
      </c>
      <c r="W259" s="25" t="s">
        <v>1543</v>
      </c>
      <c r="X259" s="25"/>
      <c r="Y259" s="25" t="s">
        <v>190</v>
      </c>
      <c r="Z259" s="25" t="s">
        <v>12</v>
      </c>
      <c r="AA259" s="25" t="s">
        <v>11</v>
      </c>
    </row>
    <row r="260" spans="1:27" x14ac:dyDescent="0.25">
      <c r="A260" s="25" t="s">
        <v>631</v>
      </c>
      <c r="B260" s="26">
        <v>42509</v>
      </c>
      <c r="C260" s="27" t="str">
        <f ca="1">IF(Table_owssvr[[#This Row],[Date]]&gt;=(TODAY()-365),"Y","N")</f>
        <v>N</v>
      </c>
      <c r="D260" s="25" t="s">
        <v>1545</v>
      </c>
      <c r="E260" s="25" t="s">
        <v>39</v>
      </c>
      <c r="F260" s="14" t="s">
        <v>1653</v>
      </c>
      <c r="G260" s="25" t="s">
        <v>812</v>
      </c>
      <c r="H260" s="28" t="str">
        <f>IFERROR(LEFT(Table_owssvr[[#This Row],[Subject]],FIND(";",Table_owssvr[[#This Row],[Subject]])-1),Table_owssvr[[#This Row],[Subject]])</f>
        <v>Damage related to disaster</v>
      </c>
      <c r="I260" s="25" t="s">
        <v>27</v>
      </c>
      <c r="J260" s="25" t="s">
        <v>1543</v>
      </c>
      <c r="K260" s="29">
        <v>42513.607800925929</v>
      </c>
      <c r="L260" s="25"/>
      <c r="M260" s="25"/>
      <c r="N260" s="30" t="s">
        <v>12</v>
      </c>
      <c r="O260" s="28" t="b">
        <v>0</v>
      </c>
      <c r="P260" s="25" t="s">
        <v>15</v>
      </c>
      <c r="Q260" s="33" t="str">
        <f>IF(ISNUMBER(SEARCH(",",Table_owssvr[[#This Row],[Created By]])),SUBSTITUTE(Table_owssvr[[#This Row],[Created By]]," OCD,",""),Table_owssvr[[#This Row],[Created By]])</f>
        <v>Hebert Kristen</v>
      </c>
      <c r="R260" s="33" t="str">
        <f>IF(ISNUMBER(SEARCH(",",Table_owssvr[[#This Row],[Created By]])),(MID(Table_owssvr[[#This Row],[Created By_A]]&amp;" "&amp;Table_owssvr[[#This Row],[Created By_A]],FIND(" ",Table_owssvr[[#This Row],[Created By_A]])+1,LEN(Table_owssvr[[#This Row],[Created By_A]]))),Table_owssvr[[#This Row],[Created By]])</f>
        <v>Kristen Hebert</v>
      </c>
      <c r="S260" s="34" t="str">
        <f>IF(ISNUMBER(SEARCH(",",Table_owssvr[[#This Row],[Created By_B1]])),SUBSTITUTE(Table_owssvr[[#This Row],[Created By_B1]],",",""),Table_owssvr[[#This Row],[Created By_B1]])</f>
        <v>Kristen Hebert</v>
      </c>
      <c r="T260" s="31">
        <v>265</v>
      </c>
      <c r="U260" s="25" t="s">
        <v>15</v>
      </c>
      <c r="V260" s="29">
        <v>42513.607800925929</v>
      </c>
      <c r="W260" s="25" t="s">
        <v>1543</v>
      </c>
      <c r="X260" s="25"/>
      <c r="Y260" s="25" t="s">
        <v>190</v>
      </c>
      <c r="Z260" s="25" t="s">
        <v>12</v>
      </c>
      <c r="AA260" s="25" t="s">
        <v>11</v>
      </c>
    </row>
    <row r="261" spans="1:27" x14ac:dyDescent="0.25">
      <c r="A261" s="1" t="s">
        <v>590</v>
      </c>
      <c r="B261" s="4">
        <v>42493</v>
      </c>
      <c r="C261" s="24" t="str">
        <f ca="1">IF(Table_owssvr[[#This Row],[Date]]&gt;=(TODAY()-365),"Y","N")</f>
        <v>N</v>
      </c>
      <c r="D261" s="1" t="s">
        <v>1656</v>
      </c>
      <c r="E261" s="1" t="s">
        <v>39</v>
      </c>
      <c r="F261" s="14" t="s">
        <v>1655</v>
      </c>
      <c r="G261" s="1" t="s">
        <v>632</v>
      </c>
      <c r="H261" s="6" t="str">
        <f>IFERROR(LEFT(Table_owssvr[[#This Row],[Subject]],FIND(";",Table_owssvr[[#This Row],[Subject]])-1),Table_owssvr[[#This Row],[Subject]])</f>
        <v>Damage related to disaster</v>
      </c>
      <c r="I261" s="1" t="s">
        <v>16</v>
      </c>
      <c r="J261" s="1" t="s">
        <v>1543</v>
      </c>
      <c r="K261" s="5">
        <v>42513.614386574074</v>
      </c>
      <c r="L261" s="1"/>
      <c r="M261" s="1"/>
      <c r="N261" s="2" t="s">
        <v>12</v>
      </c>
      <c r="O261" s="6" t="b">
        <v>0</v>
      </c>
      <c r="P261" s="1" t="s">
        <v>15</v>
      </c>
      <c r="Q261" s="33" t="str">
        <f>IF(ISNUMBER(SEARCH(",",Table_owssvr[[#This Row],[Created By]])),SUBSTITUTE(Table_owssvr[[#This Row],[Created By]]," OCD,",""),Table_owssvr[[#This Row],[Created By]])</f>
        <v>Hebert Kristen</v>
      </c>
      <c r="R261" s="33" t="str">
        <f>IF(ISNUMBER(SEARCH(",",Table_owssvr[[#This Row],[Created By]])),(MID(Table_owssvr[[#This Row],[Created By_A]]&amp;" "&amp;Table_owssvr[[#This Row],[Created By_A]],FIND(" ",Table_owssvr[[#This Row],[Created By_A]])+1,LEN(Table_owssvr[[#This Row],[Created By_A]]))),Table_owssvr[[#This Row],[Created By]])</f>
        <v>Kristen Hebert</v>
      </c>
      <c r="S261" s="34" t="str">
        <f>IF(ISNUMBER(SEARCH(",",Table_owssvr[[#This Row],[Created By_B1]])),SUBSTITUTE(Table_owssvr[[#This Row],[Created By_B1]],",",""),Table_owssvr[[#This Row],[Created By_B1]])</f>
        <v>Kristen Hebert</v>
      </c>
      <c r="T261" s="7">
        <v>266</v>
      </c>
      <c r="U261" s="1" t="s">
        <v>15</v>
      </c>
      <c r="V261" s="5">
        <v>42513.614386574074</v>
      </c>
      <c r="W261" s="1" t="s">
        <v>1543</v>
      </c>
      <c r="X261" s="1"/>
      <c r="Y261" s="1" t="s">
        <v>190</v>
      </c>
      <c r="Z261" s="1" t="s">
        <v>12</v>
      </c>
      <c r="AA261" s="1" t="s">
        <v>11</v>
      </c>
    </row>
    <row r="262" spans="1:27" x14ac:dyDescent="0.25">
      <c r="A262" s="1" t="s">
        <v>902</v>
      </c>
      <c r="B262" s="4">
        <v>42481</v>
      </c>
      <c r="C262" s="24" t="str">
        <f ca="1">IF(Table_owssvr[[#This Row],[Date]]&gt;=(TODAY()-365),"Y","N")</f>
        <v>N</v>
      </c>
      <c r="D262" s="1" t="s">
        <v>1545</v>
      </c>
      <c r="E262" s="1" t="s">
        <v>39</v>
      </c>
      <c r="F262" s="14" t="s">
        <v>1654</v>
      </c>
      <c r="G262" s="1" t="s">
        <v>632</v>
      </c>
      <c r="H262" s="6" t="str">
        <f>IFERROR(LEFT(Table_owssvr[[#This Row],[Subject]],FIND(";",Table_owssvr[[#This Row],[Subject]])-1),Table_owssvr[[#This Row],[Subject]])</f>
        <v>Damage related to disaster</v>
      </c>
      <c r="I262" s="1" t="s">
        <v>16</v>
      </c>
      <c r="J262" s="1" t="s">
        <v>1543</v>
      </c>
      <c r="K262" s="5">
        <v>42513.616932870369</v>
      </c>
      <c r="L262" s="1"/>
      <c r="M262" s="1"/>
      <c r="N262" s="2" t="s">
        <v>12</v>
      </c>
      <c r="O262" s="6" t="b">
        <v>0</v>
      </c>
      <c r="P262" s="1" t="s">
        <v>15</v>
      </c>
      <c r="Q262" s="33" t="str">
        <f>IF(ISNUMBER(SEARCH(",",Table_owssvr[[#This Row],[Created By]])),SUBSTITUTE(Table_owssvr[[#This Row],[Created By]]," OCD,",""),Table_owssvr[[#This Row],[Created By]])</f>
        <v>Hebert Kristen</v>
      </c>
      <c r="R262" s="33" t="str">
        <f>IF(ISNUMBER(SEARCH(",",Table_owssvr[[#This Row],[Created By]])),(MID(Table_owssvr[[#This Row],[Created By_A]]&amp;" "&amp;Table_owssvr[[#This Row],[Created By_A]],FIND(" ",Table_owssvr[[#This Row],[Created By_A]])+1,LEN(Table_owssvr[[#This Row],[Created By_A]]))),Table_owssvr[[#This Row],[Created By]])</f>
        <v>Kristen Hebert</v>
      </c>
      <c r="S262" s="34" t="str">
        <f>IF(ISNUMBER(SEARCH(",",Table_owssvr[[#This Row],[Created By_B1]])),SUBSTITUTE(Table_owssvr[[#This Row],[Created By_B1]],",",""),Table_owssvr[[#This Row],[Created By_B1]])</f>
        <v>Kristen Hebert</v>
      </c>
      <c r="T262" s="7">
        <v>267</v>
      </c>
      <c r="U262" s="1" t="s">
        <v>15</v>
      </c>
      <c r="V262" s="5">
        <v>42513.616932870369</v>
      </c>
      <c r="W262" s="1" t="s">
        <v>1543</v>
      </c>
      <c r="X262" s="1"/>
      <c r="Y262" s="1" t="s">
        <v>190</v>
      </c>
      <c r="Z262" s="1" t="s">
        <v>12</v>
      </c>
      <c r="AA262" s="1" t="s">
        <v>11</v>
      </c>
    </row>
    <row r="263" spans="1:27" x14ac:dyDescent="0.25">
      <c r="A263" s="25" t="s">
        <v>631</v>
      </c>
      <c r="B263" s="26">
        <v>42480</v>
      </c>
      <c r="C263" s="27" t="str">
        <f ca="1">IF(Table_owssvr[[#This Row],[Date]]&gt;=(TODAY()-365),"Y","N")</f>
        <v>N</v>
      </c>
      <c r="D263" s="25" t="s">
        <v>1545</v>
      </c>
      <c r="E263" s="25" t="s">
        <v>39</v>
      </c>
      <c r="F263" s="14" t="s">
        <v>1653</v>
      </c>
      <c r="G263" s="25" t="s">
        <v>812</v>
      </c>
      <c r="H263" s="28" t="str">
        <f>IFERROR(LEFT(Table_owssvr[[#This Row],[Subject]],FIND(";",Table_owssvr[[#This Row],[Subject]])-1),Table_owssvr[[#This Row],[Subject]])</f>
        <v>Damage related to disaster</v>
      </c>
      <c r="I263" s="25" t="s">
        <v>27</v>
      </c>
      <c r="J263" s="25" t="s">
        <v>1543</v>
      </c>
      <c r="K263" s="29">
        <v>42513.62222222222</v>
      </c>
      <c r="L263" s="25"/>
      <c r="M263" s="25"/>
      <c r="N263" s="30" t="s">
        <v>12</v>
      </c>
      <c r="O263" s="28" t="b">
        <v>0</v>
      </c>
      <c r="P263" s="25" t="s">
        <v>15</v>
      </c>
      <c r="Q263" s="33" t="str">
        <f>IF(ISNUMBER(SEARCH(",",Table_owssvr[[#This Row],[Created By]])),SUBSTITUTE(Table_owssvr[[#This Row],[Created By]]," OCD,",""),Table_owssvr[[#This Row],[Created By]])</f>
        <v>Hebert Kristen</v>
      </c>
      <c r="R263" s="33" t="str">
        <f>IF(ISNUMBER(SEARCH(",",Table_owssvr[[#This Row],[Created By]])),(MID(Table_owssvr[[#This Row],[Created By_A]]&amp;" "&amp;Table_owssvr[[#This Row],[Created By_A]],FIND(" ",Table_owssvr[[#This Row],[Created By_A]])+1,LEN(Table_owssvr[[#This Row],[Created By_A]]))),Table_owssvr[[#This Row],[Created By]])</f>
        <v>Kristen Hebert</v>
      </c>
      <c r="S263" s="34" t="str">
        <f>IF(ISNUMBER(SEARCH(",",Table_owssvr[[#This Row],[Created By_B1]])),SUBSTITUTE(Table_owssvr[[#This Row],[Created By_B1]],",",""),Table_owssvr[[#This Row],[Created By_B1]])</f>
        <v>Kristen Hebert</v>
      </c>
      <c r="T263" s="31">
        <v>268</v>
      </c>
      <c r="U263" s="25" t="s">
        <v>15</v>
      </c>
      <c r="V263" s="29">
        <v>42513.62222222222</v>
      </c>
      <c r="W263" s="25" t="s">
        <v>1543</v>
      </c>
      <c r="X263" s="25"/>
      <c r="Y263" s="25" t="s">
        <v>190</v>
      </c>
      <c r="Z263" s="25" t="s">
        <v>12</v>
      </c>
      <c r="AA263" s="25" t="s">
        <v>11</v>
      </c>
    </row>
    <row r="264" spans="1:27" x14ac:dyDescent="0.25">
      <c r="A264" s="25" t="s">
        <v>590</v>
      </c>
      <c r="B264" s="26">
        <v>42478</v>
      </c>
      <c r="C264" s="27" t="str">
        <f ca="1">IF(Table_owssvr[[#This Row],[Date]]&gt;=(TODAY()-365),"Y","N")</f>
        <v>N</v>
      </c>
      <c r="D264" s="25" t="s">
        <v>589</v>
      </c>
      <c r="E264" s="25" t="s">
        <v>39</v>
      </c>
      <c r="F264" s="14" t="s">
        <v>1652</v>
      </c>
      <c r="G264" s="25" t="s">
        <v>812</v>
      </c>
      <c r="H264" s="28" t="str">
        <f>IFERROR(LEFT(Table_owssvr[[#This Row],[Subject]],FIND(";",Table_owssvr[[#This Row],[Subject]])-1),Table_owssvr[[#This Row],[Subject]])</f>
        <v>Damage related to disaster</v>
      </c>
      <c r="I264" s="25" t="s">
        <v>27</v>
      </c>
      <c r="J264" s="25" t="s">
        <v>1543</v>
      </c>
      <c r="K264" s="29">
        <v>42513.624722222223</v>
      </c>
      <c r="L264" s="25"/>
      <c r="M264" s="25"/>
      <c r="N264" s="30" t="s">
        <v>12</v>
      </c>
      <c r="O264" s="28" t="b">
        <v>0</v>
      </c>
      <c r="P264" s="25" t="s">
        <v>15</v>
      </c>
      <c r="Q264" s="33" t="str">
        <f>IF(ISNUMBER(SEARCH(",",Table_owssvr[[#This Row],[Created By]])),SUBSTITUTE(Table_owssvr[[#This Row],[Created By]]," OCD,",""),Table_owssvr[[#This Row],[Created By]])</f>
        <v>Hebert Kristen</v>
      </c>
      <c r="R264" s="33" t="str">
        <f>IF(ISNUMBER(SEARCH(",",Table_owssvr[[#This Row],[Created By]])),(MID(Table_owssvr[[#This Row],[Created By_A]]&amp;" "&amp;Table_owssvr[[#This Row],[Created By_A]],FIND(" ",Table_owssvr[[#This Row],[Created By_A]])+1,LEN(Table_owssvr[[#This Row],[Created By_A]]))),Table_owssvr[[#This Row],[Created By]])</f>
        <v>Kristen Hebert</v>
      </c>
      <c r="S264" s="34" t="str">
        <f>IF(ISNUMBER(SEARCH(",",Table_owssvr[[#This Row],[Created By_B1]])),SUBSTITUTE(Table_owssvr[[#This Row],[Created By_B1]],",",""),Table_owssvr[[#This Row],[Created By_B1]])</f>
        <v>Kristen Hebert</v>
      </c>
      <c r="T264" s="31">
        <v>269</v>
      </c>
      <c r="U264" s="25" t="s">
        <v>15</v>
      </c>
      <c r="V264" s="29">
        <v>42513.624722222223</v>
      </c>
      <c r="W264" s="25" t="s">
        <v>1543</v>
      </c>
      <c r="X264" s="25"/>
      <c r="Y264" s="25" t="s">
        <v>190</v>
      </c>
      <c r="Z264" s="25" t="s">
        <v>12</v>
      </c>
      <c r="AA264" s="25" t="s">
        <v>11</v>
      </c>
    </row>
    <row r="265" spans="1:27" x14ac:dyDescent="0.25">
      <c r="A265" s="25" t="s">
        <v>386</v>
      </c>
      <c r="B265" s="26">
        <v>42472</v>
      </c>
      <c r="C265" s="27" t="str">
        <f ca="1">IF(Table_owssvr[[#This Row],[Date]]&gt;=(TODAY()-365),"Y","N")</f>
        <v>N</v>
      </c>
      <c r="D265" s="25" t="s">
        <v>1640</v>
      </c>
      <c r="E265" s="25" t="s">
        <v>39</v>
      </c>
      <c r="F265" s="14" t="s">
        <v>1651</v>
      </c>
      <c r="G265" s="25" t="s">
        <v>42</v>
      </c>
      <c r="H265" s="28" t="str">
        <f>IFERROR(LEFT(Table_owssvr[[#This Row],[Subject]],FIND(";",Table_owssvr[[#This Row],[Subject]])-1),Table_owssvr[[#This Row],[Subject]])</f>
        <v>Damage related to disaster</v>
      </c>
      <c r="I265" s="25" t="s">
        <v>27</v>
      </c>
      <c r="J265" s="25" t="s">
        <v>2</v>
      </c>
      <c r="K265" s="29">
        <v>42513.794687499998</v>
      </c>
      <c r="L265" s="25"/>
      <c r="M265" s="25"/>
      <c r="N265" s="30" t="s">
        <v>12</v>
      </c>
      <c r="O265" s="28" t="b">
        <v>0</v>
      </c>
      <c r="P265" s="25" t="s">
        <v>15</v>
      </c>
      <c r="Q265" s="33" t="str">
        <f>IF(ISNUMBER(SEARCH(",",Table_owssvr[[#This Row],[Created By]])),SUBSTITUTE(Table_owssvr[[#This Row],[Created By]]," OCD,",""),Table_owssvr[[#This Row],[Created By]])</f>
        <v>Darin Mann</v>
      </c>
      <c r="R265" s="33" t="str">
        <f>IF(ISNUMBER(SEARCH(",",Table_owssvr[[#This Row],[Created By]])),(MID(Table_owssvr[[#This Row],[Created By_A]]&amp;" "&amp;Table_owssvr[[#This Row],[Created By_A]],FIND(" ",Table_owssvr[[#This Row],[Created By_A]])+1,LEN(Table_owssvr[[#This Row],[Created By_A]]))),Table_owssvr[[#This Row],[Created By]])</f>
        <v>Darin Mann</v>
      </c>
      <c r="S265" s="34" t="str">
        <f>IF(ISNUMBER(SEARCH(",",Table_owssvr[[#This Row],[Created By_B1]])),SUBSTITUTE(Table_owssvr[[#This Row],[Created By_B1]],",",""),Table_owssvr[[#This Row],[Created By_B1]])</f>
        <v>Darin Mann</v>
      </c>
      <c r="T265" s="31">
        <v>270</v>
      </c>
      <c r="U265" s="25" t="s">
        <v>15</v>
      </c>
      <c r="V265" s="29">
        <v>42513.794687499998</v>
      </c>
      <c r="W265" s="25" t="s">
        <v>2</v>
      </c>
      <c r="X265" s="25"/>
      <c r="Y265" s="25" t="s">
        <v>13</v>
      </c>
      <c r="Z265" s="25" t="s">
        <v>12</v>
      </c>
      <c r="AA265" s="25" t="s">
        <v>11</v>
      </c>
    </row>
    <row r="266" spans="1:27" x14ac:dyDescent="0.25">
      <c r="A266" s="25" t="s">
        <v>909</v>
      </c>
      <c r="B266" s="26">
        <v>42474</v>
      </c>
      <c r="C266" s="27" t="str">
        <f ca="1">IF(Table_owssvr[[#This Row],[Date]]&gt;=(TODAY()-365),"Y","N")</f>
        <v>N</v>
      </c>
      <c r="D266" s="25" t="s">
        <v>1650</v>
      </c>
      <c r="E266" s="25" t="s">
        <v>52</v>
      </c>
      <c r="F266" s="14" t="s">
        <v>1649</v>
      </c>
      <c r="G266" s="25" t="s">
        <v>42</v>
      </c>
      <c r="H266" s="28" t="str">
        <f>IFERROR(LEFT(Table_owssvr[[#This Row],[Subject]],FIND(";",Table_owssvr[[#This Row],[Subject]])-1),Table_owssvr[[#This Row],[Subject]])</f>
        <v>Damage related to disaster</v>
      </c>
      <c r="I266" s="25" t="s">
        <v>16</v>
      </c>
      <c r="J266" s="25" t="s">
        <v>2</v>
      </c>
      <c r="K266" s="29">
        <v>42513.795902777776</v>
      </c>
      <c r="L266" s="25"/>
      <c r="M266" s="25"/>
      <c r="N266" s="30" t="s">
        <v>12</v>
      </c>
      <c r="O266" s="28" t="b">
        <v>0</v>
      </c>
      <c r="P266" s="25" t="s">
        <v>15</v>
      </c>
      <c r="Q266" s="33" t="str">
        <f>IF(ISNUMBER(SEARCH(",",Table_owssvr[[#This Row],[Created By]])),SUBSTITUTE(Table_owssvr[[#This Row],[Created By]]," OCD,",""),Table_owssvr[[#This Row],[Created By]])</f>
        <v>Darin Mann</v>
      </c>
      <c r="R266" s="33" t="str">
        <f>IF(ISNUMBER(SEARCH(",",Table_owssvr[[#This Row],[Created By]])),(MID(Table_owssvr[[#This Row],[Created By_A]]&amp;" "&amp;Table_owssvr[[#This Row],[Created By_A]],FIND(" ",Table_owssvr[[#This Row],[Created By_A]])+1,LEN(Table_owssvr[[#This Row],[Created By_A]]))),Table_owssvr[[#This Row],[Created By]])</f>
        <v>Darin Mann</v>
      </c>
      <c r="S266" s="34" t="str">
        <f>IF(ISNUMBER(SEARCH(",",Table_owssvr[[#This Row],[Created By_B1]])),SUBSTITUTE(Table_owssvr[[#This Row],[Created By_B1]],",",""),Table_owssvr[[#This Row],[Created By_B1]])</f>
        <v>Darin Mann</v>
      </c>
      <c r="T266" s="31">
        <v>271</v>
      </c>
      <c r="U266" s="25" t="s">
        <v>15</v>
      </c>
      <c r="V266" s="29">
        <v>42513.795902777776</v>
      </c>
      <c r="W266" s="25" t="s">
        <v>2</v>
      </c>
      <c r="X266" s="25"/>
      <c r="Y266" s="25" t="s">
        <v>13</v>
      </c>
      <c r="Z266" s="25" t="s">
        <v>12</v>
      </c>
      <c r="AA266" s="25" t="s">
        <v>11</v>
      </c>
    </row>
    <row r="267" spans="1:27" x14ac:dyDescent="0.25">
      <c r="A267" s="25" t="s">
        <v>1648</v>
      </c>
      <c r="B267" s="26">
        <v>42481</v>
      </c>
      <c r="C267" s="27" t="str">
        <f ca="1">IF(Table_owssvr[[#This Row],[Date]]&gt;=(TODAY()-365),"Y","N")</f>
        <v>N</v>
      </c>
      <c r="D267" s="25" t="s">
        <v>1647</v>
      </c>
      <c r="E267" s="25" t="s">
        <v>39</v>
      </c>
      <c r="F267" s="14" t="s">
        <v>1646</v>
      </c>
      <c r="G267" s="25" t="s">
        <v>46</v>
      </c>
      <c r="H267" s="28" t="str">
        <f>IFERROR(LEFT(Table_owssvr[[#This Row],[Subject]],FIND(";",Table_owssvr[[#This Row],[Subject]])-1),Table_owssvr[[#This Row],[Subject]])</f>
        <v>Damage related to disaster</v>
      </c>
      <c r="I267" s="25" t="s">
        <v>16</v>
      </c>
      <c r="J267" s="25" t="s">
        <v>2</v>
      </c>
      <c r="K267" s="29">
        <v>42513.802303240744</v>
      </c>
      <c r="L267" s="25"/>
      <c r="M267" s="25"/>
      <c r="N267" s="30" t="s">
        <v>12</v>
      </c>
      <c r="O267" s="28" t="b">
        <v>0</v>
      </c>
      <c r="P267" s="25" t="s">
        <v>15</v>
      </c>
      <c r="Q267" s="33" t="str">
        <f>IF(ISNUMBER(SEARCH(",",Table_owssvr[[#This Row],[Created By]])),SUBSTITUTE(Table_owssvr[[#This Row],[Created By]]," OCD,",""),Table_owssvr[[#This Row],[Created By]])</f>
        <v>Darin Mann</v>
      </c>
      <c r="R267" s="33" t="str">
        <f>IF(ISNUMBER(SEARCH(",",Table_owssvr[[#This Row],[Created By]])),(MID(Table_owssvr[[#This Row],[Created By_A]]&amp;" "&amp;Table_owssvr[[#This Row],[Created By_A]],FIND(" ",Table_owssvr[[#This Row],[Created By_A]])+1,LEN(Table_owssvr[[#This Row],[Created By_A]]))),Table_owssvr[[#This Row],[Created By]])</f>
        <v>Darin Mann</v>
      </c>
      <c r="S267" s="34" t="str">
        <f>IF(ISNUMBER(SEARCH(",",Table_owssvr[[#This Row],[Created By_B1]])),SUBSTITUTE(Table_owssvr[[#This Row],[Created By_B1]],",",""),Table_owssvr[[#This Row],[Created By_B1]])</f>
        <v>Darin Mann</v>
      </c>
      <c r="T267" s="31">
        <v>272</v>
      </c>
      <c r="U267" s="25" t="s">
        <v>15</v>
      </c>
      <c r="V267" s="29">
        <v>42513.802303240744</v>
      </c>
      <c r="W267" s="25" t="s">
        <v>2</v>
      </c>
      <c r="X267" s="25"/>
      <c r="Y267" s="25" t="s">
        <v>13</v>
      </c>
      <c r="Z267" s="25" t="s">
        <v>12</v>
      </c>
      <c r="AA267" s="25" t="s">
        <v>11</v>
      </c>
    </row>
    <row r="268" spans="1:27" x14ac:dyDescent="0.25">
      <c r="A268" s="25" t="s">
        <v>915</v>
      </c>
      <c r="B268" s="26">
        <v>42486</v>
      </c>
      <c r="C268" s="27" t="str">
        <f ca="1">IF(Table_owssvr[[#This Row],[Date]]&gt;=(TODAY()-365),"Y","N")</f>
        <v>N</v>
      </c>
      <c r="D268" s="25" t="s">
        <v>1645</v>
      </c>
      <c r="E268" s="25" t="s">
        <v>39</v>
      </c>
      <c r="F268" s="14" t="s">
        <v>1644</v>
      </c>
      <c r="G268" s="25" t="s">
        <v>42</v>
      </c>
      <c r="H268" s="28" t="str">
        <f>IFERROR(LEFT(Table_owssvr[[#This Row],[Subject]],FIND(";",Table_owssvr[[#This Row],[Subject]])-1),Table_owssvr[[#This Row],[Subject]])</f>
        <v>Damage related to disaster</v>
      </c>
      <c r="I268" s="25" t="s">
        <v>16</v>
      </c>
      <c r="J268" s="25" t="s">
        <v>2</v>
      </c>
      <c r="K268" s="29">
        <v>42513.803726851853</v>
      </c>
      <c r="L268" s="25"/>
      <c r="M268" s="25"/>
      <c r="N268" s="30" t="s">
        <v>12</v>
      </c>
      <c r="O268" s="28" t="b">
        <v>0</v>
      </c>
      <c r="P268" s="25" t="s">
        <v>15</v>
      </c>
      <c r="Q268" s="33" t="str">
        <f>IF(ISNUMBER(SEARCH(",",Table_owssvr[[#This Row],[Created By]])),SUBSTITUTE(Table_owssvr[[#This Row],[Created By]]," OCD,",""),Table_owssvr[[#This Row],[Created By]])</f>
        <v>Darin Mann</v>
      </c>
      <c r="R268" s="33" t="str">
        <f>IF(ISNUMBER(SEARCH(",",Table_owssvr[[#This Row],[Created By]])),(MID(Table_owssvr[[#This Row],[Created By_A]]&amp;" "&amp;Table_owssvr[[#This Row],[Created By_A]],FIND(" ",Table_owssvr[[#This Row],[Created By_A]])+1,LEN(Table_owssvr[[#This Row],[Created By_A]]))),Table_owssvr[[#This Row],[Created By]])</f>
        <v>Darin Mann</v>
      </c>
      <c r="S268" s="34" t="str">
        <f>IF(ISNUMBER(SEARCH(",",Table_owssvr[[#This Row],[Created By_B1]])),SUBSTITUTE(Table_owssvr[[#This Row],[Created By_B1]],",",""),Table_owssvr[[#This Row],[Created By_B1]])</f>
        <v>Darin Mann</v>
      </c>
      <c r="T268" s="31">
        <v>273</v>
      </c>
      <c r="U268" s="25" t="s">
        <v>15</v>
      </c>
      <c r="V268" s="29">
        <v>42513.803726851853</v>
      </c>
      <c r="W268" s="25" t="s">
        <v>2</v>
      </c>
      <c r="X268" s="25"/>
      <c r="Y268" s="25" t="s">
        <v>13</v>
      </c>
      <c r="Z268" s="25" t="s">
        <v>12</v>
      </c>
      <c r="AA268" s="25" t="s">
        <v>11</v>
      </c>
    </row>
    <row r="269" spans="1:27" x14ac:dyDescent="0.25">
      <c r="A269" s="25" t="s">
        <v>912</v>
      </c>
      <c r="B269" s="26">
        <v>42486</v>
      </c>
      <c r="C269" s="27" t="str">
        <f ca="1">IF(Table_owssvr[[#This Row],[Date]]&gt;=(TODAY()-365),"Y","N")</f>
        <v>N</v>
      </c>
      <c r="D269" s="25" t="s">
        <v>1643</v>
      </c>
      <c r="E269" s="25" t="s">
        <v>448</v>
      </c>
      <c r="F269" s="14" t="s">
        <v>1642</v>
      </c>
      <c r="G269" s="25" t="s">
        <v>46</v>
      </c>
      <c r="H269" s="28" t="str">
        <f>IFERROR(LEFT(Table_owssvr[[#This Row],[Subject]],FIND(";",Table_owssvr[[#This Row],[Subject]])-1),Table_owssvr[[#This Row],[Subject]])</f>
        <v>Damage related to disaster</v>
      </c>
      <c r="I269" s="25" t="s">
        <v>16</v>
      </c>
      <c r="J269" s="25" t="s">
        <v>2</v>
      </c>
      <c r="K269" s="29">
        <v>42513.808425925927</v>
      </c>
      <c r="L269" s="25"/>
      <c r="M269" s="25"/>
      <c r="N269" s="30" t="s">
        <v>12</v>
      </c>
      <c r="O269" s="28" t="b">
        <v>0</v>
      </c>
      <c r="P269" s="25" t="s">
        <v>15</v>
      </c>
      <c r="Q269" s="33" t="str">
        <f>IF(ISNUMBER(SEARCH(",",Table_owssvr[[#This Row],[Created By]])),SUBSTITUTE(Table_owssvr[[#This Row],[Created By]]," OCD,",""),Table_owssvr[[#This Row],[Created By]])</f>
        <v>Darin Mann</v>
      </c>
      <c r="R269" s="33" t="str">
        <f>IF(ISNUMBER(SEARCH(",",Table_owssvr[[#This Row],[Created By]])),(MID(Table_owssvr[[#This Row],[Created By_A]]&amp;" "&amp;Table_owssvr[[#This Row],[Created By_A]],FIND(" ",Table_owssvr[[#This Row],[Created By_A]])+1,LEN(Table_owssvr[[#This Row],[Created By_A]]))),Table_owssvr[[#This Row],[Created By]])</f>
        <v>Darin Mann</v>
      </c>
      <c r="S269" s="34" t="str">
        <f>IF(ISNUMBER(SEARCH(",",Table_owssvr[[#This Row],[Created By_B1]])),SUBSTITUTE(Table_owssvr[[#This Row],[Created By_B1]],",",""),Table_owssvr[[#This Row],[Created By_B1]])</f>
        <v>Darin Mann</v>
      </c>
      <c r="T269" s="31">
        <v>274</v>
      </c>
      <c r="U269" s="25" t="s">
        <v>15</v>
      </c>
      <c r="V269" s="29">
        <v>42513.808425925927</v>
      </c>
      <c r="W269" s="25" t="s">
        <v>2</v>
      </c>
      <c r="X269" s="25"/>
      <c r="Y269" s="25" t="s">
        <v>13</v>
      </c>
      <c r="Z269" s="25" t="s">
        <v>12</v>
      </c>
      <c r="AA269" s="25" t="s">
        <v>11</v>
      </c>
    </row>
    <row r="270" spans="1:27" x14ac:dyDescent="0.25">
      <c r="A270" s="1" t="s">
        <v>153</v>
      </c>
      <c r="B270" s="4">
        <v>42488</v>
      </c>
      <c r="C270" s="24" t="str">
        <f ca="1">IF(Table_owssvr[[#This Row],[Date]]&gt;=(TODAY()-365),"Y","N")</f>
        <v>N</v>
      </c>
      <c r="D270" s="1" t="s">
        <v>1636</v>
      </c>
      <c r="E270" s="1" t="s">
        <v>39</v>
      </c>
      <c r="F270" s="14" t="s">
        <v>1641</v>
      </c>
      <c r="G270" s="1" t="s">
        <v>221</v>
      </c>
      <c r="H270" s="6" t="str">
        <f>IFERROR(LEFT(Table_owssvr[[#This Row],[Subject]],FIND(";",Table_owssvr[[#This Row],[Subject]])-1),Table_owssvr[[#This Row],[Subject]])</f>
        <v>Damage related to disaster</v>
      </c>
      <c r="I270" s="1" t="s">
        <v>16</v>
      </c>
      <c r="J270" s="1" t="s">
        <v>2</v>
      </c>
      <c r="K270" s="5">
        <v>42513.809814814813</v>
      </c>
      <c r="L270" s="1"/>
      <c r="M270" s="1"/>
      <c r="N270" s="2" t="s">
        <v>12</v>
      </c>
      <c r="O270" s="6" t="b">
        <v>0</v>
      </c>
      <c r="P270" s="1" t="s">
        <v>15</v>
      </c>
      <c r="Q270" s="33" t="str">
        <f>IF(ISNUMBER(SEARCH(",",Table_owssvr[[#This Row],[Created By]])),SUBSTITUTE(Table_owssvr[[#This Row],[Created By]]," OCD,",""),Table_owssvr[[#This Row],[Created By]])</f>
        <v>Darin Mann</v>
      </c>
      <c r="R270" s="33" t="str">
        <f>IF(ISNUMBER(SEARCH(",",Table_owssvr[[#This Row],[Created By]])),(MID(Table_owssvr[[#This Row],[Created By_A]]&amp;" "&amp;Table_owssvr[[#This Row],[Created By_A]],FIND(" ",Table_owssvr[[#This Row],[Created By_A]])+1,LEN(Table_owssvr[[#This Row],[Created By_A]]))),Table_owssvr[[#This Row],[Created By]])</f>
        <v>Darin Mann</v>
      </c>
      <c r="S270" s="34" t="str">
        <f>IF(ISNUMBER(SEARCH(",",Table_owssvr[[#This Row],[Created By_B1]])),SUBSTITUTE(Table_owssvr[[#This Row],[Created By_B1]],",",""),Table_owssvr[[#This Row],[Created By_B1]])</f>
        <v>Darin Mann</v>
      </c>
      <c r="T270" s="7">
        <v>275</v>
      </c>
      <c r="U270" s="1" t="s">
        <v>15</v>
      </c>
      <c r="V270" s="5">
        <v>42513.809814814813</v>
      </c>
      <c r="W270" s="1" t="s">
        <v>2</v>
      </c>
      <c r="X270" s="1"/>
      <c r="Y270" s="1" t="s">
        <v>13</v>
      </c>
      <c r="Z270" s="1" t="s">
        <v>12</v>
      </c>
      <c r="AA270" s="1" t="s">
        <v>11</v>
      </c>
    </row>
    <row r="271" spans="1:27" x14ac:dyDescent="0.25">
      <c r="A271" s="1" t="s">
        <v>386</v>
      </c>
      <c r="B271" s="4">
        <v>42493</v>
      </c>
      <c r="C271" s="24" t="str">
        <f ca="1">IF(Table_owssvr[[#This Row],[Date]]&gt;=(TODAY()-365),"Y","N")</f>
        <v>N</v>
      </c>
      <c r="D271" s="1" t="s">
        <v>1640</v>
      </c>
      <c r="E271" s="1" t="s">
        <v>39</v>
      </c>
      <c r="F271" s="14" t="s">
        <v>1639</v>
      </c>
      <c r="G271" s="1" t="s">
        <v>42</v>
      </c>
      <c r="H271" s="6" t="str">
        <f>IFERROR(LEFT(Table_owssvr[[#This Row],[Subject]],FIND(";",Table_owssvr[[#This Row],[Subject]])-1),Table_owssvr[[#This Row],[Subject]])</f>
        <v>Damage related to disaster</v>
      </c>
      <c r="I271" s="1" t="s">
        <v>16</v>
      </c>
      <c r="J271" s="1" t="s">
        <v>2</v>
      </c>
      <c r="K271" s="5">
        <v>42513.810532407406</v>
      </c>
      <c r="L271" s="1"/>
      <c r="M271" s="1"/>
      <c r="N271" s="2" t="s">
        <v>12</v>
      </c>
      <c r="O271" s="6" t="b">
        <v>0</v>
      </c>
      <c r="P271" s="1" t="s">
        <v>15</v>
      </c>
      <c r="Q271" s="33" t="str">
        <f>IF(ISNUMBER(SEARCH(",",Table_owssvr[[#This Row],[Created By]])),SUBSTITUTE(Table_owssvr[[#This Row],[Created By]]," OCD,",""),Table_owssvr[[#This Row],[Created By]])</f>
        <v>Darin Mann</v>
      </c>
      <c r="R271" s="33" t="str">
        <f>IF(ISNUMBER(SEARCH(",",Table_owssvr[[#This Row],[Created By]])),(MID(Table_owssvr[[#This Row],[Created By_A]]&amp;" "&amp;Table_owssvr[[#This Row],[Created By_A]],FIND(" ",Table_owssvr[[#This Row],[Created By_A]])+1,LEN(Table_owssvr[[#This Row],[Created By_A]]))),Table_owssvr[[#This Row],[Created By]])</f>
        <v>Darin Mann</v>
      </c>
      <c r="S271" s="34" t="str">
        <f>IF(ISNUMBER(SEARCH(",",Table_owssvr[[#This Row],[Created By_B1]])),SUBSTITUTE(Table_owssvr[[#This Row],[Created By_B1]],",",""),Table_owssvr[[#This Row],[Created By_B1]])</f>
        <v>Darin Mann</v>
      </c>
      <c r="T271" s="7">
        <v>276</v>
      </c>
      <c r="U271" s="1" t="s">
        <v>15</v>
      </c>
      <c r="V271" s="5">
        <v>42513.810532407406</v>
      </c>
      <c r="W271" s="1" t="s">
        <v>2</v>
      </c>
      <c r="X271" s="1"/>
      <c r="Y271" s="1" t="s">
        <v>13</v>
      </c>
      <c r="Z271" s="1" t="s">
        <v>12</v>
      </c>
      <c r="AA271" s="1" t="s">
        <v>11</v>
      </c>
    </row>
    <row r="272" spans="1:27" x14ac:dyDescent="0.25">
      <c r="A272" s="25" t="s">
        <v>386</v>
      </c>
      <c r="B272" s="26">
        <v>42500</v>
      </c>
      <c r="C272" s="27" t="str">
        <f ca="1">IF(Table_owssvr[[#This Row],[Date]]&gt;=(TODAY()-365),"Y","N")</f>
        <v>N</v>
      </c>
      <c r="D272" s="25" t="s">
        <v>1638</v>
      </c>
      <c r="E272" s="25" t="s">
        <v>39</v>
      </c>
      <c r="F272" s="14" t="s">
        <v>1637</v>
      </c>
      <c r="G272" s="25" t="s">
        <v>42</v>
      </c>
      <c r="H272" s="28" t="str">
        <f>IFERROR(LEFT(Table_owssvr[[#This Row],[Subject]],FIND(";",Table_owssvr[[#This Row],[Subject]])-1),Table_owssvr[[#This Row],[Subject]])</f>
        <v>Damage related to disaster</v>
      </c>
      <c r="I272" s="25" t="s">
        <v>16</v>
      </c>
      <c r="J272" s="25" t="s">
        <v>2</v>
      </c>
      <c r="K272" s="29">
        <v>42513.811331018522</v>
      </c>
      <c r="L272" s="25"/>
      <c r="M272" s="25"/>
      <c r="N272" s="30" t="s">
        <v>12</v>
      </c>
      <c r="O272" s="28" t="b">
        <v>0</v>
      </c>
      <c r="P272" s="25" t="s">
        <v>15</v>
      </c>
      <c r="Q272" s="33" t="str">
        <f>IF(ISNUMBER(SEARCH(",",Table_owssvr[[#This Row],[Created By]])),SUBSTITUTE(Table_owssvr[[#This Row],[Created By]]," OCD,",""),Table_owssvr[[#This Row],[Created By]])</f>
        <v>Darin Mann</v>
      </c>
      <c r="R272" s="33" t="str">
        <f>IF(ISNUMBER(SEARCH(",",Table_owssvr[[#This Row],[Created By]])),(MID(Table_owssvr[[#This Row],[Created By_A]]&amp;" "&amp;Table_owssvr[[#This Row],[Created By_A]],FIND(" ",Table_owssvr[[#This Row],[Created By_A]])+1,LEN(Table_owssvr[[#This Row],[Created By_A]]))),Table_owssvr[[#This Row],[Created By]])</f>
        <v>Darin Mann</v>
      </c>
      <c r="S272" s="34" t="str">
        <f>IF(ISNUMBER(SEARCH(",",Table_owssvr[[#This Row],[Created By_B1]])),SUBSTITUTE(Table_owssvr[[#This Row],[Created By_B1]],",",""),Table_owssvr[[#This Row],[Created By_B1]])</f>
        <v>Darin Mann</v>
      </c>
      <c r="T272" s="31">
        <v>277</v>
      </c>
      <c r="U272" s="25" t="s">
        <v>15</v>
      </c>
      <c r="V272" s="29">
        <v>42513.811331018522</v>
      </c>
      <c r="W272" s="25" t="s">
        <v>2</v>
      </c>
      <c r="X272" s="25"/>
      <c r="Y272" s="25" t="s">
        <v>13</v>
      </c>
      <c r="Z272" s="25" t="s">
        <v>12</v>
      </c>
      <c r="AA272" s="25" t="s">
        <v>11</v>
      </c>
    </row>
    <row r="273" spans="1:27" x14ac:dyDescent="0.25">
      <c r="A273" s="25" t="s">
        <v>386</v>
      </c>
      <c r="B273" s="26">
        <v>42509</v>
      </c>
      <c r="C273" s="27" t="str">
        <f ca="1">IF(Table_owssvr[[#This Row],[Date]]&gt;=(TODAY()-365),"Y","N")</f>
        <v>N</v>
      </c>
      <c r="D273" s="25" t="s">
        <v>1636</v>
      </c>
      <c r="E273" s="25" t="s">
        <v>39</v>
      </c>
      <c r="F273" s="14" t="s">
        <v>1635</v>
      </c>
      <c r="G273" s="25" t="s">
        <v>185</v>
      </c>
      <c r="H273" s="28" t="str">
        <f>IFERROR(LEFT(Table_owssvr[[#This Row],[Subject]],FIND(";",Table_owssvr[[#This Row],[Subject]])-1),Table_owssvr[[#This Row],[Subject]])</f>
        <v>Low-Moderate Income - National Objective</v>
      </c>
      <c r="I273" s="25" t="s">
        <v>16</v>
      </c>
      <c r="J273" s="25" t="s">
        <v>2</v>
      </c>
      <c r="K273" s="29">
        <v>42513.812615740739</v>
      </c>
      <c r="L273" s="25"/>
      <c r="M273" s="25"/>
      <c r="N273" s="30" t="s">
        <v>12</v>
      </c>
      <c r="O273" s="28" t="b">
        <v>0</v>
      </c>
      <c r="P273" s="25" t="s">
        <v>15</v>
      </c>
      <c r="Q273" s="33" t="str">
        <f>IF(ISNUMBER(SEARCH(",",Table_owssvr[[#This Row],[Created By]])),SUBSTITUTE(Table_owssvr[[#This Row],[Created By]]," OCD,",""),Table_owssvr[[#This Row],[Created By]])</f>
        <v>Darin Mann</v>
      </c>
      <c r="R273" s="33" t="str">
        <f>IF(ISNUMBER(SEARCH(",",Table_owssvr[[#This Row],[Created By]])),(MID(Table_owssvr[[#This Row],[Created By_A]]&amp;" "&amp;Table_owssvr[[#This Row],[Created By_A]],FIND(" ",Table_owssvr[[#This Row],[Created By_A]])+1,LEN(Table_owssvr[[#This Row],[Created By_A]]))),Table_owssvr[[#This Row],[Created By]])</f>
        <v>Darin Mann</v>
      </c>
      <c r="S273" s="34" t="str">
        <f>IF(ISNUMBER(SEARCH(",",Table_owssvr[[#This Row],[Created By_B1]])),SUBSTITUTE(Table_owssvr[[#This Row],[Created By_B1]],",",""),Table_owssvr[[#This Row],[Created By_B1]])</f>
        <v>Darin Mann</v>
      </c>
      <c r="T273" s="31">
        <v>278</v>
      </c>
      <c r="U273" s="25" t="s">
        <v>15</v>
      </c>
      <c r="V273" s="29">
        <v>42513.812615740739</v>
      </c>
      <c r="W273" s="25" t="s">
        <v>2</v>
      </c>
      <c r="X273" s="25"/>
      <c r="Y273" s="25" t="s">
        <v>13</v>
      </c>
      <c r="Z273" s="25" t="s">
        <v>12</v>
      </c>
      <c r="AA273" s="25" t="s">
        <v>11</v>
      </c>
    </row>
    <row r="274" spans="1:27" x14ac:dyDescent="0.25">
      <c r="A274" s="1" t="s">
        <v>970</v>
      </c>
      <c r="B274" s="4">
        <v>42514</v>
      </c>
      <c r="C274" s="24" t="str">
        <f ca="1">IF(Table_owssvr[[#This Row],[Date]]&gt;=(TODAY()-365),"Y","N")</f>
        <v>N</v>
      </c>
      <c r="D274" s="1" t="s">
        <v>592</v>
      </c>
      <c r="E274" s="1" t="s">
        <v>448</v>
      </c>
      <c r="F274" s="14" t="s">
        <v>1561</v>
      </c>
      <c r="G274" s="1" t="s">
        <v>1634</v>
      </c>
      <c r="H274" s="6" t="str">
        <f>IFERROR(LEFT(Table_owssvr[[#This Row],[Subject]],FIND(";",Table_owssvr[[#This Row],[Subject]])-1),Table_owssvr[[#This Row],[Subject]])</f>
        <v>Duplication of Benefits</v>
      </c>
      <c r="I274" s="1" t="s">
        <v>16</v>
      </c>
      <c r="J274" s="1" t="s">
        <v>1517</v>
      </c>
      <c r="K274" s="5">
        <v>42514.444398148145</v>
      </c>
      <c r="L274" s="1"/>
      <c r="M274" s="1"/>
      <c r="N274" s="2" t="s">
        <v>12</v>
      </c>
      <c r="O274" s="6" t="b">
        <v>0</v>
      </c>
      <c r="P274" s="1" t="s">
        <v>15</v>
      </c>
      <c r="Q274" s="33" t="str">
        <f>IF(ISNUMBER(SEARCH(",",Table_owssvr[[#This Row],[Created By]])),SUBSTITUTE(Table_owssvr[[#This Row],[Created By]]," OCD,",""),Table_owssvr[[#This Row],[Created By]])</f>
        <v>Polk, Nechelle</v>
      </c>
      <c r="R274" s="33" t="str">
        <f>IF(ISNUMBER(SEARCH(",",Table_owssvr[[#This Row],[Created By]])),(MID(Table_owssvr[[#This Row],[Created By_A]]&amp;" "&amp;Table_owssvr[[#This Row],[Created By_A]],FIND(" ",Table_owssvr[[#This Row],[Created By_A]])+1,LEN(Table_owssvr[[#This Row],[Created By_A]]))),Table_owssvr[[#This Row],[Created By]])</f>
        <v>Nechelle Polk,</v>
      </c>
      <c r="S274" s="34" t="str">
        <f>IF(ISNUMBER(SEARCH(",",Table_owssvr[[#This Row],[Created By_B1]])),SUBSTITUTE(Table_owssvr[[#This Row],[Created By_B1]],",",""),Table_owssvr[[#This Row],[Created By_B1]])</f>
        <v>Nechelle Polk</v>
      </c>
      <c r="T274" s="7">
        <v>279</v>
      </c>
      <c r="U274" s="1" t="s">
        <v>15</v>
      </c>
      <c r="V274" s="5">
        <v>42514.451388888891</v>
      </c>
      <c r="W274" s="1" t="s">
        <v>1517</v>
      </c>
      <c r="X274" s="1"/>
      <c r="Y274" s="1" t="s">
        <v>13</v>
      </c>
      <c r="Z274" s="1" t="s">
        <v>12</v>
      </c>
      <c r="AA274" s="1" t="s">
        <v>11</v>
      </c>
    </row>
    <row r="275" spans="1:27" x14ac:dyDescent="0.25">
      <c r="A275" s="25" t="s">
        <v>1248</v>
      </c>
      <c r="B275" s="26">
        <v>42501</v>
      </c>
      <c r="C275" s="27" t="str">
        <f ca="1">IF(Table_owssvr[[#This Row],[Date]]&gt;=(TODAY()-365),"Y","N")</f>
        <v>N</v>
      </c>
      <c r="D275" s="25" t="s">
        <v>1633</v>
      </c>
      <c r="E275" s="25" t="s">
        <v>39</v>
      </c>
      <c r="F275" s="14" t="s">
        <v>1632</v>
      </c>
      <c r="G275" s="25" t="s">
        <v>59</v>
      </c>
      <c r="H275" s="28" t="str">
        <f>IFERROR(LEFT(Table_owssvr[[#This Row],[Subject]],FIND(";",Table_owssvr[[#This Row],[Subject]])-1),Table_owssvr[[#This Row],[Subject]])</f>
        <v>Damage related to disaster</v>
      </c>
      <c r="I275" s="25" t="s">
        <v>27</v>
      </c>
      <c r="J275" s="25" t="s">
        <v>1508</v>
      </c>
      <c r="K275" s="29">
        <v>42514.462708333333</v>
      </c>
      <c r="L275" s="25"/>
      <c r="M275" s="25"/>
      <c r="N275" s="30" t="s">
        <v>12</v>
      </c>
      <c r="O275" s="28" t="b">
        <v>0</v>
      </c>
      <c r="P275" s="25" t="s">
        <v>15</v>
      </c>
      <c r="Q275" s="33" t="str">
        <f>IF(ISNUMBER(SEARCH(",",Table_owssvr[[#This Row],[Created By]])),SUBSTITUTE(Table_owssvr[[#This Row],[Created By]]," OCD,",""),Table_owssvr[[#This Row],[Created By]])</f>
        <v>Samuels Lisa</v>
      </c>
      <c r="R275" s="33" t="str">
        <f>IF(ISNUMBER(SEARCH(",",Table_owssvr[[#This Row],[Created By]])),(MID(Table_owssvr[[#This Row],[Created By_A]]&amp;" "&amp;Table_owssvr[[#This Row],[Created By_A]],FIND(" ",Table_owssvr[[#This Row],[Created By_A]])+1,LEN(Table_owssvr[[#This Row],[Created By_A]]))),Table_owssvr[[#This Row],[Created By]])</f>
        <v>Lisa Samuels</v>
      </c>
      <c r="S275" s="34" t="str">
        <f>IF(ISNUMBER(SEARCH(",",Table_owssvr[[#This Row],[Created By_B1]])),SUBSTITUTE(Table_owssvr[[#This Row],[Created By_B1]],",",""),Table_owssvr[[#This Row],[Created By_B1]])</f>
        <v>Lisa Samuels</v>
      </c>
      <c r="T275" s="31">
        <v>280</v>
      </c>
      <c r="U275" s="25" t="s">
        <v>15</v>
      </c>
      <c r="V275" s="29">
        <v>42577.512754629628</v>
      </c>
      <c r="W275" s="25" t="s">
        <v>1508</v>
      </c>
      <c r="X275" s="25"/>
      <c r="Y275" s="25" t="s">
        <v>13</v>
      </c>
      <c r="Z275" s="25" t="s">
        <v>12</v>
      </c>
      <c r="AA275" s="25" t="s">
        <v>11</v>
      </c>
    </row>
    <row r="276" spans="1:27" x14ac:dyDescent="0.25">
      <c r="A276" s="1" t="s">
        <v>919</v>
      </c>
      <c r="B276" s="4">
        <v>42509</v>
      </c>
      <c r="C276" s="24" t="str">
        <f ca="1">IF(Table_owssvr[[#This Row],[Date]]&gt;=(TODAY()-365),"Y","N")</f>
        <v>N</v>
      </c>
      <c r="D276" s="1" t="s">
        <v>1631</v>
      </c>
      <c r="E276" s="1" t="s">
        <v>296</v>
      </c>
      <c r="F276" s="14" t="s">
        <v>1630</v>
      </c>
      <c r="G276" s="1" t="s">
        <v>59</v>
      </c>
      <c r="H276" s="6" t="str">
        <f>IFERROR(LEFT(Table_owssvr[[#This Row],[Subject]],FIND(";",Table_owssvr[[#This Row],[Subject]])-1),Table_owssvr[[#This Row],[Subject]])</f>
        <v>Damage related to disaster</v>
      </c>
      <c r="I276" s="1" t="s">
        <v>27</v>
      </c>
      <c r="J276" s="1" t="s">
        <v>1508</v>
      </c>
      <c r="K276" s="5">
        <v>42514.473738425928</v>
      </c>
      <c r="L276" s="1"/>
      <c r="M276" s="1"/>
      <c r="N276" s="2" t="s">
        <v>12</v>
      </c>
      <c r="O276" s="6" t="b">
        <v>0</v>
      </c>
      <c r="P276" s="1" t="s">
        <v>15</v>
      </c>
      <c r="Q276" s="33" t="str">
        <f>IF(ISNUMBER(SEARCH(",",Table_owssvr[[#This Row],[Created By]])),SUBSTITUTE(Table_owssvr[[#This Row],[Created By]]," OCD,",""),Table_owssvr[[#This Row],[Created By]])</f>
        <v>Samuels Lisa</v>
      </c>
      <c r="R276" s="33" t="str">
        <f>IF(ISNUMBER(SEARCH(",",Table_owssvr[[#This Row],[Created By]])),(MID(Table_owssvr[[#This Row],[Created By_A]]&amp;" "&amp;Table_owssvr[[#This Row],[Created By_A]],FIND(" ",Table_owssvr[[#This Row],[Created By_A]])+1,LEN(Table_owssvr[[#This Row],[Created By_A]]))),Table_owssvr[[#This Row],[Created By]])</f>
        <v>Lisa Samuels</v>
      </c>
      <c r="S276" s="34" t="str">
        <f>IF(ISNUMBER(SEARCH(",",Table_owssvr[[#This Row],[Created By_B1]])),SUBSTITUTE(Table_owssvr[[#This Row],[Created By_B1]],",",""),Table_owssvr[[#This Row],[Created By_B1]])</f>
        <v>Lisa Samuels</v>
      </c>
      <c r="T276" s="7">
        <v>281</v>
      </c>
      <c r="U276" s="1" t="s">
        <v>15</v>
      </c>
      <c r="V276" s="5">
        <v>42577.512939814813</v>
      </c>
      <c r="W276" s="1" t="s">
        <v>1508</v>
      </c>
      <c r="X276" s="1"/>
      <c r="Y276" s="1" t="s">
        <v>13</v>
      </c>
      <c r="Z276" s="1" t="s">
        <v>12</v>
      </c>
      <c r="AA276" s="1" t="s">
        <v>11</v>
      </c>
    </row>
    <row r="277" spans="1:27" x14ac:dyDescent="0.25">
      <c r="A277" s="1" t="s">
        <v>1629</v>
      </c>
      <c r="B277" s="4">
        <v>42375</v>
      </c>
      <c r="C277" s="24" t="str">
        <f ca="1">IF(Table_owssvr[[#This Row],[Date]]&gt;=(TODAY()-365),"Y","N")</f>
        <v>N</v>
      </c>
      <c r="D277" s="1" t="s">
        <v>1628</v>
      </c>
      <c r="E277" s="1" t="s">
        <v>29</v>
      </c>
      <c r="F277" s="14" t="s">
        <v>1627</v>
      </c>
      <c r="G277" s="1" t="s">
        <v>1626</v>
      </c>
      <c r="H277" s="6" t="str">
        <f>IFERROR(LEFT(Table_owssvr[[#This Row],[Subject]],FIND(";",Table_owssvr[[#This Row],[Subject]])-1),Table_owssvr[[#This Row],[Subject]])</f>
        <v>Damage related to disaster</v>
      </c>
      <c r="I277" s="1" t="s">
        <v>16</v>
      </c>
      <c r="J277" s="1" t="s">
        <v>493</v>
      </c>
      <c r="K277" s="5">
        <v>42515.701192129629</v>
      </c>
      <c r="L277" s="1"/>
      <c r="M277" s="1"/>
      <c r="N277" s="2" t="s">
        <v>12</v>
      </c>
      <c r="O277" s="6" t="b">
        <v>1</v>
      </c>
      <c r="P277" s="1" t="s">
        <v>15</v>
      </c>
      <c r="Q277" s="33" t="str">
        <f>IF(ISNUMBER(SEARCH(",",Table_owssvr[[#This Row],[Created By]])),SUBSTITUTE(Table_owssvr[[#This Row],[Created By]]," OCD,",""),Table_owssvr[[#This Row],[Created By]])</f>
        <v>Lee Jared</v>
      </c>
      <c r="R277" s="33" t="str">
        <f>IF(ISNUMBER(SEARCH(",",Table_owssvr[[#This Row],[Created By]])),(MID(Table_owssvr[[#This Row],[Created By_A]]&amp;" "&amp;Table_owssvr[[#This Row],[Created By_A]],FIND(" ",Table_owssvr[[#This Row],[Created By_A]])+1,LEN(Table_owssvr[[#This Row],[Created By_A]]))),Table_owssvr[[#This Row],[Created By]])</f>
        <v>Jared Lee</v>
      </c>
      <c r="S277" s="34" t="str">
        <f>IF(ISNUMBER(SEARCH(",",Table_owssvr[[#This Row],[Created By_B1]])),SUBSTITUTE(Table_owssvr[[#This Row],[Created By_B1]],",",""),Table_owssvr[[#This Row],[Created By_B1]])</f>
        <v>Jared Lee</v>
      </c>
      <c r="T277" s="7">
        <v>282</v>
      </c>
      <c r="U277" s="1" t="s">
        <v>15</v>
      </c>
      <c r="V277" s="5">
        <v>42627.62128472222</v>
      </c>
      <c r="W277" s="1" t="s">
        <v>1523</v>
      </c>
      <c r="X277" s="1"/>
      <c r="Y277" s="1" t="s">
        <v>13</v>
      </c>
      <c r="Z277" s="1" t="s">
        <v>12</v>
      </c>
      <c r="AA277" s="1" t="s">
        <v>11</v>
      </c>
    </row>
    <row r="278" spans="1:27" x14ac:dyDescent="0.25">
      <c r="A278" s="1" t="s">
        <v>37</v>
      </c>
      <c r="B278" s="4">
        <v>42444</v>
      </c>
      <c r="C278" s="24" t="str">
        <f ca="1">IF(Table_owssvr[[#This Row],[Date]]&gt;=(TODAY()-365),"Y","N")</f>
        <v>N</v>
      </c>
      <c r="D278" s="1" t="s">
        <v>1625</v>
      </c>
      <c r="E278" s="1" t="s">
        <v>39</v>
      </c>
      <c r="F278" s="14" t="s">
        <v>1624</v>
      </c>
      <c r="G278" s="1" t="s">
        <v>46</v>
      </c>
      <c r="H278" s="6" t="str">
        <f>IFERROR(LEFT(Table_owssvr[[#This Row],[Subject]],FIND(";",Table_owssvr[[#This Row],[Subject]])-1),Table_owssvr[[#This Row],[Subject]])</f>
        <v>Damage related to disaster</v>
      </c>
      <c r="I278" s="1" t="s">
        <v>27</v>
      </c>
      <c r="J278" s="1" t="s">
        <v>2</v>
      </c>
      <c r="K278" s="5">
        <v>42515.859143518515</v>
      </c>
      <c r="L278" s="1"/>
      <c r="M278" s="1"/>
      <c r="N278" s="2" t="s">
        <v>12</v>
      </c>
      <c r="O278" s="6" t="b">
        <v>0</v>
      </c>
      <c r="P278" s="1" t="s">
        <v>15</v>
      </c>
      <c r="Q278" s="33" t="str">
        <f>IF(ISNUMBER(SEARCH(",",Table_owssvr[[#This Row],[Created By]])),SUBSTITUTE(Table_owssvr[[#This Row],[Created By]]," OCD,",""),Table_owssvr[[#This Row],[Created By]])</f>
        <v>Darin Mann</v>
      </c>
      <c r="R278" s="33" t="str">
        <f>IF(ISNUMBER(SEARCH(",",Table_owssvr[[#This Row],[Created By]])),(MID(Table_owssvr[[#This Row],[Created By_A]]&amp;" "&amp;Table_owssvr[[#This Row],[Created By_A]],FIND(" ",Table_owssvr[[#This Row],[Created By_A]])+1,LEN(Table_owssvr[[#This Row],[Created By_A]]))),Table_owssvr[[#This Row],[Created By]])</f>
        <v>Darin Mann</v>
      </c>
      <c r="S278" s="34" t="str">
        <f>IF(ISNUMBER(SEARCH(",",Table_owssvr[[#This Row],[Created By_B1]])),SUBSTITUTE(Table_owssvr[[#This Row],[Created By_B1]],",",""),Table_owssvr[[#This Row],[Created By_B1]])</f>
        <v>Darin Mann</v>
      </c>
      <c r="T278" s="7">
        <v>283</v>
      </c>
      <c r="U278" s="1" t="s">
        <v>15</v>
      </c>
      <c r="V278" s="5">
        <v>42515.859143518515</v>
      </c>
      <c r="W278" s="1" t="s">
        <v>2</v>
      </c>
      <c r="X278" s="1"/>
      <c r="Y278" s="1" t="s">
        <v>13</v>
      </c>
      <c r="Z278" s="1" t="s">
        <v>12</v>
      </c>
      <c r="AA278" s="1" t="s">
        <v>11</v>
      </c>
    </row>
    <row r="279" spans="1:27" x14ac:dyDescent="0.25">
      <c r="A279" s="25" t="s">
        <v>748</v>
      </c>
      <c r="B279" s="26">
        <v>42471</v>
      </c>
      <c r="C279" s="27" t="str">
        <f ca="1">IF(Table_owssvr[[#This Row],[Date]]&gt;=(TODAY()-365),"Y","N")</f>
        <v>N</v>
      </c>
      <c r="D279" s="25" t="s">
        <v>1623</v>
      </c>
      <c r="E279" s="25" t="s">
        <v>39</v>
      </c>
      <c r="F279" s="14" t="s">
        <v>1622</v>
      </c>
      <c r="G279" s="25" t="s">
        <v>42</v>
      </c>
      <c r="H279" s="28" t="str">
        <f>IFERROR(LEFT(Table_owssvr[[#This Row],[Subject]],FIND(";",Table_owssvr[[#This Row],[Subject]])-1),Table_owssvr[[#This Row],[Subject]])</f>
        <v>Damage related to disaster</v>
      </c>
      <c r="I279" s="25" t="s">
        <v>27</v>
      </c>
      <c r="J279" s="25" t="s">
        <v>2</v>
      </c>
      <c r="K279" s="29">
        <v>42515.860694444447</v>
      </c>
      <c r="L279" s="25"/>
      <c r="M279" s="25"/>
      <c r="N279" s="30" t="s">
        <v>12</v>
      </c>
      <c r="O279" s="28" t="b">
        <v>0</v>
      </c>
      <c r="P279" s="25" t="s">
        <v>15</v>
      </c>
      <c r="Q279" s="33" t="str">
        <f>IF(ISNUMBER(SEARCH(",",Table_owssvr[[#This Row],[Created By]])),SUBSTITUTE(Table_owssvr[[#This Row],[Created By]]," OCD,",""),Table_owssvr[[#This Row],[Created By]])</f>
        <v>Darin Mann</v>
      </c>
      <c r="R279" s="33" t="str">
        <f>IF(ISNUMBER(SEARCH(",",Table_owssvr[[#This Row],[Created By]])),(MID(Table_owssvr[[#This Row],[Created By_A]]&amp;" "&amp;Table_owssvr[[#This Row],[Created By_A]],FIND(" ",Table_owssvr[[#This Row],[Created By_A]])+1,LEN(Table_owssvr[[#This Row],[Created By_A]]))),Table_owssvr[[#This Row],[Created By]])</f>
        <v>Darin Mann</v>
      </c>
      <c r="S279" s="34" t="str">
        <f>IF(ISNUMBER(SEARCH(",",Table_owssvr[[#This Row],[Created By_B1]])),SUBSTITUTE(Table_owssvr[[#This Row],[Created By_B1]],",",""),Table_owssvr[[#This Row],[Created By_B1]])</f>
        <v>Darin Mann</v>
      </c>
      <c r="T279" s="31">
        <v>284</v>
      </c>
      <c r="U279" s="25" t="s">
        <v>15</v>
      </c>
      <c r="V279" s="29">
        <v>42515.860694444447</v>
      </c>
      <c r="W279" s="25" t="s">
        <v>2</v>
      </c>
      <c r="X279" s="25"/>
      <c r="Y279" s="25" t="s">
        <v>13</v>
      </c>
      <c r="Z279" s="25" t="s">
        <v>12</v>
      </c>
      <c r="AA279" s="25" t="s">
        <v>11</v>
      </c>
    </row>
    <row r="280" spans="1:27" x14ac:dyDescent="0.25">
      <c r="A280" s="25" t="s">
        <v>1621</v>
      </c>
      <c r="B280" s="26">
        <v>42494</v>
      </c>
      <c r="C280" s="27" t="str">
        <f ca="1">IF(Table_owssvr[[#This Row],[Date]]&gt;=(TODAY()-365),"Y","N")</f>
        <v>N</v>
      </c>
      <c r="D280" s="25" t="s">
        <v>1620</v>
      </c>
      <c r="E280" s="25" t="s">
        <v>39</v>
      </c>
      <c r="F280" s="14" t="s">
        <v>1619</v>
      </c>
      <c r="G280" s="25" t="s">
        <v>46</v>
      </c>
      <c r="H280" s="28" t="str">
        <f>IFERROR(LEFT(Table_owssvr[[#This Row],[Subject]],FIND(";",Table_owssvr[[#This Row],[Subject]])-1),Table_owssvr[[#This Row],[Subject]])</f>
        <v>Damage related to disaster</v>
      </c>
      <c r="I280" s="25" t="s">
        <v>16</v>
      </c>
      <c r="J280" s="25" t="s">
        <v>2</v>
      </c>
      <c r="K280" s="29">
        <v>42515.862013888887</v>
      </c>
      <c r="L280" s="25"/>
      <c r="M280" s="25"/>
      <c r="N280" s="30" t="s">
        <v>12</v>
      </c>
      <c r="O280" s="28" t="b">
        <v>0</v>
      </c>
      <c r="P280" s="25" t="s">
        <v>15</v>
      </c>
      <c r="Q280" s="33" t="str">
        <f>IF(ISNUMBER(SEARCH(",",Table_owssvr[[#This Row],[Created By]])),SUBSTITUTE(Table_owssvr[[#This Row],[Created By]]," OCD,",""),Table_owssvr[[#This Row],[Created By]])</f>
        <v>Darin Mann</v>
      </c>
      <c r="R280" s="33" t="str">
        <f>IF(ISNUMBER(SEARCH(",",Table_owssvr[[#This Row],[Created By]])),(MID(Table_owssvr[[#This Row],[Created By_A]]&amp;" "&amp;Table_owssvr[[#This Row],[Created By_A]],FIND(" ",Table_owssvr[[#This Row],[Created By_A]])+1,LEN(Table_owssvr[[#This Row],[Created By_A]]))),Table_owssvr[[#This Row],[Created By]])</f>
        <v>Darin Mann</v>
      </c>
      <c r="S280" s="34" t="str">
        <f>IF(ISNUMBER(SEARCH(",",Table_owssvr[[#This Row],[Created By_B1]])),SUBSTITUTE(Table_owssvr[[#This Row],[Created By_B1]],",",""),Table_owssvr[[#This Row],[Created By_B1]])</f>
        <v>Darin Mann</v>
      </c>
      <c r="T280" s="31">
        <v>285</v>
      </c>
      <c r="U280" s="25" t="s">
        <v>15</v>
      </c>
      <c r="V280" s="29">
        <v>42515.862013888887</v>
      </c>
      <c r="W280" s="25" t="s">
        <v>2</v>
      </c>
      <c r="X280" s="25"/>
      <c r="Y280" s="25" t="s">
        <v>13</v>
      </c>
      <c r="Z280" s="25" t="s">
        <v>12</v>
      </c>
      <c r="AA280" s="25" t="s">
        <v>11</v>
      </c>
    </row>
    <row r="281" spans="1:27" x14ac:dyDescent="0.25">
      <c r="A281" s="25" t="s">
        <v>1618</v>
      </c>
      <c r="B281" s="26">
        <v>42494</v>
      </c>
      <c r="C281" s="27" t="str">
        <f ca="1">IF(Table_owssvr[[#This Row],[Date]]&gt;=(TODAY()-365),"Y","N")</f>
        <v>N</v>
      </c>
      <c r="D281" s="25" t="s">
        <v>1617</v>
      </c>
      <c r="E281" s="25" t="s">
        <v>39</v>
      </c>
      <c r="F281" s="14" t="s">
        <v>1616</v>
      </c>
      <c r="G281" s="25" t="s">
        <v>42</v>
      </c>
      <c r="H281" s="28" t="str">
        <f>IFERROR(LEFT(Table_owssvr[[#This Row],[Subject]],FIND(";",Table_owssvr[[#This Row],[Subject]])-1),Table_owssvr[[#This Row],[Subject]])</f>
        <v>Damage related to disaster</v>
      </c>
      <c r="I281" s="25" t="s">
        <v>27</v>
      </c>
      <c r="J281" s="25" t="s">
        <v>2</v>
      </c>
      <c r="K281" s="29">
        <v>42515.863321759258</v>
      </c>
      <c r="L281" s="25"/>
      <c r="M281" s="25"/>
      <c r="N281" s="30" t="s">
        <v>12</v>
      </c>
      <c r="O281" s="28" t="b">
        <v>0</v>
      </c>
      <c r="P281" s="25" t="s">
        <v>15</v>
      </c>
      <c r="Q281" s="33" t="str">
        <f>IF(ISNUMBER(SEARCH(",",Table_owssvr[[#This Row],[Created By]])),SUBSTITUTE(Table_owssvr[[#This Row],[Created By]]," OCD,",""),Table_owssvr[[#This Row],[Created By]])</f>
        <v>Darin Mann</v>
      </c>
      <c r="R281" s="33" t="str">
        <f>IF(ISNUMBER(SEARCH(",",Table_owssvr[[#This Row],[Created By]])),(MID(Table_owssvr[[#This Row],[Created By_A]]&amp;" "&amp;Table_owssvr[[#This Row],[Created By_A]],FIND(" ",Table_owssvr[[#This Row],[Created By_A]])+1,LEN(Table_owssvr[[#This Row],[Created By_A]]))),Table_owssvr[[#This Row],[Created By]])</f>
        <v>Darin Mann</v>
      </c>
      <c r="S281" s="34" t="str">
        <f>IF(ISNUMBER(SEARCH(",",Table_owssvr[[#This Row],[Created By_B1]])),SUBSTITUTE(Table_owssvr[[#This Row],[Created By_B1]],",",""),Table_owssvr[[#This Row],[Created By_B1]])</f>
        <v>Darin Mann</v>
      </c>
      <c r="T281" s="31">
        <v>286</v>
      </c>
      <c r="U281" s="25" t="s">
        <v>15</v>
      </c>
      <c r="V281" s="29">
        <v>42515.863321759258</v>
      </c>
      <c r="W281" s="25" t="s">
        <v>2</v>
      </c>
      <c r="X281" s="25"/>
      <c r="Y281" s="25" t="s">
        <v>13</v>
      </c>
      <c r="Z281" s="25" t="s">
        <v>12</v>
      </c>
      <c r="AA281" s="25" t="s">
        <v>11</v>
      </c>
    </row>
    <row r="282" spans="1:27" x14ac:dyDescent="0.25">
      <c r="A282" s="1" t="s">
        <v>1615</v>
      </c>
      <c r="B282" s="4">
        <v>42494</v>
      </c>
      <c r="C282" s="24" t="str">
        <f ca="1">IF(Table_owssvr[[#This Row],[Date]]&gt;=(TODAY()-365),"Y","N")</f>
        <v>N</v>
      </c>
      <c r="D282" s="1" t="s">
        <v>828</v>
      </c>
      <c r="E282" s="1" t="s">
        <v>39</v>
      </c>
      <c r="F282" s="14" t="s">
        <v>1614</v>
      </c>
      <c r="G282" s="1" t="s">
        <v>46</v>
      </c>
      <c r="H282" s="6" t="str">
        <f>IFERROR(LEFT(Table_owssvr[[#This Row],[Subject]],FIND(";",Table_owssvr[[#This Row],[Subject]])-1),Table_owssvr[[#This Row],[Subject]])</f>
        <v>Damage related to disaster</v>
      </c>
      <c r="I282" s="1" t="s">
        <v>27</v>
      </c>
      <c r="J282" s="1" t="s">
        <v>2</v>
      </c>
      <c r="K282" s="5">
        <v>42515.864907407406</v>
      </c>
      <c r="L282" s="1"/>
      <c r="M282" s="1"/>
      <c r="N282" s="2" t="s">
        <v>12</v>
      </c>
      <c r="O282" s="6" t="b">
        <v>0</v>
      </c>
      <c r="P282" s="1" t="s">
        <v>15</v>
      </c>
      <c r="Q282" s="33" t="str">
        <f>IF(ISNUMBER(SEARCH(",",Table_owssvr[[#This Row],[Created By]])),SUBSTITUTE(Table_owssvr[[#This Row],[Created By]]," OCD,",""),Table_owssvr[[#This Row],[Created By]])</f>
        <v>Darin Mann</v>
      </c>
      <c r="R282" s="33" t="str">
        <f>IF(ISNUMBER(SEARCH(",",Table_owssvr[[#This Row],[Created By]])),(MID(Table_owssvr[[#This Row],[Created By_A]]&amp;" "&amp;Table_owssvr[[#This Row],[Created By_A]],FIND(" ",Table_owssvr[[#This Row],[Created By_A]])+1,LEN(Table_owssvr[[#This Row],[Created By_A]]))),Table_owssvr[[#This Row],[Created By]])</f>
        <v>Darin Mann</v>
      </c>
      <c r="S282" s="34" t="str">
        <f>IF(ISNUMBER(SEARCH(",",Table_owssvr[[#This Row],[Created By_B1]])),SUBSTITUTE(Table_owssvr[[#This Row],[Created By_B1]],",",""),Table_owssvr[[#This Row],[Created By_B1]])</f>
        <v>Darin Mann</v>
      </c>
      <c r="T282" s="7">
        <v>287</v>
      </c>
      <c r="U282" s="1" t="s">
        <v>15</v>
      </c>
      <c r="V282" s="5">
        <v>42515.864907407406</v>
      </c>
      <c r="W282" s="1" t="s">
        <v>2</v>
      </c>
      <c r="X282" s="1"/>
      <c r="Y282" s="1" t="s">
        <v>13</v>
      </c>
      <c r="Z282" s="1" t="s">
        <v>12</v>
      </c>
      <c r="AA282" s="1" t="s">
        <v>11</v>
      </c>
    </row>
    <row r="283" spans="1:27" x14ac:dyDescent="0.25">
      <c r="A283" s="1" t="s">
        <v>1613</v>
      </c>
      <c r="B283" s="4">
        <v>42510</v>
      </c>
      <c r="C283" s="24" t="str">
        <f ca="1">IF(Table_owssvr[[#This Row],[Date]]&gt;=(TODAY()-365),"Y","N")</f>
        <v>N</v>
      </c>
      <c r="D283" s="1" t="s">
        <v>1612</v>
      </c>
      <c r="E283" s="1" t="s">
        <v>39</v>
      </c>
      <c r="F283" s="14" t="s">
        <v>1611</v>
      </c>
      <c r="G283" s="1" t="s">
        <v>221</v>
      </c>
      <c r="H283" s="6" t="str">
        <f>IFERROR(LEFT(Table_owssvr[[#This Row],[Subject]],FIND(";",Table_owssvr[[#This Row],[Subject]])-1),Table_owssvr[[#This Row],[Subject]])</f>
        <v>Damage related to disaster</v>
      </c>
      <c r="I283" s="1" t="s">
        <v>27</v>
      </c>
      <c r="J283" s="1" t="s">
        <v>2</v>
      </c>
      <c r="K283" s="5">
        <v>42515.865798611114</v>
      </c>
      <c r="L283" s="1"/>
      <c r="M283" s="1"/>
      <c r="N283" s="2" t="s">
        <v>12</v>
      </c>
      <c r="O283" s="6" t="b">
        <v>0</v>
      </c>
      <c r="P283" s="1" t="s">
        <v>15</v>
      </c>
      <c r="Q283" s="33" t="str">
        <f>IF(ISNUMBER(SEARCH(",",Table_owssvr[[#This Row],[Created By]])),SUBSTITUTE(Table_owssvr[[#This Row],[Created By]]," OCD,",""),Table_owssvr[[#This Row],[Created By]])</f>
        <v>Darin Mann</v>
      </c>
      <c r="R283" s="33" t="str">
        <f>IF(ISNUMBER(SEARCH(",",Table_owssvr[[#This Row],[Created By]])),(MID(Table_owssvr[[#This Row],[Created By_A]]&amp;" "&amp;Table_owssvr[[#This Row],[Created By_A]],FIND(" ",Table_owssvr[[#This Row],[Created By_A]])+1,LEN(Table_owssvr[[#This Row],[Created By_A]]))),Table_owssvr[[#This Row],[Created By]])</f>
        <v>Darin Mann</v>
      </c>
      <c r="S283" s="34" t="str">
        <f>IF(ISNUMBER(SEARCH(",",Table_owssvr[[#This Row],[Created By_B1]])),SUBSTITUTE(Table_owssvr[[#This Row],[Created By_B1]],",",""),Table_owssvr[[#This Row],[Created By_B1]])</f>
        <v>Darin Mann</v>
      </c>
      <c r="T283" s="7">
        <v>288</v>
      </c>
      <c r="U283" s="1" t="s">
        <v>15</v>
      </c>
      <c r="V283" s="5">
        <v>42515.865798611114</v>
      </c>
      <c r="W283" s="1" t="s">
        <v>2</v>
      </c>
      <c r="X283" s="1"/>
      <c r="Y283" s="1" t="s">
        <v>13</v>
      </c>
      <c r="Z283" s="1" t="s">
        <v>12</v>
      </c>
      <c r="AA283" s="1" t="s">
        <v>11</v>
      </c>
    </row>
    <row r="284" spans="1:27" x14ac:dyDescent="0.25">
      <c r="A284" s="1" t="s">
        <v>864</v>
      </c>
      <c r="B284" s="4">
        <v>42502</v>
      </c>
      <c r="C284" s="24" t="str">
        <f ca="1">IF(Table_owssvr[[#This Row],[Date]]&gt;=(TODAY()-365),"Y","N")</f>
        <v>N</v>
      </c>
      <c r="D284" s="1" t="s">
        <v>1610</v>
      </c>
      <c r="E284" s="1" t="s">
        <v>39</v>
      </c>
      <c r="F284" s="14" t="s">
        <v>1609</v>
      </c>
      <c r="G284" s="1" t="s">
        <v>42</v>
      </c>
      <c r="H284" s="6" t="str">
        <f>IFERROR(LEFT(Table_owssvr[[#This Row],[Subject]],FIND(";",Table_owssvr[[#This Row],[Subject]])-1),Table_owssvr[[#This Row],[Subject]])</f>
        <v>Damage related to disaster</v>
      </c>
      <c r="I284" s="1" t="s">
        <v>27</v>
      </c>
      <c r="J284" s="1" t="s">
        <v>2</v>
      </c>
      <c r="K284" s="5">
        <v>42515.866793981484</v>
      </c>
      <c r="L284" s="1"/>
      <c r="M284" s="1"/>
      <c r="N284" s="2" t="s">
        <v>12</v>
      </c>
      <c r="O284" s="6" t="b">
        <v>0</v>
      </c>
      <c r="P284" s="1" t="s">
        <v>15</v>
      </c>
      <c r="Q284" s="33" t="str">
        <f>IF(ISNUMBER(SEARCH(",",Table_owssvr[[#This Row],[Created By]])),SUBSTITUTE(Table_owssvr[[#This Row],[Created By]]," OCD,",""),Table_owssvr[[#This Row],[Created By]])</f>
        <v>Darin Mann</v>
      </c>
      <c r="R284" s="33" t="str">
        <f>IF(ISNUMBER(SEARCH(",",Table_owssvr[[#This Row],[Created By]])),(MID(Table_owssvr[[#This Row],[Created By_A]]&amp;" "&amp;Table_owssvr[[#This Row],[Created By_A]],FIND(" ",Table_owssvr[[#This Row],[Created By_A]])+1,LEN(Table_owssvr[[#This Row],[Created By_A]]))),Table_owssvr[[#This Row],[Created By]])</f>
        <v>Darin Mann</v>
      </c>
      <c r="S284" s="34" t="str">
        <f>IF(ISNUMBER(SEARCH(",",Table_owssvr[[#This Row],[Created By_B1]])),SUBSTITUTE(Table_owssvr[[#This Row],[Created By_B1]],",",""),Table_owssvr[[#This Row],[Created By_B1]])</f>
        <v>Darin Mann</v>
      </c>
      <c r="T284" s="7">
        <v>289</v>
      </c>
      <c r="U284" s="1" t="s">
        <v>15</v>
      </c>
      <c r="V284" s="5">
        <v>42515.866793981484</v>
      </c>
      <c r="W284" s="1" t="s">
        <v>2</v>
      </c>
      <c r="X284" s="1"/>
      <c r="Y284" s="1" t="s">
        <v>13</v>
      </c>
      <c r="Z284" s="1" t="s">
        <v>12</v>
      </c>
      <c r="AA284" s="1" t="s">
        <v>11</v>
      </c>
    </row>
    <row r="285" spans="1:27" x14ac:dyDescent="0.25">
      <c r="A285" s="25" t="s">
        <v>341</v>
      </c>
      <c r="B285" s="26">
        <v>42516</v>
      </c>
      <c r="C285" s="27" t="str">
        <f ca="1">IF(Table_owssvr[[#This Row],[Date]]&gt;=(TODAY()-365),"Y","N")</f>
        <v>N</v>
      </c>
      <c r="D285" s="25" t="s">
        <v>1399</v>
      </c>
      <c r="E285" s="25" t="s">
        <v>29</v>
      </c>
      <c r="F285" s="14" t="s">
        <v>1608</v>
      </c>
      <c r="G285" s="25" t="s">
        <v>217</v>
      </c>
      <c r="H285" s="28" t="str">
        <f>IFERROR(LEFT(Table_owssvr[[#This Row],[Subject]],FIND(";",Table_owssvr[[#This Row],[Subject]])-1),Table_owssvr[[#This Row],[Subject]])</f>
        <v>Damage related to disaster</v>
      </c>
      <c r="I285" s="25" t="s">
        <v>27</v>
      </c>
      <c r="J285" s="25" t="s">
        <v>1099</v>
      </c>
      <c r="K285" s="29">
        <v>42516.560555555552</v>
      </c>
      <c r="L285" s="25"/>
      <c r="M285" s="25"/>
      <c r="N285" s="30" t="s">
        <v>12</v>
      </c>
      <c r="O285" s="28" t="b">
        <v>0</v>
      </c>
      <c r="P285" s="25" t="s">
        <v>15</v>
      </c>
      <c r="Q285" s="33" t="str">
        <f>IF(ISNUMBER(SEARCH(",",Table_owssvr[[#This Row],[Created By]])),SUBSTITUTE(Table_owssvr[[#This Row],[Created By]]," OCD,",""),Table_owssvr[[#This Row],[Created By]])</f>
        <v>Peychaud Rosalind</v>
      </c>
      <c r="R285" s="33" t="str">
        <f>IF(ISNUMBER(SEARCH(",",Table_owssvr[[#This Row],[Created By]])),(MID(Table_owssvr[[#This Row],[Created By_A]]&amp;" "&amp;Table_owssvr[[#This Row],[Created By_A]],FIND(" ",Table_owssvr[[#This Row],[Created By_A]])+1,LEN(Table_owssvr[[#This Row],[Created By_A]]))),Table_owssvr[[#This Row],[Created By]])</f>
        <v>Rosalind Peychaud</v>
      </c>
      <c r="S285" s="34" t="str">
        <f>IF(ISNUMBER(SEARCH(",",Table_owssvr[[#This Row],[Created By_B1]])),SUBSTITUTE(Table_owssvr[[#This Row],[Created By_B1]],",",""),Table_owssvr[[#This Row],[Created By_B1]])</f>
        <v>Rosalind Peychaud</v>
      </c>
      <c r="T285" s="31">
        <v>290</v>
      </c>
      <c r="U285" s="25" t="s">
        <v>15</v>
      </c>
      <c r="V285" s="29">
        <v>42516.560555555552</v>
      </c>
      <c r="W285" s="25" t="s">
        <v>1099</v>
      </c>
      <c r="X285" s="25"/>
      <c r="Y285" s="25" t="s">
        <v>190</v>
      </c>
      <c r="Z285" s="25" t="s">
        <v>12</v>
      </c>
      <c r="AA285" s="25" t="s">
        <v>11</v>
      </c>
    </row>
    <row r="286" spans="1:27" x14ac:dyDescent="0.25">
      <c r="A286" s="1" t="s">
        <v>1607</v>
      </c>
      <c r="B286" s="4">
        <v>42515</v>
      </c>
      <c r="C286" s="24" t="str">
        <f ca="1">IF(Table_owssvr[[#This Row],[Date]]&gt;=(TODAY()-365),"Y","N")</f>
        <v>N</v>
      </c>
      <c r="D286" s="1" t="s">
        <v>1606</v>
      </c>
      <c r="E286" s="1" t="s">
        <v>29</v>
      </c>
      <c r="F286" s="14" t="s">
        <v>1605</v>
      </c>
      <c r="G286" s="1" t="s">
        <v>59</v>
      </c>
      <c r="H286" s="6" t="str">
        <f>IFERROR(LEFT(Table_owssvr[[#This Row],[Subject]],FIND(";",Table_owssvr[[#This Row],[Subject]])-1),Table_owssvr[[#This Row],[Subject]])</f>
        <v>Damage related to disaster</v>
      </c>
      <c r="I286" s="1" t="s">
        <v>16</v>
      </c>
      <c r="J286" s="1" t="s">
        <v>1517</v>
      </c>
      <c r="K286" s="5">
        <v>42516.634097222224</v>
      </c>
      <c r="L286" s="1"/>
      <c r="M286" s="1"/>
      <c r="N286" s="2" t="s">
        <v>12</v>
      </c>
      <c r="O286" s="6" t="b">
        <v>0</v>
      </c>
      <c r="P286" s="1" t="s">
        <v>15</v>
      </c>
      <c r="Q286" s="33" t="str">
        <f>IF(ISNUMBER(SEARCH(",",Table_owssvr[[#This Row],[Created By]])),SUBSTITUTE(Table_owssvr[[#This Row],[Created By]]," OCD,",""),Table_owssvr[[#This Row],[Created By]])</f>
        <v>Polk, Nechelle</v>
      </c>
      <c r="R286" s="33" t="str">
        <f>IF(ISNUMBER(SEARCH(",",Table_owssvr[[#This Row],[Created By]])),(MID(Table_owssvr[[#This Row],[Created By_A]]&amp;" "&amp;Table_owssvr[[#This Row],[Created By_A]],FIND(" ",Table_owssvr[[#This Row],[Created By_A]])+1,LEN(Table_owssvr[[#This Row],[Created By_A]]))),Table_owssvr[[#This Row],[Created By]])</f>
        <v>Nechelle Polk,</v>
      </c>
      <c r="S286" s="34" t="str">
        <f>IF(ISNUMBER(SEARCH(",",Table_owssvr[[#This Row],[Created By_B1]])),SUBSTITUTE(Table_owssvr[[#This Row],[Created By_B1]],",",""),Table_owssvr[[#This Row],[Created By_B1]])</f>
        <v>Nechelle Polk</v>
      </c>
      <c r="T286" s="7">
        <v>291</v>
      </c>
      <c r="U286" s="1" t="s">
        <v>15</v>
      </c>
      <c r="V286" s="5">
        <v>42516.634097222224</v>
      </c>
      <c r="W286" s="1" t="s">
        <v>1517</v>
      </c>
      <c r="X286" s="1"/>
      <c r="Y286" s="1" t="s">
        <v>13</v>
      </c>
      <c r="Z286" s="1" t="s">
        <v>12</v>
      </c>
      <c r="AA286" s="1" t="s">
        <v>11</v>
      </c>
    </row>
    <row r="287" spans="1:27" x14ac:dyDescent="0.25">
      <c r="A287" s="1" t="s">
        <v>877</v>
      </c>
      <c r="B287" s="4">
        <v>42516</v>
      </c>
      <c r="C287" s="24" t="str">
        <f ca="1">IF(Table_owssvr[[#This Row],[Date]]&gt;=(TODAY()-365),"Y","N")</f>
        <v>N</v>
      </c>
      <c r="D287" s="1" t="s">
        <v>1604</v>
      </c>
      <c r="E287" s="1" t="s">
        <v>39</v>
      </c>
      <c r="F287" s="14" t="s">
        <v>1603</v>
      </c>
      <c r="G287" s="1" t="s">
        <v>42</v>
      </c>
      <c r="H287" s="6" t="str">
        <f>IFERROR(LEFT(Table_owssvr[[#This Row],[Subject]],FIND(";",Table_owssvr[[#This Row],[Subject]])-1),Table_owssvr[[#This Row],[Subject]])</f>
        <v>Damage related to disaster</v>
      </c>
      <c r="I287" s="1" t="s">
        <v>16</v>
      </c>
      <c r="J287" s="1" t="s">
        <v>2</v>
      </c>
      <c r="K287" s="5">
        <v>42517.810590277775</v>
      </c>
      <c r="L287" s="1"/>
      <c r="M287" s="1"/>
      <c r="N287" s="2" t="s">
        <v>12</v>
      </c>
      <c r="O287" s="6" t="b">
        <v>0</v>
      </c>
      <c r="P287" s="1" t="s">
        <v>15</v>
      </c>
      <c r="Q287" s="33" t="str">
        <f>IF(ISNUMBER(SEARCH(",",Table_owssvr[[#This Row],[Created By]])),SUBSTITUTE(Table_owssvr[[#This Row],[Created By]]," OCD,",""),Table_owssvr[[#This Row],[Created By]])</f>
        <v>Darin Mann</v>
      </c>
      <c r="R287" s="33" t="str">
        <f>IF(ISNUMBER(SEARCH(",",Table_owssvr[[#This Row],[Created By]])),(MID(Table_owssvr[[#This Row],[Created By_A]]&amp;" "&amp;Table_owssvr[[#This Row],[Created By_A]],FIND(" ",Table_owssvr[[#This Row],[Created By_A]])+1,LEN(Table_owssvr[[#This Row],[Created By_A]]))),Table_owssvr[[#This Row],[Created By]])</f>
        <v>Darin Mann</v>
      </c>
      <c r="S287" s="34" t="str">
        <f>IF(ISNUMBER(SEARCH(",",Table_owssvr[[#This Row],[Created By_B1]])),SUBSTITUTE(Table_owssvr[[#This Row],[Created By_B1]],",",""),Table_owssvr[[#This Row],[Created By_B1]])</f>
        <v>Darin Mann</v>
      </c>
      <c r="T287" s="7">
        <v>292</v>
      </c>
      <c r="U287" s="1" t="s">
        <v>15</v>
      </c>
      <c r="V287" s="5">
        <v>42517.810590277775</v>
      </c>
      <c r="W287" s="1" t="s">
        <v>2</v>
      </c>
      <c r="X287" s="1"/>
      <c r="Y287" s="1" t="s">
        <v>13</v>
      </c>
      <c r="Z287" s="1" t="s">
        <v>12</v>
      </c>
      <c r="AA287" s="1" t="s">
        <v>11</v>
      </c>
    </row>
    <row r="288" spans="1:27" x14ac:dyDescent="0.25">
      <c r="A288" s="1" t="s">
        <v>886</v>
      </c>
      <c r="B288" s="4">
        <v>42403</v>
      </c>
      <c r="C288" s="24" t="str">
        <f ca="1">IF(Table_owssvr[[#This Row],[Date]]&gt;=(TODAY()-365),"Y","N")</f>
        <v>N</v>
      </c>
      <c r="D288" s="1" t="s">
        <v>1602</v>
      </c>
      <c r="E288" s="1" t="s">
        <v>29</v>
      </c>
      <c r="F288" s="14" t="s">
        <v>1601</v>
      </c>
      <c r="G288" s="1" t="s">
        <v>148</v>
      </c>
      <c r="H288" s="6" t="str">
        <f>IFERROR(LEFT(Table_owssvr[[#This Row],[Subject]],FIND(";",Table_owssvr[[#This Row],[Subject]])-1),Table_owssvr[[#This Row],[Subject]])</f>
        <v>Financial Management</v>
      </c>
      <c r="I288" s="1" t="s">
        <v>27</v>
      </c>
      <c r="J288" s="1" t="s">
        <v>493</v>
      </c>
      <c r="K288" s="5">
        <v>42521.552997685183</v>
      </c>
      <c r="L288" s="1"/>
      <c r="M288" s="1"/>
      <c r="N288" s="2" t="s">
        <v>12</v>
      </c>
      <c r="O288" s="6" t="b">
        <v>0</v>
      </c>
      <c r="P288" s="1" t="s">
        <v>15</v>
      </c>
      <c r="Q288" s="33" t="str">
        <f>IF(ISNUMBER(SEARCH(",",Table_owssvr[[#This Row],[Created By]])),SUBSTITUTE(Table_owssvr[[#This Row],[Created By]]," OCD,",""),Table_owssvr[[#This Row],[Created By]])</f>
        <v>Lee Jared</v>
      </c>
      <c r="R288" s="33" t="str">
        <f>IF(ISNUMBER(SEARCH(",",Table_owssvr[[#This Row],[Created By]])),(MID(Table_owssvr[[#This Row],[Created By_A]]&amp;" "&amp;Table_owssvr[[#This Row],[Created By_A]],FIND(" ",Table_owssvr[[#This Row],[Created By_A]])+1,LEN(Table_owssvr[[#This Row],[Created By_A]]))),Table_owssvr[[#This Row],[Created By]])</f>
        <v>Jared Lee</v>
      </c>
      <c r="S288" s="34" t="str">
        <f>IF(ISNUMBER(SEARCH(",",Table_owssvr[[#This Row],[Created By_B1]])),SUBSTITUTE(Table_owssvr[[#This Row],[Created By_B1]],",",""),Table_owssvr[[#This Row],[Created By_B1]])</f>
        <v>Jared Lee</v>
      </c>
      <c r="T288" s="7">
        <v>293</v>
      </c>
      <c r="U288" s="1" t="s">
        <v>15</v>
      </c>
      <c r="V288" s="5">
        <v>42521.552997685183</v>
      </c>
      <c r="W288" s="1" t="s">
        <v>493</v>
      </c>
      <c r="X288" s="1"/>
      <c r="Y288" s="1" t="s">
        <v>13</v>
      </c>
      <c r="Z288" s="1" t="s">
        <v>12</v>
      </c>
      <c r="AA288" s="1" t="s">
        <v>11</v>
      </c>
    </row>
    <row r="289" spans="1:27" x14ac:dyDescent="0.25">
      <c r="A289" s="1" t="s">
        <v>1600</v>
      </c>
      <c r="B289" s="4">
        <v>42522</v>
      </c>
      <c r="C289" s="24" t="str">
        <f ca="1">IF(Table_owssvr[[#This Row],[Date]]&gt;=(TODAY()-365),"Y","N")</f>
        <v>N</v>
      </c>
      <c r="D289" s="1" t="s">
        <v>1599</v>
      </c>
      <c r="E289" s="1" t="s">
        <v>29</v>
      </c>
      <c r="F289" s="14" t="s">
        <v>1598</v>
      </c>
      <c r="G289" s="1" t="s">
        <v>126</v>
      </c>
      <c r="H289" s="6" t="str">
        <f>IFERROR(LEFT(Table_owssvr[[#This Row],[Subject]],FIND(";",Table_owssvr[[#This Row],[Subject]])-1),Table_owssvr[[#This Row],[Subject]])</f>
        <v>Damage related to disaster</v>
      </c>
      <c r="I289" s="1" t="s">
        <v>27</v>
      </c>
      <c r="J289" s="1" t="s">
        <v>1099</v>
      </c>
      <c r="K289" s="5">
        <v>42522.569351851853</v>
      </c>
      <c r="L289" s="1"/>
      <c r="M289" s="1"/>
      <c r="N289" s="2" t="s">
        <v>12</v>
      </c>
      <c r="O289" s="6" t="b">
        <v>0</v>
      </c>
      <c r="P289" s="1" t="s">
        <v>15</v>
      </c>
      <c r="Q289" s="33" t="str">
        <f>IF(ISNUMBER(SEARCH(",",Table_owssvr[[#This Row],[Created By]])),SUBSTITUTE(Table_owssvr[[#This Row],[Created By]]," OCD,",""),Table_owssvr[[#This Row],[Created By]])</f>
        <v>Peychaud Rosalind</v>
      </c>
      <c r="R289" s="33" t="str">
        <f>IF(ISNUMBER(SEARCH(",",Table_owssvr[[#This Row],[Created By]])),(MID(Table_owssvr[[#This Row],[Created By_A]]&amp;" "&amp;Table_owssvr[[#This Row],[Created By_A]],FIND(" ",Table_owssvr[[#This Row],[Created By_A]])+1,LEN(Table_owssvr[[#This Row],[Created By_A]]))),Table_owssvr[[#This Row],[Created By]])</f>
        <v>Rosalind Peychaud</v>
      </c>
      <c r="S289" s="34" t="str">
        <f>IF(ISNUMBER(SEARCH(",",Table_owssvr[[#This Row],[Created By_B1]])),SUBSTITUTE(Table_owssvr[[#This Row],[Created By_B1]],",",""),Table_owssvr[[#This Row],[Created By_B1]])</f>
        <v>Rosalind Peychaud</v>
      </c>
      <c r="T289" s="7">
        <v>294</v>
      </c>
      <c r="U289" s="1" t="s">
        <v>15</v>
      </c>
      <c r="V289" s="5">
        <v>42522.569351851853</v>
      </c>
      <c r="W289" s="1" t="s">
        <v>1099</v>
      </c>
      <c r="X289" s="1"/>
      <c r="Y289" s="1" t="s">
        <v>13</v>
      </c>
      <c r="Z289" s="1" t="s">
        <v>12</v>
      </c>
      <c r="AA289" s="1" t="s">
        <v>11</v>
      </c>
    </row>
    <row r="290" spans="1:27" x14ac:dyDescent="0.25">
      <c r="A290" s="1" t="s">
        <v>1597</v>
      </c>
      <c r="B290" s="4">
        <v>42520</v>
      </c>
      <c r="C290" s="24" t="str">
        <f ca="1">IF(Table_owssvr[[#This Row],[Date]]&gt;=(TODAY()-365),"Y","N")</f>
        <v>N</v>
      </c>
      <c r="D290" s="1" t="s">
        <v>105</v>
      </c>
      <c r="E290" s="1" t="s">
        <v>29</v>
      </c>
      <c r="F290" s="14" t="s">
        <v>1596</v>
      </c>
      <c r="G290" s="1" t="s">
        <v>59</v>
      </c>
      <c r="H290" s="6" t="str">
        <f>IFERROR(LEFT(Table_owssvr[[#This Row],[Subject]],FIND(";",Table_owssvr[[#This Row],[Subject]])-1),Table_owssvr[[#This Row],[Subject]])</f>
        <v>Damage related to disaster</v>
      </c>
      <c r="I290" s="1" t="s">
        <v>16</v>
      </c>
      <c r="J290" s="1" t="s">
        <v>1099</v>
      </c>
      <c r="K290" s="5">
        <v>42522.578923611109</v>
      </c>
      <c r="L290" s="1"/>
      <c r="M290" s="1"/>
      <c r="N290" s="2" t="s">
        <v>12</v>
      </c>
      <c r="O290" s="6" t="b">
        <v>0</v>
      </c>
      <c r="P290" s="1" t="s">
        <v>15</v>
      </c>
      <c r="Q290" s="33" t="str">
        <f>IF(ISNUMBER(SEARCH(",",Table_owssvr[[#This Row],[Created By]])),SUBSTITUTE(Table_owssvr[[#This Row],[Created By]]," OCD,",""),Table_owssvr[[#This Row],[Created By]])</f>
        <v>Peychaud Rosalind</v>
      </c>
      <c r="R290" s="33" t="str">
        <f>IF(ISNUMBER(SEARCH(",",Table_owssvr[[#This Row],[Created By]])),(MID(Table_owssvr[[#This Row],[Created By_A]]&amp;" "&amp;Table_owssvr[[#This Row],[Created By_A]],FIND(" ",Table_owssvr[[#This Row],[Created By_A]])+1,LEN(Table_owssvr[[#This Row],[Created By_A]]))),Table_owssvr[[#This Row],[Created By]])</f>
        <v>Rosalind Peychaud</v>
      </c>
      <c r="S290" s="34" t="str">
        <f>IF(ISNUMBER(SEARCH(",",Table_owssvr[[#This Row],[Created By_B1]])),SUBSTITUTE(Table_owssvr[[#This Row],[Created By_B1]],",",""),Table_owssvr[[#This Row],[Created By_B1]])</f>
        <v>Rosalind Peychaud</v>
      </c>
      <c r="T290" s="7">
        <v>295</v>
      </c>
      <c r="U290" s="1" t="s">
        <v>15</v>
      </c>
      <c r="V290" s="5">
        <v>42522.578923611109</v>
      </c>
      <c r="W290" s="1" t="s">
        <v>1099</v>
      </c>
      <c r="X290" s="1"/>
      <c r="Y290" s="1" t="s">
        <v>13</v>
      </c>
      <c r="Z290" s="1" t="s">
        <v>12</v>
      </c>
      <c r="AA290" s="1" t="s">
        <v>11</v>
      </c>
    </row>
    <row r="291" spans="1:27" x14ac:dyDescent="0.25">
      <c r="A291" s="1" t="s">
        <v>1595</v>
      </c>
      <c r="B291" s="4">
        <v>42514</v>
      </c>
      <c r="C291" s="24" t="str">
        <f ca="1">IF(Table_owssvr[[#This Row],[Date]]&gt;=(TODAY()-365),"Y","N")</f>
        <v>N</v>
      </c>
      <c r="D291" s="1" t="s">
        <v>455</v>
      </c>
      <c r="E291" s="1" t="s">
        <v>29</v>
      </c>
      <c r="F291" s="14" t="s">
        <v>1594</v>
      </c>
      <c r="G291" s="1" t="s">
        <v>367</v>
      </c>
      <c r="H291" s="6" t="str">
        <f>IFERROR(LEFT(Table_owssvr[[#This Row],[Subject]],FIND(";",Table_owssvr[[#This Row],[Subject]])-1),Table_owssvr[[#This Row],[Subject]])</f>
        <v>Damage related to disaster</v>
      </c>
      <c r="I291" s="1" t="s">
        <v>16</v>
      </c>
      <c r="J291" s="1" t="s">
        <v>1099</v>
      </c>
      <c r="K291" s="5">
        <v>42522.583113425928</v>
      </c>
      <c r="L291" s="1"/>
      <c r="M291" s="1"/>
      <c r="N291" s="2" t="s">
        <v>12</v>
      </c>
      <c r="O291" s="6" t="b">
        <v>0</v>
      </c>
      <c r="P291" s="1" t="s">
        <v>15</v>
      </c>
      <c r="Q291" s="33" t="str">
        <f>IF(ISNUMBER(SEARCH(",",Table_owssvr[[#This Row],[Created By]])),SUBSTITUTE(Table_owssvr[[#This Row],[Created By]]," OCD,",""),Table_owssvr[[#This Row],[Created By]])</f>
        <v>Peychaud Rosalind</v>
      </c>
      <c r="R291" s="33" t="str">
        <f>IF(ISNUMBER(SEARCH(",",Table_owssvr[[#This Row],[Created By]])),(MID(Table_owssvr[[#This Row],[Created By_A]]&amp;" "&amp;Table_owssvr[[#This Row],[Created By_A]],FIND(" ",Table_owssvr[[#This Row],[Created By_A]])+1,LEN(Table_owssvr[[#This Row],[Created By_A]]))),Table_owssvr[[#This Row],[Created By]])</f>
        <v>Rosalind Peychaud</v>
      </c>
      <c r="S291" s="34" t="str">
        <f>IF(ISNUMBER(SEARCH(",",Table_owssvr[[#This Row],[Created By_B1]])),SUBSTITUTE(Table_owssvr[[#This Row],[Created By_B1]],",",""),Table_owssvr[[#This Row],[Created By_B1]])</f>
        <v>Rosalind Peychaud</v>
      </c>
      <c r="T291" s="7">
        <v>296</v>
      </c>
      <c r="U291" s="1" t="s">
        <v>15</v>
      </c>
      <c r="V291" s="5">
        <v>42522.583113425928</v>
      </c>
      <c r="W291" s="1" t="s">
        <v>1099</v>
      </c>
      <c r="X291" s="1"/>
      <c r="Y291" s="1" t="s">
        <v>13</v>
      </c>
      <c r="Z291" s="1" t="s">
        <v>12</v>
      </c>
      <c r="AA291" s="1" t="s">
        <v>11</v>
      </c>
    </row>
    <row r="292" spans="1:27" x14ac:dyDescent="0.25">
      <c r="A292" s="1" t="s">
        <v>492</v>
      </c>
      <c r="B292" s="4">
        <v>42523</v>
      </c>
      <c r="C292" s="24" t="str">
        <f ca="1">IF(Table_owssvr[[#This Row],[Date]]&gt;=(TODAY()-365),"Y","N")</f>
        <v>N</v>
      </c>
      <c r="D292" s="1" t="s">
        <v>455</v>
      </c>
      <c r="E292" s="1" t="s">
        <v>29</v>
      </c>
      <c r="F292" s="14" t="s">
        <v>1593</v>
      </c>
      <c r="G292" s="1" t="s">
        <v>13</v>
      </c>
      <c r="H292" s="6" t="str">
        <f>IFERROR(LEFT(Table_owssvr[[#This Row],[Subject]],FIND(";",Table_owssvr[[#This Row],[Subject]])-1),Table_owssvr[[#This Row],[Subject]])</f>
        <v>Grants Management</v>
      </c>
      <c r="I292" s="1" t="s">
        <v>16</v>
      </c>
      <c r="J292" s="1" t="s">
        <v>1099</v>
      </c>
      <c r="K292" s="5">
        <v>42524.524004629631</v>
      </c>
      <c r="L292" s="1"/>
      <c r="M292" s="1"/>
      <c r="N292" s="2" t="s">
        <v>12</v>
      </c>
      <c r="O292" s="6" t="b">
        <v>0</v>
      </c>
      <c r="P292" s="1" t="s">
        <v>15</v>
      </c>
      <c r="Q292" s="33" t="str">
        <f>IF(ISNUMBER(SEARCH(",",Table_owssvr[[#This Row],[Created By]])),SUBSTITUTE(Table_owssvr[[#This Row],[Created By]]," OCD,",""),Table_owssvr[[#This Row],[Created By]])</f>
        <v>Peychaud Rosalind</v>
      </c>
      <c r="R292" s="33" t="str">
        <f>IF(ISNUMBER(SEARCH(",",Table_owssvr[[#This Row],[Created By]])),(MID(Table_owssvr[[#This Row],[Created By_A]]&amp;" "&amp;Table_owssvr[[#This Row],[Created By_A]],FIND(" ",Table_owssvr[[#This Row],[Created By_A]])+1,LEN(Table_owssvr[[#This Row],[Created By_A]]))),Table_owssvr[[#This Row],[Created By]])</f>
        <v>Rosalind Peychaud</v>
      </c>
      <c r="S292" s="34" t="str">
        <f>IF(ISNUMBER(SEARCH(",",Table_owssvr[[#This Row],[Created By_B1]])),SUBSTITUTE(Table_owssvr[[#This Row],[Created By_B1]],",",""),Table_owssvr[[#This Row],[Created By_B1]])</f>
        <v>Rosalind Peychaud</v>
      </c>
      <c r="T292" s="7">
        <v>297</v>
      </c>
      <c r="U292" s="1" t="s">
        <v>15</v>
      </c>
      <c r="V292" s="5">
        <v>42524.524004629631</v>
      </c>
      <c r="W292" s="1" t="s">
        <v>1099</v>
      </c>
      <c r="X292" s="1"/>
      <c r="Y292" s="1" t="s">
        <v>13</v>
      </c>
      <c r="Z292" s="1" t="s">
        <v>12</v>
      </c>
      <c r="AA292" s="1" t="s">
        <v>11</v>
      </c>
    </row>
    <row r="293" spans="1:27" x14ac:dyDescent="0.25">
      <c r="A293" s="1" t="s">
        <v>492</v>
      </c>
      <c r="B293" s="4">
        <v>42523</v>
      </c>
      <c r="C293" s="24" t="str">
        <f ca="1">IF(Table_owssvr[[#This Row],[Date]]&gt;=(TODAY()-365),"Y","N")</f>
        <v>N</v>
      </c>
      <c r="D293" s="1" t="s">
        <v>455</v>
      </c>
      <c r="E293" s="1" t="s">
        <v>29</v>
      </c>
      <c r="F293" s="14" t="s">
        <v>1593</v>
      </c>
      <c r="G293" s="1" t="s">
        <v>13</v>
      </c>
      <c r="H293" s="6" t="str">
        <f>IFERROR(LEFT(Table_owssvr[[#This Row],[Subject]],FIND(";",Table_owssvr[[#This Row],[Subject]])-1),Table_owssvr[[#This Row],[Subject]])</f>
        <v>Grants Management</v>
      </c>
      <c r="I293" s="1" t="s">
        <v>16</v>
      </c>
      <c r="J293" s="1" t="s">
        <v>1099</v>
      </c>
      <c r="K293" s="5">
        <v>42524.524004629631</v>
      </c>
      <c r="L293" s="1"/>
      <c r="M293" s="1"/>
      <c r="N293" s="2" t="s">
        <v>12</v>
      </c>
      <c r="O293" s="6" t="b">
        <v>0</v>
      </c>
      <c r="P293" s="1" t="s">
        <v>15</v>
      </c>
      <c r="Q293" s="33" t="str">
        <f>IF(ISNUMBER(SEARCH(",",Table_owssvr[[#This Row],[Created By]])),SUBSTITUTE(Table_owssvr[[#This Row],[Created By]]," OCD,",""),Table_owssvr[[#This Row],[Created By]])</f>
        <v>Peychaud Rosalind</v>
      </c>
      <c r="R293" s="33" t="str">
        <f>IF(ISNUMBER(SEARCH(",",Table_owssvr[[#This Row],[Created By]])),(MID(Table_owssvr[[#This Row],[Created By_A]]&amp;" "&amp;Table_owssvr[[#This Row],[Created By_A]],FIND(" ",Table_owssvr[[#This Row],[Created By_A]])+1,LEN(Table_owssvr[[#This Row],[Created By_A]]))),Table_owssvr[[#This Row],[Created By]])</f>
        <v>Rosalind Peychaud</v>
      </c>
      <c r="S293" s="34" t="str">
        <f>IF(ISNUMBER(SEARCH(",",Table_owssvr[[#This Row],[Created By_B1]])),SUBSTITUTE(Table_owssvr[[#This Row],[Created By_B1]],",",""),Table_owssvr[[#This Row],[Created By_B1]])</f>
        <v>Rosalind Peychaud</v>
      </c>
      <c r="T293" s="7">
        <v>298</v>
      </c>
      <c r="U293" s="1" t="s">
        <v>15</v>
      </c>
      <c r="V293" s="5">
        <v>42524.524004629631</v>
      </c>
      <c r="W293" s="1" t="s">
        <v>1099</v>
      </c>
      <c r="X293" s="1"/>
      <c r="Y293" s="1" t="s">
        <v>13</v>
      </c>
      <c r="Z293" s="1" t="s">
        <v>12</v>
      </c>
      <c r="AA293" s="1" t="s">
        <v>11</v>
      </c>
    </row>
    <row r="294" spans="1:27" x14ac:dyDescent="0.25">
      <c r="A294" s="1" t="s">
        <v>1592</v>
      </c>
      <c r="B294" s="4">
        <v>42523</v>
      </c>
      <c r="C294" s="24" t="str">
        <f ca="1">IF(Table_owssvr[[#This Row],[Date]]&gt;=(TODAY()-365),"Y","N")</f>
        <v>N</v>
      </c>
      <c r="D294" s="1" t="s">
        <v>852</v>
      </c>
      <c r="E294" s="1" t="s">
        <v>29</v>
      </c>
      <c r="F294" s="14" t="s">
        <v>1591</v>
      </c>
      <c r="G294" s="1" t="s">
        <v>451</v>
      </c>
      <c r="H294" s="6" t="str">
        <f>IFERROR(LEFT(Table_owssvr[[#This Row],[Subject]],FIND(";",Table_owssvr[[#This Row],[Subject]])-1),Table_owssvr[[#This Row],[Subject]])</f>
        <v>Eligible CDBG Activities</v>
      </c>
      <c r="I294" s="1" t="s">
        <v>27</v>
      </c>
      <c r="J294" s="1" t="s">
        <v>1099</v>
      </c>
      <c r="K294" s="5">
        <v>42524.534768518519</v>
      </c>
      <c r="L294" s="1"/>
      <c r="M294" s="1"/>
      <c r="N294" s="2" t="s">
        <v>12</v>
      </c>
      <c r="O294" s="6" t="b">
        <v>0</v>
      </c>
      <c r="P294" s="1" t="s">
        <v>15</v>
      </c>
      <c r="Q294" s="33" t="str">
        <f>IF(ISNUMBER(SEARCH(",",Table_owssvr[[#This Row],[Created By]])),SUBSTITUTE(Table_owssvr[[#This Row],[Created By]]," OCD,",""),Table_owssvr[[#This Row],[Created By]])</f>
        <v>Peychaud Rosalind</v>
      </c>
      <c r="R294" s="33" t="str">
        <f>IF(ISNUMBER(SEARCH(",",Table_owssvr[[#This Row],[Created By]])),(MID(Table_owssvr[[#This Row],[Created By_A]]&amp;" "&amp;Table_owssvr[[#This Row],[Created By_A]],FIND(" ",Table_owssvr[[#This Row],[Created By_A]])+1,LEN(Table_owssvr[[#This Row],[Created By_A]]))),Table_owssvr[[#This Row],[Created By]])</f>
        <v>Rosalind Peychaud</v>
      </c>
      <c r="S294" s="34" t="str">
        <f>IF(ISNUMBER(SEARCH(",",Table_owssvr[[#This Row],[Created By_B1]])),SUBSTITUTE(Table_owssvr[[#This Row],[Created By_B1]],",",""),Table_owssvr[[#This Row],[Created By_B1]])</f>
        <v>Rosalind Peychaud</v>
      </c>
      <c r="T294" s="7">
        <v>299</v>
      </c>
      <c r="U294" s="1" t="s">
        <v>15</v>
      </c>
      <c r="V294" s="5">
        <v>42524.534768518519</v>
      </c>
      <c r="W294" s="1" t="s">
        <v>1099</v>
      </c>
      <c r="X294" s="1"/>
      <c r="Y294" s="1" t="s">
        <v>13</v>
      </c>
      <c r="Z294" s="1" t="s">
        <v>12</v>
      </c>
      <c r="AA294" s="1" t="s">
        <v>11</v>
      </c>
    </row>
    <row r="295" spans="1:27" x14ac:dyDescent="0.25">
      <c r="A295" s="25" t="s">
        <v>1590</v>
      </c>
      <c r="B295" s="26">
        <v>42523</v>
      </c>
      <c r="C295" s="27" t="str">
        <f ca="1">IF(Table_owssvr[[#This Row],[Date]]&gt;=(TODAY()-365),"Y","N")</f>
        <v>N</v>
      </c>
      <c r="D295" s="25" t="s">
        <v>521</v>
      </c>
      <c r="E295" s="25" t="s">
        <v>1137</v>
      </c>
      <c r="F295" s="14" t="s">
        <v>1589</v>
      </c>
      <c r="G295" s="25" t="s">
        <v>1588</v>
      </c>
      <c r="H295" s="28" t="str">
        <f>IFERROR(LEFT(Table_owssvr[[#This Row],[Subject]],FIND(";",Table_owssvr[[#This Row],[Subject]])-1),Table_owssvr[[#This Row],[Subject]])</f>
        <v>Eligible CDBG Activities</v>
      </c>
      <c r="I295" s="25" t="s">
        <v>16</v>
      </c>
      <c r="J295" s="25" t="s">
        <v>1584</v>
      </c>
      <c r="K295" s="29">
        <v>42524.722094907411</v>
      </c>
      <c r="L295" s="25"/>
      <c r="M295" s="25"/>
      <c r="N295" s="30" t="s">
        <v>12</v>
      </c>
      <c r="O295" s="28" t="b">
        <v>0</v>
      </c>
      <c r="P295" s="25" t="s">
        <v>15</v>
      </c>
      <c r="Q295" s="33" t="str">
        <f>IF(ISNUMBER(SEARCH(",",Table_owssvr[[#This Row],[Created By]])),SUBSTITUTE(Table_owssvr[[#This Row],[Created By]]," OCD,",""),Table_owssvr[[#This Row],[Created By]])</f>
        <v>Theresa Brennan</v>
      </c>
      <c r="R295" s="33" t="str">
        <f>IF(ISNUMBER(SEARCH(",",Table_owssvr[[#This Row],[Created By]])),(MID(Table_owssvr[[#This Row],[Created By_A]]&amp;" "&amp;Table_owssvr[[#This Row],[Created By_A]],FIND(" ",Table_owssvr[[#This Row],[Created By_A]])+1,LEN(Table_owssvr[[#This Row],[Created By_A]]))),Table_owssvr[[#This Row],[Created By]])</f>
        <v>Theresa Brennan</v>
      </c>
      <c r="S295" s="34" t="str">
        <f>IF(ISNUMBER(SEARCH(",",Table_owssvr[[#This Row],[Created By_B1]])),SUBSTITUTE(Table_owssvr[[#This Row],[Created By_B1]],",",""),Table_owssvr[[#This Row],[Created By_B1]])</f>
        <v>Theresa Brennan</v>
      </c>
      <c r="T295" s="31">
        <v>300</v>
      </c>
      <c r="U295" s="25" t="s">
        <v>15</v>
      </c>
      <c r="V295" s="29">
        <v>42524.722094907411</v>
      </c>
      <c r="W295" s="25" t="s">
        <v>1584</v>
      </c>
      <c r="X295" s="25"/>
      <c r="Y295" s="25" t="s">
        <v>13</v>
      </c>
      <c r="Z295" s="25" t="s">
        <v>12</v>
      </c>
      <c r="AA295" s="25" t="s">
        <v>11</v>
      </c>
    </row>
    <row r="296" spans="1:27" x14ac:dyDescent="0.25">
      <c r="A296" s="1" t="s">
        <v>1587</v>
      </c>
      <c r="B296" s="4">
        <v>42509</v>
      </c>
      <c r="C296" s="24" t="str">
        <f ca="1">IF(Table_owssvr[[#This Row],[Date]]&gt;=(TODAY()-365),"Y","N")</f>
        <v>N</v>
      </c>
      <c r="D296" s="1" t="s">
        <v>1586</v>
      </c>
      <c r="E296" s="1" t="s">
        <v>1137</v>
      </c>
      <c r="F296" s="14" t="s">
        <v>1585</v>
      </c>
      <c r="G296" s="1" t="s">
        <v>1312</v>
      </c>
      <c r="H296" s="6" t="str">
        <f>IFERROR(LEFT(Table_owssvr[[#This Row],[Subject]],FIND(";",Table_owssvr[[#This Row],[Subject]])-1),Table_owssvr[[#This Row],[Subject]])</f>
        <v>Damage related to disaster</v>
      </c>
      <c r="I296" s="1" t="s">
        <v>16</v>
      </c>
      <c r="J296" s="1" t="s">
        <v>1584</v>
      </c>
      <c r="K296" s="5">
        <v>42524.723032407404</v>
      </c>
      <c r="L296" s="1"/>
      <c r="M296" s="1"/>
      <c r="N296" s="2" t="s">
        <v>12</v>
      </c>
      <c r="O296" s="6" t="b">
        <v>0</v>
      </c>
      <c r="P296" s="1" t="s">
        <v>15</v>
      </c>
      <c r="Q296" s="33" t="str">
        <f>IF(ISNUMBER(SEARCH(",",Table_owssvr[[#This Row],[Created By]])),SUBSTITUTE(Table_owssvr[[#This Row],[Created By]]," OCD,",""),Table_owssvr[[#This Row],[Created By]])</f>
        <v>Theresa Brennan</v>
      </c>
      <c r="R296" s="33" t="str">
        <f>IF(ISNUMBER(SEARCH(",",Table_owssvr[[#This Row],[Created By]])),(MID(Table_owssvr[[#This Row],[Created By_A]]&amp;" "&amp;Table_owssvr[[#This Row],[Created By_A]],FIND(" ",Table_owssvr[[#This Row],[Created By_A]])+1,LEN(Table_owssvr[[#This Row],[Created By_A]]))),Table_owssvr[[#This Row],[Created By]])</f>
        <v>Theresa Brennan</v>
      </c>
      <c r="S296" s="34" t="str">
        <f>IF(ISNUMBER(SEARCH(",",Table_owssvr[[#This Row],[Created By_B1]])),SUBSTITUTE(Table_owssvr[[#This Row],[Created By_B1]],",",""),Table_owssvr[[#This Row],[Created By_B1]])</f>
        <v>Theresa Brennan</v>
      </c>
      <c r="T296" s="7">
        <v>301</v>
      </c>
      <c r="U296" s="1" t="s">
        <v>15</v>
      </c>
      <c r="V296" s="5">
        <v>42524.723032407404</v>
      </c>
      <c r="W296" s="1" t="s">
        <v>1584</v>
      </c>
      <c r="X296" s="1"/>
      <c r="Y296" s="1" t="s">
        <v>13</v>
      </c>
      <c r="Z296" s="1" t="s">
        <v>12</v>
      </c>
      <c r="AA296" s="1" t="s">
        <v>11</v>
      </c>
    </row>
    <row r="297" spans="1:27" x14ac:dyDescent="0.25">
      <c r="A297" s="1" t="s">
        <v>492</v>
      </c>
      <c r="B297" s="4">
        <v>42527</v>
      </c>
      <c r="C297" s="24" t="str">
        <f ca="1">IF(Table_owssvr[[#This Row],[Date]]&gt;=(TODAY()-365),"Y","N")</f>
        <v>N</v>
      </c>
      <c r="D297" s="1" t="s">
        <v>455</v>
      </c>
      <c r="E297" s="1" t="s">
        <v>29</v>
      </c>
      <c r="F297" s="14" t="s">
        <v>1583</v>
      </c>
      <c r="G297" s="1" t="s">
        <v>126</v>
      </c>
      <c r="H297" s="6" t="str">
        <f>IFERROR(LEFT(Table_owssvr[[#This Row],[Subject]],FIND(";",Table_owssvr[[#This Row],[Subject]])-1),Table_owssvr[[#This Row],[Subject]])</f>
        <v>Damage related to disaster</v>
      </c>
      <c r="I297" s="1" t="s">
        <v>16</v>
      </c>
      <c r="J297" s="1" t="s">
        <v>1099</v>
      </c>
      <c r="K297" s="5">
        <v>42527.656944444447</v>
      </c>
      <c r="L297" s="1"/>
      <c r="M297" s="1"/>
      <c r="N297" s="2" t="s">
        <v>12</v>
      </c>
      <c r="O297" s="6" t="b">
        <v>0</v>
      </c>
      <c r="P297" s="1" t="s">
        <v>15</v>
      </c>
      <c r="Q297" s="33" t="str">
        <f>IF(ISNUMBER(SEARCH(",",Table_owssvr[[#This Row],[Created By]])),SUBSTITUTE(Table_owssvr[[#This Row],[Created By]]," OCD,",""),Table_owssvr[[#This Row],[Created By]])</f>
        <v>Peychaud Rosalind</v>
      </c>
      <c r="R297" s="33" t="str">
        <f>IF(ISNUMBER(SEARCH(",",Table_owssvr[[#This Row],[Created By]])),(MID(Table_owssvr[[#This Row],[Created By_A]]&amp;" "&amp;Table_owssvr[[#This Row],[Created By_A]],FIND(" ",Table_owssvr[[#This Row],[Created By_A]])+1,LEN(Table_owssvr[[#This Row],[Created By_A]]))),Table_owssvr[[#This Row],[Created By]])</f>
        <v>Rosalind Peychaud</v>
      </c>
      <c r="S297" s="34" t="str">
        <f>IF(ISNUMBER(SEARCH(",",Table_owssvr[[#This Row],[Created By_B1]])),SUBSTITUTE(Table_owssvr[[#This Row],[Created By_B1]],",",""),Table_owssvr[[#This Row],[Created By_B1]])</f>
        <v>Rosalind Peychaud</v>
      </c>
      <c r="T297" s="7">
        <v>302</v>
      </c>
      <c r="U297" s="1" t="s">
        <v>15</v>
      </c>
      <c r="V297" s="5">
        <v>42527.656944444447</v>
      </c>
      <c r="W297" s="1" t="s">
        <v>1099</v>
      </c>
      <c r="X297" s="1"/>
      <c r="Y297" s="1" t="s">
        <v>13</v>
      </c>
      <c r="Z297" s="1" t="s">
        <v>12</v>
      </c>
      <c r="AA297" s="1" t="s">
        <v>11</v>
      </c>
    </row>
    <row r="298" spans="1:27" x14ac:dyDescent="0.25">
      <c r="A298" s="25" t="s">
        <v>142</v>
      </c>
      <c r="B298" s="26">
        <v>42528</v>
      </c>
      <c r="C298" s="27" t="str">
        <f ca="1">IF(Table_owssvr[[#This Row],[Date]]&gt;=(TODAY()-365),"Y","N")</f>
        <v>N</v>
      </c>
      <c r="D298" s="25" t="s">
        <v>1582</v>
      </c>
      <c r="E298" s="25" t="s">
        <v>29</v>
      </c>
      <c r="F298" s="14" t="s">
        <v>1581</v>
      </c>
      <c r="G298" s="25" t="s">
        <v>1580</v>
      </c>
      <c r="H298" s="28" t="str">
        <f>IFERROR(LEFT(Table_owssvr[[#This Row],[Subject]],FIND(";",Table_owssvr[[#This Row],[Subject]])-1),Table_owssvr[[#This Row],[Subject]])</f>
        <v>Damage related to disaster</v>
      </c>
      <c r="I298" s="25" t="s">
        <v>16</v>
      </c>
      <c r="J298" s="25" t="s">
        <v>1517</v>
      </c>
      <c r="K298" s="29">
        <v>42530.373032407406</v>
      </c>
      <c r="L298" s="25"/>
      <c r="M298" s="25"/>
      <c r="N298" s="30" t="s">
        <v>12</v>
      </c>
      <c r="O298" s="28" t="b">
        <v>0</v>
      </c>
      <c r="P298" s="25" t="s">
        <v>15</v>
      </c>
      <c r="Q298" s="33" t="str">
        <f>IF(ISNUMBER(SEARCH(",",Table_owssvr[[#This Row],[Created By]])),SUBSTITUTE(Table_owssvr[[#This Row],[Created By]]," OCD,",""),Table_owssvr[[#This Row],[Created By]])</f>
        <v>Polk, Nechelle</v>
      </c>
      <c r="R298" s="33" t="str">
        <f>IF(ISNUMBER(SEARCH(",",Table_owssvr[[#This Row],[Created By]])),(MID(Table_owssvr[[#This Row],[Created By_A]]&amp;" "&amp;Table_owssvr[[#This Row],[Created By_A]],FIND(" ",Table_owssvr[[#This Row],[Created By_A]])+1,LEN(Table_owssvr[[#This Row],[Created By_A]]))),Table_owssvr[[#This Row],[Created By]])</f>
        <v>Nechelle Polk,</v>
      </c>
      <c r="S298" s="34" t="str">
        <f>IF(ISNUMBER(SEARCH(",",Table_owssvr[[#This Row],[Created By_B1]])),SUBSTITUTE(Table_owssvr[[#This Row],[Created By_B1]],",",""),Table_owssvr[[#This Row],[Created By_B1]])</f>
        <v>Nechelle Polk</v>
      </c>
      <c r="T298" s="31">
        <v>303</v>
      </c>
      <c r="U298" s="25" t="s">
        <v>15</v>
      </c>
      <c r="V298" s="29">
        <v>42530.373032407406</v>
      </c>
      <c r="W298" s="25" t="s">
        <v>1517</v>
      </c>
      <c r="X298" s="25"/>
      <c r="Y298" s="25" t="s">
        <v>13</v>
      </c>
      <c r="Z298" s="25" t="s">
        <v>12</v>
      </c>
      <c r="AA298" s="25" t="s">
        <v>11</v>
      </c>
    </row>
    <row r="299" spans="1:27" x14ac:dyDescent="0.25">
      <c r="A299" s="25" t="s">
        <v>698</v>
      </c>
      <c r="B299" s="26">
        <v>42536</v>
      </c>
      <c r="C299" s="27" t="str">
        <f ca="1">IF(Table_owssvr[[#This Row],[Date]]&gt;=(TODAY()-365),"Y","N")</f>
        <v>N</v>
      </c>
      <c r="D299" s="25" t="s">
        <v>1115</v>
      </c>
      <c r="E299" s="25" t="s">
        <v>39</v>
      </c>
      <c r="F299" s="14" t="s">
        <v>1579</v>
      </c>
      <c r="G299" s="25" t="s">
        <v>805</v>
      </c>
      <c r="H299" s="28" t="str">
        <f>IFERROR(LEFT(Table_owssvr[[#This Row],[Subject]],FIND(";",Table_owssvr[[#This Row],[Subject]])-1),Table_owssvr[[#This Row],[Subject]])</f>
        <v>Damage related to disaster</v>
      </c>
      <c r="I299" s="25" t="s">
        <v>27</v>
      </c>
      <c r="J299" s="25" t="s">
        <v>1543</v>
      </c>
      <c r="K299" s="29">
        <v>42536.479791666665</v>
      </c>
      <c r="L299" s="25"/>
      <c r="M299" s="25"/>
      <c r="N299" s="30" t="s">
        <v>12</v>
      </c>
      <c r="O299" s="28" t="b">
        <v>0</v>
      </c>
      <c r="P299" s="25" t="s">
        <v>15</v>
      </c>
      <c r="Q299" s="33" t="str">
        <f>IF(ISNUMBER(SEARCH(",",Table_owssvr[[#This Row],[Created By]])),SUBSTITUTE(Table_owssvr[[#This Row],[Created By]]," OCD,",""),Table_owssvr[[#This Row],[Created By]])</f>
        <v>Hebert Kristen</v>
      </c>
      <c r="R299" s="33" t="str">
        <f>IF(ISNUMBER(SEARCH(",",Table_owssvr[[#This Row],[Created By]])),(MID(Table_owssvr[[#This Row],[Created By_A]]&amp;" "&amp;Table_owssvr[[#This Row],[Created By_A]],FIND(" ",Table_owssvr[[#This Row],[Created By_A]])+1,LEN(Table_owssvr[[#This Row],[Created By_A]]))),Table_owssvr[[#This Row],[Created By]])</f>
        <v>Kristen Hebert</v>
      </c>
      <c r="S299" s="34" t="str">
        <f>IF(ISNUMBER(SEARCH(",",Table_owssvr[[#This Row],[Created By_B1]])),SUBSTITUTE(Table_owssvr[[#This Row],[Created By_B1]],",",""),Table_owssvr[[#This Row],[Created By_B1]])</f>
        <v>Kristen Hebert</v>
      </c>
      <c r="T299" s="31">
        <v>304</v>
      </c>
      <c r="U299" s="25" t="s">
        <v>15</v>
      </c>
      <c r="V299" s="29">
        <v>42536.479791666665</v>
      </c>
      <c r="W299" s="25" t="s">
        <v>1543</v>
      </c>
      <c r="X299" s="25"/>
      <c r="Y299" s="25" t="s">
        <v>190</v>
      </c>
      <c r="Z299" s="25" t="s">
        <v>12</v>
      </c>
      <c r="AA299" s="25" t="s">
        <v>11</v>
      </c>
    </row>
    <row r="300" spans="1:27" x14ac:dyDescent="0.25">
      <c r="A300" s="1" t="s">
        <v>512</v>
      </c>
      <c r="B300" s="4">
        <v>42536</v>
      </c>
      <c r="C300" s="24" t="str">
        <f ca="1">IF(Table_owssvr[[#This Row],[Date]]&gt;=(TODAY()-365),"Y","N")</f>
        <v>N</v>
      </c>
      <c r="D300" s="1" t="s">
        <v>455</v>
      </c>
      <c r="E300" s="1" t="s">
        <v>29</v>
      </c>
      <c r="F300" s="14" t="s">
        <v>1578</v>
      </c>
      <c r="G300" s="1" t="s">
        <v>168</v>
      </c>
      <c r="H300" s="6" t="str">
        <f>IFERROR(LEFT(Table_owssvr[[#This Row],[Subject]],FIND(";",Table_owssvr[[#This Row],[Subject]])-1),Table_owssvr[[#This Row],[Subject]])</f>
        <v>Damage related to disaster</v>
      </c>
      <c r="I300" s="1" t="s">
        <v>16</v>
      </c>
      <c r="J300" s="1" t="s">
        <v>1099</v>
      </c>
      <c r="K300" s="5">
        <v>42537.548101851855</v>
      </c>
      <c r="L300" s="1"/>
      <c r="M300" s="1"/>
      <c r="N300" s="2" t="s">
        <v>12</v>
      </c>
      <c r="O300" s="6" t="b">
        <v>0</v>
      </c>
      <c r="P300" s="1" t="s">
        <v>15</v>
      </c>
      <c r="Q300" s="33" t="str">
        <f>IF(ISNUMBER(SEARCH(",",Table_owssvr[[#This Row],[Created By]])),SUBSTITUTE(Table_owssvr[[#This Row],[Created By]]," OCD,",""),Table_owssvr[[#This Row],[Created By]])</f>
        <v>Peychaud Rosalind</v>
      </c>
      <c r="R300" s="33" t="str">
        <f>IF(ISNUMBER(SEARCH(",",Table_owssvr[[#This Row],[Created By]])),(MID(Table_owssvr[[#This Row],[Created By_A]]&amp;" "&amp;Table_owssvr[[#This Row],[Created By_A]],FIND(" ",Table_owssvr[[#This Row],[Created By_A]])+1,LEN(Table_owssvr[[#This Row],[Created By_A]]))),Table_owssvr[[#This Row],[Created By]])</f>
        <v>Rosalind Peychaud</v>
      </c>
      <c r="S300" s="34" t="str">
        <f>IF(ISNUMBER(SEARCH(",",Table_owssvr[[#This Row],[Created By_B1]])),SUBSTITUTE(Table_owssvr[[#This Row],[Created By_B1]],",",""),Table_owssvr[[#This Row],[Created By_B1]])</f>
        <v>Rosalind Peychaud</v>
      </c>
      <c r="T300" s="7">
        <v>305</v>
      </c>
      <c r="U300" s="1" t="s">
        <v>15</v>
      </c>
      <c r="V300" s="5">
        <v>42537.548101851855</v>
      </c>
      <c r="W300" s="1" t="s">
        <v>1099</v>
      </c>
      <c r="X300" s="1"/>
      <c r="Y300" s="1" t="s">
        <v>13</v>
      </c>
      <c r="Z300" s="1" t="s">
        <v>12</v>
      </c>
      <c r="AA300" s="1" t="s">
        <v>11</v>
      </c>
    </row>
    <row r="301" spans="1:27" x14ac:dyDescent="0.25">
      <c r="A301" s="1" t="s">
        <v>142</v>
      </c>
      <c r="B301" s="4">
        <v>42537</v>
      </c>
      <c r="C301" s="24" t="str">
        <f ca="1">IF(Table_owssvr[[#This Row],[Date]]&gt;=(TODAY()-365),"Y","N")</f>
        <v>N</v>
      </c>
      <c r="D301" s="1" t="s">
        <v>736</v>
      </c>
      <c r="E301" s="1" t="s">
        <v>29</v>
      </c>
      <c r="F301" s="14" t="s">
        <v>1577</v>
      </c>
      <c r="G301" s="1" t="s">
        <v>389</v>
      </c>
      <c r="H301" s="6" t="str">
        <f>IFERROR(LEFT(Table_owssvr[[#This Row],[Subject]],FIND(";",Table_owssvr[[#This Row],[Subject]])-1),Table_owssvr[[#This Row],[Subject]])</f>
        <v>Damage related to disaster</v>
      </c>
      <c r="I301" s="1" t="s">
        <v>16</v>
      </c>
      <c r="J301" s="1" t="s">
        <v>1517</v>
      </c>
      <c r="K301" s="5">
        <v>42537.631157407406</v>
      </c>
      <c r="L301" s="1"/>
      <c r="M301" s="1"/>
      <c r="N301" s="2" t="s">
        <v>12</v>
      </c>
      <c r="O301" s="6" t="b">
        <v>0</v>
      </c>
      <c r="P301" s="1" t="s">
        <v>15</v>
      </c>
      <c r="Q301" s="33" t="str">
        <f>IF(ISNUMBER(SEARCH(",",Table_owssvr[[#This Row],[Created By]])),SUBSTITUTE(Table_owssvr[[#This Row],[Created By]]," OCD,",""),Table_owssvr[[#This Row],[Created By]])</f>
        <v>Polk, Nechelle</v>
      </c>
      <c r="R301" s="33" t="str">
        <f>IF(ISNUMBER(SEARCH(",",Table_owssvr[[#This Row],[Created By]])),(MID(Table_owssvr[[#This Row],[Created By_A]]&amp;" "&amp;Table_owssvr[[#This Row],[Created By_A]],FIND(" ",Table_owssvr[[#This Row],[Created By_A]])+1,LEN(Table_owssvr[[#This Row],[Created By_A]]))),Table_owssvr[[#This Row],[Created By]])</f>
        <v>Nechelle Polk,</v>
      </c>
      <c r="S301" s="34" t="str">
        <f>IF(ISNUMBER(SEARCH(",",Table_owssvr[[#This Row],[Created By_B1]])),SUBSTITUTE(Table_owssvr[[#This Row],[Created By_B1]],",",""),Table_owssvr[[#This Row],[Created By_B1]])</f>
        <v>Nechelle Polk</v>
      </c>
      <c r="T301" s="7">
        <v>306</v>
      </c>
      <c r="U301" s="1" t="s">
        <v>15</v>
      </c>
      <c r="V301" s="5">
        <v>42537.631157407406</v>
      </c>
      <c r="W301" s="1" t="s">
        <v>1517</v>
      </c>
      <c r="X301" s="1"/>
      <c r="Y301" s="1" t="s">
        <v>13</v>
      </c>
      <c r="Z301" s="1" t="s">
        <v>12</v>
      </c>
      <c r="AA301" s="1" t="s">
        <v>11</v>
      </c>
    </row>
    <row r="302" spans="1:27" x14ac:dyDescent="0.25">
      <c r="A302" s="1" t="s">
        <v>482</v>
      </c>
      <c r="B302" s="4">
        <v>42538</v>
      </c>
      <c r="C302" s="24" t="str">
        <f ca="1">IF(Table_owssvr[[#This Row],[Date]]&gt;=(TODAY()-365),"Y","N")</f>
        <v>N</v>
      </c>
      <c r="D302" s="1" t="s">
        <v>1576</v>
      </c>
      <c r="E302" s="1" t="s">
        <v>29</v>
      </c>
      <c r="F302" s="14" t="s">
        <v>1575</v>
      </c>
      <c r="G302" s="1" t="s">
        <v>59</v>
      </c>
      <c r="H302" s="6" t="str">
        <f>IFERROR(LEFT(Table_owssvr[[#This Row],[Subject]],FIND(";",Table_owssvr[[#This Row],[Subject]])-1),Table_owssvr[[#This Row],[Subject]])</f>
        <v>Damage related to disaster</v>
      </c>
      <c r="I302" s="1" t="s">
        <v>16</v>
      </c>
      <c r="J302" s="1" t="s">
        <v>1099</v>
      </c>
      <c r="K302" s="5">
        <v>42538.601006944446</v>
      </c>
      <c r="L302" s="1"/>
      <c r="M302" s="1"/>
      <c r="N302" s="2" t="s">
        <v>12</v>
      </c>
      <c r="O302" s="6" t="b">
        <v>0</v>
      </c>
      <c r="P302" s="1" t="s">
        <v>15</v>
      </c>
      <c r="Q302" s="33" t="str">
        <f>IF(ISNUMBER(SEARCH(",",Table_owssvr[[#This Row],[Created By]])),SUBSTITUTE(Table_owssvr[[#This Row],[Created By]]," OCD,",""),Table_owssvr[[#This Row],[Created By]])</f>
        <v>Peychaud Rosalind</v>
      </c>
      <c r="R302" s="33" t="str">
        <f>IF(ISNUMBER(SEARCH(",",Table_owssvr[[#This Row],[Created By]])),(MID(Table_owssvr[[#This Row],[Created By_A]]&amp;" "&amp;Table_owssvr[[#This Row],[Created By_A]],FIND(" ",Table_owssvr[[#This Row],[Created By_A]])+1,LEN(Table_owssvr[[#This Row],[Created By_A]]))),Table_owssvr[[#This Row],[Created By]])</f>
        <v>Rosalind Peychaud</v>
      </c>
      <c r="S302" s="34" t="str">
        <f>IF(ISNUMBER(SEARCH(",",Table_owssvr[[#This Row],[Created By_B1]])),SUBSTITUTE(Table_owssvr[[#This Row],[Created By_B1]],",",""),Table_owssvr[[#This Row],[Created By_B1]])</f>
        <v>Rosalind Peychaud</v>
      </c>
      <c r="T302" s="7">
        <v>307</v>
      </c>
      <c r="U302" s="1" t="s">
        <v>15</v>
      </c>
      <c r="V302" s="5">
        <v>42538.601006944446</v>
      </c>
      <c r="W302" s="1" t="s">
        <v>1099</v>
      </c>
      <c r="X302" s="1"/>
      <c r="Y302" s="1" t="s">
        <v>13</v>
      </c>
      <c r="Z302" s="1" t="s">
        <v>12</v>
      </c>
      <c r="AA302" s="1" t="s">
        <v>11</v>
      </c>
    </row>
    <row r="303" spans="1:27" x14ac:dyDescent="0.25">
      <c r="A303" s="1" t="s">
        <v>482</v>
      </c>
      <c r="B303" s="4">
        <v>42538</v>
      </c>
      <c r="C303" s="24" t="str">
        <f ca="1">IF(Table_owssvr[[#This Row],[Date]]&gt;=(TODAY()-365),"Y","N")</f>
        <v>N</v>
      </c>
      <c r="D303" s="1" t="s">
        <v>1576</v>
      </c>
      <c r="E303" s="1" t="s">
        <v>29</v>
      </c>
      <c r="F303" s="14" t="s">
        <v>1575</v>
      </c>
      <c r="G303" s="1" t="s">
        <v>59</v>
      </c>
      <c r="H303" s="6" t="str">
        <f>IFERROR(LEFT(Table_owssvr[[#This Row],[Subject]],FIND(";",Table_owssvr[[#This Row],[Subject]])-1),Table_owssvr[[#This Row],[Subject]])</f>
        <v>Damage related to disaster</v>
      </c>
      <c r="I303" s="1" t="s">
        <v>16</v>
      </c>
      <c r="J303" s="1" t="s">
        <v>1099</v>
      </c>
      <c r="K303" s="5">
        <v>42538.601006944446</v>
      </c>
      <c r="L303" s="1"/>
      <c r="M303" s="1"/>
      <c r="N303" s="2" t="s">
        <v>12</v>
      </c>
      <c r="O303" s="6" t="b">
        <v>0</v>
      </c>
      <c r="P303" s="1" t="s">
        <v>15</v>
      </c>
      <c r="Q303" s="33" t="str">
        <f>IF(ISNUMBER(SEARCH(",",Table_owssvr[[#This Row],[Created By]])),SUBSTITUTE(Table_owssvr[[#This Row],[Created By]]," OCD,",""),Table_owssvr[[#This Row],[Created By]])</f>
        <v>Peychaud Rosalind</v>
      </c>
      <c r="R303" s="33" t="str">
        <f>IF(ISNUMBER(SEARCH(",",Table_owssvr[[#This Row],[Created By]])),(MID(Table_owssvr[[#This Row],[Created By_A]]&amp;" "&amp;Table_owssvr[[#This Row],[Created By_A]],FIND(" ",Table_owssvr[[#This Row],[Created By_A]])+1,LEN(Table_owssvr[[#This Row],[Created By_A]]))),Table_owssvr[[#This Row],[Created By]])</f>
        <v>Rosalind Peychaud</v>
      </c>
      <c r="S303" s="34" t="str">
        <f>IF(ISNUMBER(SEARCH(",",Table_owssvr[[#This Row],[Created By_B1]])),SUBSTITUTE(Table_owssvr[[#This Row],[Created By_B1]],",",""),Table_owssvr[[#This Row],[Created By_B1]])</f>
        <v>Rosalind Peychaud</v>
      </c>
      <c r="T303" s="7">
        <v>308</v>
      </c>
      <c r="U303" s="1" t="s">
        <v>15</v>
      </c>
      <c r="V303" s="5">
        <v>42538.601006944446</v>
      </c>
      <c r="W303" s="1" t="s">
        <v>1099</v>
      </c>
      <c r="X303" s="1"/>
      <c r="Y303" s="1" t="s">
        <v>13</v>
      </c>
      <c r="Z303" s="1" t="s">
        <v>12</v>
      </c>
      <c r="AA303" s="1" t="s">
        <v>11</v>
      </c>
    </row>
    <row r="304" spans="1:27" x14ac:dyDescent="0.25">
      <c r="A304" s="1" t="s">
        <v>1485</v>
      </c>
      <c r="B304" s="4">
        <v>42538</v>
      </c>
      <c r="C304" s="24" t="str">
        <f ca="1">IF(Table_owssvr[[#This Row],[Date]]&gt;=(TODAY()-365),"Y","N")</f>
        <v>N</v>
      </c>
      <c r="D304" s="1" t="s">
        <v>852</v>
      </c>
      <c r="E304" s="1" t="s">
        <v>29</v>
      </c>
      <c r="F304" s="14" t="s">
        <v>1574</v>
      </c>
      <c r="G304" s="1" t="s">
        <v>574</v>
      </c>
      <c r="H304" s="6" t="str">
        <f>IFERROR(LEFT(Table_owssvr[[#This Row],[Subject]],FIND(";",Table_owssvr[[#This Row],[Subject]])-1),Table_owssvr[[#This Row],[Subject]])</f>
        <v>Eligible CDBG Activities</v>
      </c>
      <c r="I304" s="1" t="s">
        <v>16</v>
      </c>
      <c r="J304" s="1" t="s">
        <v>1099</v>
      </c>
      <c r="K304" s="5">
        <v>42538.606736111113</v>
      </c>
      <c r="L304" s="1"/>
      <c r="M304" s="1"/>
      <c r="N304" s="2" t="s">
        <v>12</v>
      </c>
      <c r="O304" s="6" t="b">
        <v>0</v>
      </c>
      <c r="P304" s="1" t="s">
        <v>15</v>
      </c>
      <c r="Q304" s="33" t="str">
        <f>IF(ISNUMBER(SEARCH(",",Table_owssvr[[#This Row],[Created By]])),SUBSTITUTE(Table_owssvr[[#This Row],[Created By]]," OCD,",""),Table_owssvr[[#This Row],[Created By]])</f>
        <v>Peychaud Rosalind</v>
      </c>
      <c r="R304" s="33" t="str">
        <f>IF(ISNUMBER(SEARCH(",",Table_owssvr[[#This Row],[Created By]])),(MID(Table_owssvr[[#This Row],[Created By_A]]&amp;" "&amp;Table_owssvr[[#This Row],[Created By_A]],FIND(" ",Table_owssvr[[#This Row],[Created By_A]])+1,LEN(Table_owssvr[[#This Row],[Created By_A]]))),Table_owssvr[[#This Row],[Created By]])</f>
        <v>Rosalind Peychaud</v>
      </c>
      <c r="S304" s="34" t="str">
        <f>IF(ISNUMBER(SEARCH(",",Table_owssvr[[#This Row],[Created By_B1]])),SUBSTITUTE(Table_owssvr[[#This Row],[Created By_B1]],",",""),Table_owssvr[[#This Row],[Created By_B1]])</f>
        <v>Rosalind Peychaud</v>
      </c>
      <c r="T304" s="7">
        <v>309</v>
      </c>
      <c r="U304" s="1" t="s">
        <v>15</v>
      </c>
      <c r="V304" s="5">
        <v>42592.632731481484</v>
      </c>
      <c r="W304" s="1" t="s">
        <v>1099</v>
      </c>
      <c r="X304" s="1"/>
      <c r="Y304" s="1" t="s">
        <v>13</v>
      </c>
      <c r="Z304" s="1" t="s">
        <v>12</v>
      </c>
      <c r="AA304" s="1" t="s">
        <v>11</v>
      </c>
    </row>
    <row r="305" spans="1:27" x14ac:dyDescent="0.25">
      <c r="A305" s="25" t="s">
        <v>153</v>
      </c>
      <c r="B305" s="26">
        <v>42536</v>
      </c>
      <c r="C305" s="27" t="str">
        <f ca="1">IF(Table_owssvr[[#This Row],[Date]]&gt;=(TODAY()-365),"Y","N")</f>
        <v>N</v>
      </c>
      <c r="D305" s="25" t="s">
        <v>1534</v>
      </c>
      <c r="E305" s="25" t="s">
        <v>39</v>
      </c>
      <c r="F305" s="14" t="s">
        <v>1573</v>
      </c>
      <c r="G305" s="25" t="s">
        <v>59</v>
      </c>
      <c r="H305" s="28" t="str">
        <f>IFERROR(LEFT(Table_owssvr[[#This Row],[Subject]],FIND(";",Table_owssvr[[#This Row],[Subject]])-1),Table_owssvr[[#This Row],[Subject]])</f>
        <v>Damage related to disaster</v>
      </c>
      <c r="I305" s="25" t="s">
        <v>16</v>
      </c>
      <c r="J305" s="25" t="s">
        <v>2</v>
      </c>
      <c r="K305" s="29">
        <v>42538.816921296297</v>
      </c>
      <c r="L305" s="25"/>
      <c r="M305" s="25"/>
      <c r="N305" s="30" t="s">
        <v>12</v>
      </c>
      <c r="O305" s="28" t="b">
        <v>0</v>
      </c>
      <c r="P305" s="25" t="s">
        <v>15</v>
      </c>
      <c r="Q305" s="33" t="str">
        <f>IF(ISNUMBER(SEARCH(",",Table_owssvr[[#This Row],[Created By]])),SUBSTITUTE(Table_owssvr[[#This Row],[Created By]]," OCD,",""),Table_owssvr[[#This Row],[Created By]])</f>
        <v>Darin Mann</v>
      </c>
      <c r="R305" s="33" t="str">
        <f>IF(ISNUMBER(SEARCH(",",Table_owssvr[[#This Row],[Created By]])),(MID(Table_owssvr[[#This Row],[Created By_A]]&amp;" "&amp;Table_owssvr[[#This Row],[Created By_A]],FIND(" ",Table_owssvr[[#This Row],[Created By_A]])+1,LEN(Table_owssvr[[#This Row],[Created By_A]]))),Table_owssvr[[#This Row],[Created By]])</f>
        <v>Darin Mann</v>
      </c>
      <c r="S305" s="34" t="str">
        <f>IF(ISNUMBER(SEARCH(",",Table_owssvr[[#This Row],[Created By_B1]])),SUBSTITUTE(Table_owssvr[[#This Row],[Created By_B1]],",",""),Table_owssvr[[#This Row],[Created By_B1]])</f>
        <v>Darin Mann</v>
      </c>
      <c r="T305" s="31">
        <v>310</v>
      </c>
      <c r="U305" s="25" t="s">
        <v>15</v>
      </c>
      <c r="V305" s="29">
        <v>42538.816921296297</v>
      </c>
      <c r="W305" s="25" t="s">
        <v>2</v>
      </c>
      <c r="X305" s="25"/>
      <c r="Y305" s="25" t="s">
        <v>13</v>
      </c>
      <c r="Z305" s="25" t="s">
        <v>12</v>
      </c>
      <c r="AA305" s="25" t="s">
        <v>11</v>
      </c>
    </row>
    <row r="306" spans="1:27" x14ac:dyDescent="0.25">
      <c r="A306" s="1" t="s">
        <v>886</v>
      </c>
      <c r="B306" s="4">
        <v>42528</v>
      </c>
      <c r="C306" s="24" t="str">
        <f ca="1">IF(Table_owssvr[[#This Row],[Date]]&gt;=(TODAY()-365),"Y","N")</f>
        <v>N</v>
      </c>
      <c r="D306" s="1" t="s">
        <v>1572</v>
      </c>
      <c r="E306" s="1" t="s">
        <v>296</v>
      </c>
      <c r="F306" s="14" t="s">
        <v>1571</v>
      </c>
      <c r="G306" s="1" t="s">
        <v>1245</v>
      </c>
      <c r="H306" s="6" t="str">
        <f>IFERROR(LEFT(Table_owssvr[[#This Row],[Subject]],FIND(";",Table_owssvr[[#This Row],[Subject]])-1),Table_owssvr[[#This Row],[Subject]])</f>
        <v>Eligible CDBG Activities</v>
      </c>
      <c r="I306" s="1" t="s">
        <v>27</v>
      </c>
      <c r="J306" s="1" t="s">
        <v>493</v>
      </c>
      <c r="K306" s="5">
        <v>42541.544178240743</v>
      </c>
      <c r="L306" s="1"/>
      <c r="M306" s="1"/>
      <c r="N306" s="2" t="s">
        <v>12</v>
      </c>
      <c r="O306" s="6" t="b">
        <v>0</v>
      </c>
      <c r="P306" s="1" t="s">
        <v>15</v>
      </c>
      <c r="Q306" s="33" t="str">
        <f>IF(ISNUMBER(SEARCH(",",Table_owssvr[[#This Row],[Created By]])),SUBSTITUTE(Table_owssvr[[#This Row],[Created By]]," OCD,",""),Table_owssvr[[#This Row],[Created By]])</f>
        <v>Lee Jared</v>
      </c>
      <c r="R306" s="33" t="str">
        <f>IF(ISNUMBER(SEARCH(",",Table_owssvr[[#This Row],[Created By]])),(MID(Table_owssvr[[#This Row],[Created By_A]]&amp;" "&amp;Table_owssvr[[#This Row],[Created By_A]],FIND(" ",Table_owssvr[[#This Row],[Created By_A]])+1,LEN(Table_owssvr[[#This Row],[Created By_A]]))),Table_owssvr[[#This Row],[Created By]])</f>
        <v>Jared Lee</v>
      </c>
      <c r="S306" s="34" t="str">
        <f>IF(ISNUMBER(SEARCH(",",Table_owssvr[[#This Row],[Created By_B1]])),SUBSTITUTE(Table_owssvr[[#This Row],[Created By_B1]],",",""),Table_owssvr[[#This Row],[Created By_B1]])</f>
        <v>Jared Lee</v>
      </c>
      <c r="T306" s="7">
        <v>311</v>
      </c>
      <c r="U306" s="1" t="s">
        <v>15</v>
      </c>
      <c r="V306" s="5">
        <v>42541.544178240743</v>
      </c>
      <c r="W306" s="1" t="s">
        <v>493</v>
      </c>
      <c r="X306" s="1"/>
      <c r="Y306" s="1" t="s">
        <v>13</v>
      </c>
      <c r="Z306" s="1" t="s">
        <v>12</v>
      </c>
      <c r="AA306" s="1" t="s">
        <v>11</v>
      </c>
    </row>
    <row r="307" spans="1:27" x14ac:dyDescent="0.25">
      <c r="A307" s="1" t="s">
        <v>590</v>
      </c>
      <c r="B307" s="4">
        <v>42537</v>
      </c>
      <c r="C307" s="24" t="str">
        <f ca="1">IF(Table_owssvr[[#This Row],[Date]]&gt;=(TODAY()-365),"Y","N")</f>
        <v>N</v>
      </c>
      <c r="D307" s="1" t="s">
        <v>589</v>
      </c>
      <c r="E307" s="1" t="s">
        <v>39</v>
      </c>
      <c r="F307" s="14" t="s">
        <v>1446</v>
      </c>
      <c r="G307" s="1" t="s">
        <v>1570</v>
      </c>
      <c r="H307" s="6" t="str">
        <f>IFERROR(LEFT(Table_owssvr[[#This Row],[Subject]],FIND(";",Table_owssvr[[#This Row],[Subject]])-1),Table_owssvr[[#This Row],[Subject]])</f>
        <v>Damage related to disaster</v>
      </c>
      <c r="I307" s="1" t="s">
        <v>27</v>
      </c>
      <c r="J307" s="1" t="s">
        <v>1543</v>
      </c>
      <c r="K307" s="5">
        <v>42541.57234953704</v>
      </c>
      <c r="L307" s="1"/>
      <c r="M307" s="1"/>
      <c r="N307" s="2" t="s">
        <v>12</v>
      </c>
      <c r="O307" s="6" t="b">
        <v>0</v>
      </c>
      <c r="P307" s="1" t="s">
        <v>15</v>
      </c>
      <c r="Q307" s="33" t="str">
        <f>IF(ISNUMBER(SEARCH(",",Table_owssvr[[#This Row],[Created By]])),SUBSTITUTE(Table_owssvr[[#This Row],[Created By]]," OCD,",""),Table_owssvr[[#This Row],[Created By]])</f>
        <v>Hebert Kristen</v>
      </c>
      <c r="R307" s="33" t="str">
        <f>IF(ISNUMBER(SEARCH(",",Table_owssvr[[#This Row],[Created By]])),(MID(Table_owssvr[[#This Row],[Created By_A]]&amp;" "&amp;Table_owssvr[[#This Row],[Created By_A]],FIND(" ",Table_owssvr[[#This Row],[Created By_A]])+1,LEN(Table_owssvr[[#This Row],[Created By_A]]))),Table_owssvr[[#This Row],[Created By]])</f>
        <v>Kristen Hebert</v>
      </c>
      <c r="S307" s="34" t="str">
        <f>IF(ISNUMBER(SEARCH(",",Table_owssvr[[#This Row],[Created By_B1]])),SUBSTITUTE(Table_owssvr[[#This Row],[Created By_B1]],",",""),Table_owssvr[[#This Row],[Created By_B1]])</f>
        <v>Kristen Hebert</v>
      </c>
      <c r="T307" s="7">
        <v>312</v>
      </c>
      <c r="U307" s="1" t="s">
        <v>15</v>
      </c>
      <c r="V307" s="5">
        <v>42541.57234953704</v>
      </c>
      <c r="W307" s="1" t="s">
        <v>1543</v>
      </c>
      <c r="X307" s="1"/>
      <c r="Y307" s="1" t="s">
        <v>190</v>
      </c>
      <c r="Z307" s="1" t="s">
        <v>12</v>
      </c>
      <c r="AA307" s="1" t="s">
        <v>11</v>
      </c>
    </row>
    <row r="308" spans="1:27" x14ac:dyDescent="0.25">
      <c r="A308" s="1" t="s">
        <v>886</v>
      </c>
      <c r="B308" s="4">
        <v>42545</v>
      </c>
      <c r="C308" s="24" t="str">
        <f ca="1">IF(Table_owssvr[[#This Row],[Date]]&gt;=(TODAY()-365),"Y","N")</f>
        <v>N</v>
      </c>
      <c r="D308" s="1" t="s">
        <v>1569</v>
      </c>
      <c r="E308" s="1" t="s">
        <v>29</v>
      </c>
      <c r="F308" s="14" t="s">
        <v>1568</v>
      </c>
      <c r="G308" s="1" t="s">
        <v>574</v>
      </c>
      <c r="H308" s="6" t="str">
        <f>IFERROR(LEFT(Table_owssvr[[#This Row],[Subject]],FIND(";",Table_owssvr[[#This Row],[Subject]])-1),Table_owssvr[[#This Row],[Subject]])</f>
        <v>Eligible CDBG Activities</v>
      </c>
      <c r="I308" s="1" t="s">
        <v>27</v>
      </c>
      <c r="J308" s="1" t="s">
        <v>493</v>
      </c>
      <c r="K308" s="5">
        <v>42545.600115740737</v>
      </c>
      <c r="L308" s="1"/>
      <c r="M308" s="1"/>
      <c r="N308" s="2" t="s">
        <v>12</v>
      </c>
      <c r="O308" s="6" t="b">
        <v>0</v>
      </c>
      <c r="P308" s="1" t="s">
        <v>15</v>
      </c>
      <c r="Q308" s="33" t="str">
        <f>IF(ISNUMBER(SEARCH(",",Table_owssvr[[#This Row],[Created By]])),SUBSTITUTE(Table_owssvr[[#This Row],[Created By]]," OCD,",""),Table_owssvr[[#This Row],[Created By]])</f>
        <v>Lee Jared</v>
      </c>
      <c r="R308" s="33" t="str">
        <f>IF(ISNUMBER(SEARCH(",",Table_owssvr[[#This Row],[Created By]])),(MID(Table_owssvr[[#This Row],[Created By_A]]&amp;" "&amp;Table_owssvr[[#This Row],[Created By_A]],FIND(" ",Table_owssvr[[#This Row],[Created By_A]])+1,LEN(Table_owssvr[[#This Row],[Created By_A]]))),Table_owssvr[[#This Row],[Created By]])</f>
        <v>Jared Lee</v>
      </c>
      <c r="S308" s="34" t="str">
        <f>IF(ISNUMBER(SEARCH(",",Table_owssvr[[#This Row],[Created By_B1]])),SUBSTITUTE(Table_owssvr[[#This Row],[Created By_B1]],",",""),Table_owssvr[[#This Row],[Created By_B1]])</f>
        <v>Jared Lee</v>
      </c>
      <c r="T308" s="7">
        <v>313</v>
      </c>
      <c r="U308" s="1" t="s">
        <v>15</v>
      </c>
      <c r="V308" s="5">
        <v>42545.600115740737</v>
      </c>
      <c r="W308" s="1" t="s">
        <v>493</v>
      </c>
      <c r="X308" s="1"/>
      <c r="Y308" s="1" t="s">
        <v>13</v>
      </c>
      <c r="Z308" s="1" t="s">
        <v>12</v>
      </c>
      <c r="AA308" s="1" t="s">
        <v>11</v>
      </c>
    </row>
    <row r="309" spans="1:27" x14ac:dyDescent="0.25">
      <c r="A309" s="25" t="s">
        <v>905</v>
      </c>
      <c r="B309" s="26">
        <v>42544</v>
      </c>
      <c r="C309" s="27" t="str">
        <f ca="1">IF(Table_owssvr[[#This Row],[Date]]&gt;=(TODAY()-365),"Y","N")</f>
        <v>N</v>
      </c>
      <c r="D309" s="25" t="s">
        <v>1567</v>
      </c>
      <c r="E309" s="25" t="s">
        <v>39</v>
      </c>
      <c r="F309" s="14" t="s">
        <v>1566</v>
      </c>
      <c r="G309" s="25" t="s">
        <v>46</v>
      </c>
      <c r="H309" s="28" t="str">
        <f>IFERROR(LEFT(Table_owssvr[[#This Row],[Subject]],FIND(";",Table_owssvr[[#This Row],[Subject]])-1),Table_owssvr[[#This Row],[Subject]])</f>
        <v>Damage related to disaster</v>
      </c>
      <c r="I309" s="25" t="s">
        <v>27</v>
      </c>
      <c r="J309" s="25" t="s">
        <v>2</v>
      </c>
      <c r="K309" s="29">
        <v>42545.711377314816</v>
      </c>
      <c r="L309" s="25"/>
      <c r="M309" s="25"/>
      <c r="N309" s="30" t="s">
        <v>12</v>
      </c>
      <c r="O309" s="28" t="b">
        <v>0</v>
      </c>
      <c r="P309" s="25" t="s">
        <v>15</v>
      </c>
      <c r="Q309" s="33" t="str">
        <f>IF(ISNUMBER(SEARCH(",",Table_owssvr[[#This Row],[Created By]])),SUBSTITUTE(Table_owssvr[[#This Row],[Created By]]," OCD,",""),Table_owssvr[[#This Row],[Created By]])</f>
        <v>Darin Mann</v>
      </c>
      <c r="R309" s="33" t="str">
        <f>IF(ISNUMBER(SEARCH(",",Table_owssvr[[#This Row],[Created By]])),(MID(Table_owssvr[[#This Row],[Created By_A]]&amp;" "&amp;Table_owssvr[[#This Row],[Created By_A]],FIND(" ",Table_owssvr[[#This Row],[Created By_A]])+1,LEN(Table_owssvr[[#This Row],[Created By_A]]))),Table_owssvr[[#This Row],[Created By]])</f>
        <v>Darin Mann</v>
      </c>
      <c r="S309" s="34" t="str">
        <f>IF(ISNUMBER(SEARCH(",",Table_owssvr[[#This Row],[Created By_B1]])),SUBSTITUTE(Table_owssvr[[#This Row],[Created By_B1]],",",""),Table_owssvr[[#This Row],[Created By_B1]])</f>
        <v>Darin Mann</v>
      </c>
      <c r="T309" s="31">
        <v>314</v>
      </c>
      <c r="U309" s="25" t="s">
        <v>15</v>
      </c>
      <c r="V309" s="29">
        <v>42545.711377314816</v>
      </c>
      <c r="W309" s="25" t="s">
        <v>2</v>
      </c>
      <c r="X309" s="25"/>
      <c r="Y309" s="25" t="s">
        <v>13</v>
      </c>
      <c r="Z309" s="25" t="s">
        <v>12</v>
      </c>
      <c r="AA309" s="25" t="s">
        <v>11</v>
      </c>
    </row>
    <row r="310" spans="1:27" x14ac:dyDescent="0.25">
      <c r="A310" s="25" t="s">
        <v>1565</v>
      </c>
      <c r="B310" s="26">
        <v>42548</v>
      </c>
      <c r="C310" s="27" t="str">
        <f ca="1">IF(Table_owssvr[[#This Row],[Date]]&gt;=(TODAY()-365),"Y","N")</f>
        <v>N</v>
      </c>
      <c r="D310" s="25" t="s">
        <v>188</v>
      </c>
      <c r="E310" s="25" t="s">
        <v>29</v>
      </c>
      <c r="F310" s="14" t="s">
        <v>1564</v>
      </c>
      <c r="G310" s="25" t="s">
        <v>239</v>
      </c>
      <c r="H310" s="28" t="str">
        <f>IFERROR(LEFT(Table_owssvr[[#This Row],[Subject]],FIND(";",Table_owssvr[[#This Row],[Subject]])-1),Table_owssvr[[#This Row],[Subject]])</f>
        <v>Labor - Davis/Bacon</v>
      </c>
      <c r="I310" s="25" t="s">
        <v>16</v>
      </c>
      <c r="J310" s="25" t="s">
        <v>191</v>
      </c>
      <c r="K310" s="29">
        <v>42549.434444444443</v>
      </c>
      <c r="L310" s="25"/>
      <c r="M310" s="25"/>
      <c r="N310" s="30" t="s">
        <v>12</v>
      </c>
      <c r="O310" s="28" t="b">
        <v>0</v>
      </c>
      <c r="P310" s="25" t="s">
        <v>15</v>
      </c>
      <c r="Q310" s="33" t="str">
        <f>IF(ISNUMBER(SEARCH(",",Table_owssvr[[#This Row],[Created By]])),SUBSTITUTE(Table_owssvr[[#This Row],[Created By]]," OCD,",""),Table_owssvr[[#This Row],[Created By]])</f>
        <v>Sparks, John</v>
      </c>
      <c r="R310" s="33" t="str">
        <f>IF(ISNUMBER(SEARCH(",",Table_owssvr[[#This Row],[Created By]])),(MID(Table_owssvr[[#This Row],[Created By_A]]&amp;" "&amp;Table_owssvr[[#This Row],[Created By_A]],FIND(" ",Table_owssvr[[#This Row],[Created By_A]])+1,LEN(Table_owssvr[[#This Row],[Created By_A]]))),Table_owssvr[[#This Row],[Created By]])</f>
        <v>John Sparks,</v>
      </c>
      <c r="S310" s="34" t="str">
        <f>IF(ISNUMBER(SEARCH(",",Table_owssvr[[#This Row],[Created By_B1]])),SUBSTITUTE(Table_owssvr[[#This Row],[Created By_B1]],",",""),Table_owssvr[[#This Row],[Created By_B1]])</f>
        <v>John Sparks</v>
      </c>
      <c r="T310" s="31">
        <v>315</v>
      </c>
      <c r="U310" s="25" t="s">
        <v>15</v>
      </c>
      <c r="V310" s="29">
        <v>42549.434444444443</v>
      </c>
      <c r="W310" s="25" t="s">
        <v>191</v>
      </c>
      <c r="X310" s="25"/>
      <c r="Y310" s="25" t="s">
        <v>190</v>
      </c>
      <c r="Z310" s="25" t="s">
        <v>12</v>
      </c>
      <c r="AA310" s="25" t="s">
        <v>11</v>
      </c>
    </row>
    <row r="311" spans="1:27" x14ac:dyDescent="0.25">
      <c r="A311" s="25" t="s">
        <v>1485</v>
      </c>
      <c r="B311" s="26">
        <v>42549</v>
      </c>
      <c r="C311" s="27" t="str">
        <f ca="1">IF(Table_owssvr[[#This Row],[Date]]&gt;=(TODAY()-365),"Y","N")</f>
        <v>N</v>
      </c>
      <c r="D311" s="25" t="s">
        <v>1563</v>
      </c>
      <c r="E311" s="25" t="s">
        <v>29</v>
      </c>
      <c r="F311" s="14" t="s">
        <v>1562</v>
      </c>
      <c r="G311" s="25" t="s">
        <v>59</v>
      </c>
      <c r="H311" s="28" t="str">
        <f>IFERROR(LEFT(Table_owssvr[[#This Row],[Subject]],FIND(";",Table_owssvr[[#This Row],[Subject]])-1),Table_owssvr[[#This Row],[Subject]])</f>
        <v>Damage related to disaster</v>
      </c>
      <c r="I311" s="25" t="s">
        <v>27</v>
      </c>
      <c r="J311" s="25" t="s">
        <v>1099</v>
      </c>
      <c r="K311" s="29">
        <v>42549.564803240741</v>
      </c>
      <c r="L311" s="25"/>
      <c r="M311" s="25"/>
      <c r="N311" s="30" t="s">
        <v>12</v>
      </c>
      <c r="O311" s="28" t="b">
        <v>0</v>
      </c>
      <c r="P311" s="25" t="s">
        <v>15</v>
      </c>
      <c r="Q311" s="33" t="str">
        <f>IF(ISNUMBER(SEARCH(",",Table_owssvr[[#This Row],[Created By]])),SUBSTITUTE(Table_owssvr[[#This Row],[Created By]]," OCD,",""),Table_owssvr[[#This Row],[Created By]])</f>
        <v>Peychaud Rosalind</v>
      </c>
      <c r="R311" s="33" t="str">
        <f>IF(ISNUMBER(SEARCH(",",Table_owssvr[[#This Row],[Created By]])),(MID(Table_owssvr[[#This Row],[Created By_A]]&amp;" "&amp;Table_owssvr[[#This Row],[Created By_A]],FIND(" ",Table_owssvr[[#This Row],[Created By_A]])+1,LEN(Table_owssvr[[#This Row],[Created By_A]]))),Table_owssvr[[#This Row],[Created By]])</f>
        <v>Rosalind Peychaud</v>
      </c>
      <c r="S311" s="34" t="str">
        <f>IF(ISNUMBER(SEARCH(",",Table_owssvr[[#This Row],[Created By_B1]])),SUBSTITUTE(Table_owssvr[[#This Row],[Created By_B1]],",",""),Table_owssvr[[#This Row],[Created By_B1]])</f>
        <v>Rosalind Peychaud</v>
      </c>
      <c r="T311" s="31">
        <v>316</v>
      </c>
      <c r="U311" s="25" t="s">
        <v>15</v>
      </c>
      <c r="V311" s="29">
        <v>42592.632476851853</v>
      </c>
      <c r="W311" s="25" t="s">
        <v>1099</v>
      </c>
      <c r="X311" s="25"/>
      <c r="Y311" s="25" t="s">
        <v>13</v>
      </c>
      <c r="Z311" s="25" t="s">
        <v>12</v>
      </c>
      <c r="AA311" s="25" t="s">
        <v>11</v>
      </c>
    </row>
    <row r="312" spans="1:27" x14ac:dyDescent="0.25">
      <c r="A312" s="1" t="s">
        <v>970</v>
      </c>
      <c r="B312" s="4">
        <v>42550</v>
      </c>
      <c r="C312" s="24" t="str">
        <f ca="1">IF(Table_owssvr[[#This Row],[Date]]&gt;=(TODAY()-365),"Y","N")</f>
        <v>N</v>
      </c>
      <c r="D312" s="1" t="s">
        <v>592</v>
      </c>
      <c r="E312" s="1" t="s">
        <v>448</v>
      </c>
      <c r="F312" s="14" t="s">
        <v>1561</v>
      </c>
      <c r="G312" s="1" t="s">
        <v>1560</v>
      </c>
      <c r="H312" s="6" t="str">
        <f>IFERROR(LEFT(Table_owssvr[[#This Row],[Subject]],FIND(";",Table_owssvr[[#This Row],[Subject]])-1),Table_owssvr[[#This Row],[Subject]])</f>
        <v>Duplication of Benefits</v>
      </c>
      <c r="I312" s="1" t="s">
        <v>16</v>
      </c>
      <c r="J312" s="1" t="s">
        <v>1517</v>
      </c>
      <c r="K312" s="5">
        <v>42550.496666666666</v>
      </c>
      <c r="L312" s="1"/>
      <c r="M312" s="1"/>
      <c r="N312" s="2" t="s">
        <v>12</v>
      </c>
      <c r="O312" s="6" t="b">
        <v>0</v>
      </c>
      <c r="P312" s="1" t="s">
        <v>15</v>
      </c>
      <c r="Q312" s="33" t="str">
        <f>IF(ISNUMBER(SEARCH(",",Table_owssvr[[#This Row],[Created By]])),SUBSTITUTE(Table_owssvr[[#This Row],[Created By]]," OCD,",""),Table_owssvr[[#This Row],[Created By]])</f>
        <v>Polk, Nechelle</v>
      </c>
      <c r="R312" s="33" t="str">
        <f>IF(ISNUMBER(SEARCH(",",Table_owssvr[[#This Row],[Created By]])),(MID(Table_owssvr[[#This Row],[Created By_A]]&amp;" "&amp;Table_owssvr[[#This Row],[Created By_A]],FIND(" ",Table_owssvr[[#This Row],[Created By_A]])+1,LEN(Table_owssvr[[#This Row],[Created By_A]]))),Table_owssvr[[#This Row],[Created By]])</f>
        <v>Nechelle Polk,</v>
      </c>
      <c r="S312" s="34" t="str">
        <f>IF(ISNUMBER(SEARCH(",",Table_owssvr[[#This Row],[Created By_B1]])),SUBSTITUTE(Table_owssvr[[#This Row],[Created By_B1]],",",""),Table_owssvr[[#This Row],[Created By_B1]])</f>
        <v>Nechelle Polk</v>
      </c>
      <c r="T312" s="7">
        <v>317</v>
      </c>
      <c r="U312" s="1" t="s">
        <v>15</v>
      </c>
      <c r="V312" s="5">
        <v>42550.496666666666</v>
      </c>
      <c r="W312" s="1" t="s">
        <v>1517</v>
      </c>
      <c r="X312" s="1"/>
      <c r="Y312" s="1" t="s">
        <v>13</v>
      </c>
      <c r="Z312" s="1" t="s">
        <v>12</v>
      </c>
      <c r="AA312" s="1" t="s">
        <v>11</v>
      </c>
    </row>
    <row r="313" spans="1:27" x14ac:dyDescent="0.25">
      <c r="A313" s="1" t="s">
        <v>570</v>
      </c>
      <c r="B313" s="4">
        <v>42550</v>
      </c>
      <c r="C313" s="24" t="str">
        <f ca="1">IF(Table_owssvr[[#This Row],[Date]]&gt;=(TODAY()-365),"Y","N")</f>
        <v>N</v>
      </c>
      <c r="D313" s="1" t="s">
        <v>570</v>
      </c>
      <c r="E313" s="1" t="s">
        <v>29</v>
      </c>
      <c r="F313" s="14" t="s">
        <v>1559</v>
      </c>
      <c r="G313" s="1" t="s">
        <v>13</v>
      </c>
      <c r="H313" s="6" t="str">
        <f>IFERROR(LEFT(Table_owssvr[[#This Row],[Subject]],FIND(";",Table_owssvr[[#This Row],[Subject]])-1),Table_owssvr[[#This Row],[Subject]])</f>
        <v>Grants Management</v>
      </c>
      <c r="I313" s="1" t="s">
        <v>16</v>
      </c>
      <c r="J313" s="1" t="s">
        <v>1099</v>
      </c>
      <c r="K313" s="5">
        <v>42550.589479166665</v>
      </c>
      <c r="L313" s="1"/>
      <c r="M313" s="1"/>
      <c r="N313" s="2" t="s">
        <v>12</v>
      </c>
      <c r="O313" s="6" t="b">
        <v>0</v>
      </c>
      <c r="P313" s="1" t="s">
        <v>15</v>
      </c>
      <c r="Q313" s="33" t="str">
        <f>IF(ISNUMBER(SEARCH(",",Table_owssvr[[#This Row],[Created By]])),SUBSTITUTE(Table_owssvr[[#This Row],[Created By]]," OCD,",""),Table_owssvr[[#This Row],[Created By]])</f>
        <v>Peychaud Rosalind</v>
      </c>
      <c r="R313" s="33" t="str">
        <f>IF(ISNUMBER(SEARCH(",",Table_owssvr[[#This Row],[Created By]])),(MID(Table_owssvr[[#This Row],[Created By_A]]&amp;" "&amp;Table_owssvr[[#This Row],[Created By_A]],FIND(" ",Table_owssvr[[#This Row],[Created By_A]])+1,LEN(Table_owssvr[[#This Row],[Created By_A]]))),Table_owssvr[[#This Row],[Created By]])</f>
        <v>Rosalind Peychaud</v>
      </c>
      <c r="S313" s="34" t="str">
        <f>IF(ISNUMBER(SEARCH(",",Table_owssvr[[#This Row],[Created By_B1]])),SUBSTITUTE(Table_owssvr[[#This Row],[Created By_B1]],",",""),Table_owssvr[[#This Row],[Created By_B1]])</f>
        <v>Rosalind Peychaud</v>
      </c>
      <c r="T313" s="7">
        <v>318</v>
      </c>
      <c r="U313" s="1" t="s">
        <v>15</v>
      </c>
      <c r="V313" s="5">
        <v>42550.589479166665</v>
      </c>
      <c r="W313" s="1" t="s">
        <v>1099</v>
      </c>
      <c r="X313" s="1"/>
      <c r="Y313" s="1" t="s">
        <v>13</v>
      </c>
      <c r="Z313" s="1" t="s">
        <v>12</v>
      </c>
      <c r="AA313" s="1" t="s">
        <v>11</v>
      </c>
    </row>
    <row r="314" spans="1:27" x14ac:dyDescent="0.25">
      <c r="A314" s="1" t="s">
        <v>1314</v>
      </c>
      <c r="B314" s="4">
        <v>42537</v>
      </c>
      <c r="C314" s="24" t="str">
        <f ca="1">IF(Table_owssvr[[#This Row],[Date]]&gt;=(TODAY()-365),"Y","N")</f>
        <v>N</v>
      </c>
      <c r="D314" s="1" t="s">
        <v>1558</v>
      </c>
      <c r="E314" s="1" t="s">
        <v>521</v>
      </c>
      <c r="F314" s="14" t="s">
        <v>1557</v>
      </c>
      <c r="G314" s="1" t="s">
        <v>59</v>
      </c>
      <c r="H314" s="6" t="str">
        <f>IFERROR(LEFT(Table_owssvr[[#This Row],[Subject]],FIND(";",Table_owssvr[[#This Row],[Subject]])-1),Table_owssvr[[#This Row],[Subject]])</f>
        <v>Damage related to disaster</v>
      </c>
      <c r="I314" s="1" t="s">
        <v>16</v>
      </c>
      <c r="J314" s="1" t="s">
        <v>554</v>
      </c>
      <c r="K314" s="5">
        <v>42551.444212962961</v>
      </c>
      <c r="L314" s="1"/>
      <c r="M314" s="1"/>
      <c r="N314" s="2" t="s">
        <v>12</v>
      </c>
      <c r="O314" s="6" t="b">
        <v>0</v>
      </c>
      <c r="P314" s="1" t="s">
        <v>15</v>
      </c>
      <c r="Q314" s="33" t="str">
        <f>IF(ISNUMBER(SEARCH(",",Table_owssvr[[#This Row],[Created By]])),SUBSTITUTE(Table_owssvr[[#This Row],[Created By]]," OCD,",""),Table_owssvr[[#This Row],[Created By]])</f>
        <v>Plain Willie</v>
      </c>
      <c r="R314" s="33" t="str">
        <f>IF(ISNUMBER(SEARCH(",",Table_owssvr[[#This Row],[Created By]])),(MID(Table_owssvr[[#This Row],[Created By_A]]&amp;" "&amp;Table_owssvr[[#This Row],[Created By_A]],FIND(" ",Table_owssvr[[#This Row],[Created By_A]])+1,LEN(Table_owssvr[[#This Row],[Created By_A]]))),Table_owssvr[[#This Row],[Created By]])</f>
        <v>Willie Plain</v>
      </c>
      <c r="S314" s="34" t="str">
        <f>IF(ISNUMBER(SEARCH(",",Table_owssvr[[#This Row],[Created By_B1]])),SUBSTITUTE(Table_owssvr[[#This Row],[Created By_B1]],",",""),Table_owssvr[[#This Row],[Created By_B1]])</f>
        <v>Willie Plain</v>
      </c>
      <c r="T314" s="7">
        <v>319</v>
      </c>
      <c r="U314" s="1" t="s">
        <v>15</v>
      </c>
      <c r="V314" s="5">
        <v>42551.444212962961</v>
      </c>
      <c r="W314" s="1" t="s">
        <v>554</v>
      </c>
      <c r="X314" s="1"/>
      <c r="Y314" s="1" t="s">
        <v>13</v>
      </c>
      <c r="Z314" s="1" t="s">
        <v>12</v>
      </c>
      <c r="AA314" s="1" t="s">
        <v>11</v>
      </c>
    </row>
    <row r="315" spans="1:27" x14ac:dyDescent="0.25">
      <c r="A315" s="25" t="s">
        <v>1556</v>
      </c>
      <c r="B315" s="26">
        <v>42550</v>
      </c>
      <c r="C315" s="27" t="str">
        <f ca="1">IF(Table_owssvr[[#This Row],[Date]]&gt;=(TODAY()-365),"Y","N")</f>
        <v>N</v>
      </c>
      <c r="D315" s="25" t="s">
        <v>1555</v>
      </c>
      <c r="E315" s="25" t="s">
        <v>39</v>
      </c>
      <c r="F315" s="14" t="s">
        <v>1554</v>
      </c>
      <c r="G315" s="25" t="s">
        <v>46</v>
      </c>
      <c r="H315" s="28" t="str">
        <f>IFERROR(LEFT(Table_owssvr[[#This Row],[Subject]],FIND(";",Table_owssvr[[#This Row],[Subject]])-1),Table_owssvr[[#This Row],[Subject]])</f>
        <v>Damage related to disaster</v>
      </c>
      <c r="I315" s="25" t="s">
        <v>16</v>
      </c>
      <c r="J315" s="25" t="s">
        <v>2</v>
      </c>
      <c r="K315" s="29">
        <v>42552.466886574075</v>
      </c>
      <c r="L315" s="25"/>
      <c r="M315" s="25"/>
      <c r="N315" s="30" t="s">
        <v>12</v>
      </c>
      <c r="O315" s="28" t="b">
        <v>0</v>
      </c>
      <c r="P315" s="25" t="s">
        <v>15</v>
      </c>
      <c r="Q315" s="33" t="str">
        <f>IF(ISNUMBER(SEARCH(",",Table_owssvr[[#This Row],[Created By]])),SUBSTITUTE(Table_owssvr[[#This Row],[Created By]]," OCD,",""),Table_owssvr[[#This Row],[Created By]])</f>
        <v>Darin Mann</v>
      </c>
      <c r="R315" s="33" t="str">
        <f>IF(ISNUMBER(SEARCH(",",Table_owssvr[[#This Row],[Created By]])),(MID(Table_owssvr[[#This Row],[Created By_A]]&amp;" "&amp;Table_owssvr[[#This Row],[Created By_A]],FIND(" ",Table_owssvr[[#This Row],[Created By_A]])+1,LEN(Table_owssvr[[#This Row],[Created By_A]]))),Table_owssvr[[#This Row],[Created By]])</f>
        <v>Darin Mann</v>
      </c>
      <c r="S315" s="34" t="str">
        <f>IF(ISNUMBER(SEARCH(",",Table_owssvr[[#This Row],[Created By_B1]])),SUBSTITUTE(Table_owssvr[[#This Row],[Created By_B1]],",",""),Table_owssvr[[#This Row],[Created By_B1]])</f>
        <v>Darin Mann</v>
      </c>
      <c r="T315" s="31">
        <v>320</v>
      </c>
      <c r="U315" s="25" t="s">
        <v>15</v>
      </c>
      <c r="V315" s="29">
        <v>42552.466886574075</v>
      </c>
      <c r="W315" s="25" t="s">
        <v>2</v>
      </c>
      <c r="X315" s="25"/>
      <c r="Y315" s="25" t="s">
        <v>13</v>
      </c>
      <c r="Z315" s="25" t="s">
        <v>12</v>
      </c>
      <c r="AA315" s="25" t="s">
        <v>11</v>
      </c>
    </row>
    <row r="316" spans="1:27" x14ac:dyDescent="0.25">
      <c r="A316" s="25" t="s">
        <v>637</v>
      </c>
      <c r="B316" s="26">
        <v>42542</v>
      </c>
      <c r="C316" s="27" t="str">
        <f ca="1">IF(Table_owssvr[[#This Row],[Date]]&gt;=(TODAY()-365),"Y","N")</f>
        <v>N</v>
      </c>
      <c r="D316" s="25" t="s">
        <v>1553</v>
      </c>
      <c r="E316" s="25" t="s">
        <v>39</v>
      </c>
      <c r="F316" s="14" t="s">
        <v>1552</v>
      </c>
      <c r="G316" s="25" t="s">
        <v>451</v>
      </c>
      <c r="H316" s="28" t="str">
        <f>IFERROR(LEFT(Table_owssvr[[#This Row],[Subject]],FIND(";",Table_owssvr[[#This Row],[Subject]])-1),Table_owssvr[[#This Row],[Subject]])</f>
        <v>Eligible CDBG Activities</v>
      </c>
      <c r="I316" s="25" t="s">
        <v>27</v>
      </c>
      <c r="J316" s="25" t="s">
        <v>2</v>
      </c>
      <c r="K316" s="29">
        <v>42552.523912037039</v>
      </c>
      <c r="L316" s="25"/>
      <c r="M316" s="25"/>
      <c r="N316" s="30" t="s">
        <v>12</v>
      </c>
      <c r="O316" s="28" t="b">
        <v>0</v>
      </c>
      <c r="P316" s="25" t="s">
        <v>15</v>
      </c>
      <c r="Q316" s="33" t="str">
        <f>IF(ISNUMBER(SEARCH(",",Table_owssvr[[#This Row],[Created By]])),SUBSTITUTE(Table_owssvr[[#This Row],[Created By]]," OCD,",""),Table_owssvr[[#This Row],[Created By]])</f>
        <v>Darin Mann</v>
      </c>
      <c r="R316" s="33" t="str">
        <f>IF(ISNUMBER(SEARCH(",",Table_owssvr[[#This Row],[Created By]])),(MID(Table_owssvr[[#This Row],[Created By_A]]&amp;" "&amp;Table_owssvr[[#This Row],[Created By_A]],FIND(" ",Table_owssvr[[#This Row],[Created By_A]])+1,LEN(Table_owssvr[[#This Row],[Created By_A]]))),Table_owssvr[[#This Row],[Created By]])</f>
        <v>Darin Mann</v>
      </c>
      <c r="S316" s="34" t="str">
        <f>IF(ISNUMBER(SEARCH(",",Table_owssvr[[#This Row],[Created By_B1]])),SUBSTITUTE(Table_owssvr[[#This Row],[Created By_B1]],",",""),Table_owssvr[[#This Row],[Created By_B1]])</f>
        <v>Darin Mann</v>
      </c>
      <c r="T316" s="31">
        <v>321</v>
      </c>
      <c r="U316" s="25" t="s">
        <v>15</v>
      </c>
      <c r="V316" s="29">
        <v>42552.523912037039</v>
      </c>
      <c r="W316" s="25" t="s">
        <v>2</v>
      </c>
      <c r="X316" s="25"/>
      <c r="Y316" s="25" t="s">
        <v>13</v>
      </c>
      <c r="Z316" s="25" t="s">
        <v>12</v>
      </c>
      <c r="AA316" s="25" t="s">
        <v>11</v>
      </c>
    </row>
    <row r="317" spans="1:27" x14ac:dyDescent="0.25">
      <c r="A317" s="1" t="s">
        <v>45</v>
      </c>
      <c r="B317" s="4">
        <v>42548</v>
      </c>
      <c r="C317" s="24" t="str">
        <f ca="1">IF(Table_owssvr[[#This Row],[Date]]&gt;=(TODAY()-365),"Y","N")</f>
        <v>N</v>
      </c>
      <c r="D317" s="1" t="s">
        <v>1551</v>
      </c>
      <c r="E317" s="1" t="s">
        <v>29</v>
      </c>
      <c r="F317" s="14" t="s">
        <v>1550</v>
      </c>
      <c r="G317" s="1" t="s">
        <v>42</v>
      </c>
      <c r="H317" s="6" t="str">
        <f>IFERROR(LEFT(Table_owssvr[[#This Row],[Subject]],FIND(";",Table_owssvr[[#This Row],[Subject]])-1),Table_owssvr[[#This Row],[Subject]])</f>
        <v>Damage related to disaster</v>
      </c>
      <c r="I317" s="1" t="s">
        <v>27</v>
      </c>
      <c r="J317" s="1" t="s">
        <v>2</v>
      </c>
      <c r="K317" s="5">
        <v>42552.640300925923</v>
      </c>
      <c r="L317" s="1"/>
      <c r="M317" s="1"/>
      <c r="N317" s="2" t="s">
        <v>12</v>
      </c>
      <c r="O317" s="6" t="b">
        <v>0</v>
      </c>
      <c r="P317" s="1" t="s">
        <v>15</v>
      </c>
      <c r="Q317" s="33" t="str">
        <f>IF(ISNUMBER(SEARCH(",",Table_owssvr[[#This Row],[Created By]])),SUBSTITUTE(Table_owssvr[[#This Row],[Created By]]," OCD,",""),Table_owssvr[[#This Row],[Created By]])</f>
        <v>Darin Mann</v>
      </c>
      <c r="R317" s="33" t="str">
        <f>IF(ISNUMBER(SEARCH(",",Table_owssvr[[#This Row],[Created By]])),(MID(Table_owssvr[[#This Row],[Created By_A]]&amp;" "&amp;Table_owssvr[[#This Row],[Created By_A]],FIND(" ",Table_owssvr[[#This Row],[Created By_A]])+1,LEN(Table_owssvr[[#This Row],[Created By_A]]))),Table_owssvr[[#This Row],[Created By]])</f>
        <v>Darin Mann</v>
      </c>
      <c r="S317" s="34" t="str">
        <f>IF(ISNUMBER(SEARCH(",",Table_owssvr[[#This Row],[Created By_B1]])),SUBSTITUTE(Table_owssvr[[#This Row],[Created By_B1]],",",""),Table_owssvr[[#This Row],[Created By_B1]])</f>
        <v>Darin Mann</v>
      </c>
      <c r="T317" s="7">
        <v>322</v>
      </c>
      <c r="U317" s="1" t="s">
        <v>15</v>
      </c>
      <c r="V317" s="5">
        <v>42552.640300925923</v>
      </c>
      <c r="W317" s="1" t="s">
        <v>2</v>
      </c>
      <c r="X317" s="1"/>
      <c r="Y317" s="1" t="s">
        <v>13</v>
      </c>
      <c r="Z317" s="1" t="s">
        <v>12</v>
      </c>
      <c r="AA317" s="1" t="s">
        <v>11</v>
      </c>
    </row>
    <row r="318" spans="1:27" x14ac:dyDescent="0.25">
      <c r="A318" s="1" t="s">
        <v>153</v>
      </c>
      <c r="B318" s="4">
        <v>42552</v>
      </c>
      <c r="C318" s="24" t="str">
        <f ca="1">IF(Table_owssvr[[#This Row],[Date]]&gt;=(TODAY()-365),"Y","N")</f>
        <v>N</v>
      </c>
      <c r="D318" s="1" t="s">
        <v>1549</v>
      </c>
      <c r="E318" s="1" t="s">
        <v>39</v>
      </c>
      <c r="F318" s="14" t="s">
        <v>1548</v>
      </c>
      <c r="G318" s="1" t="s">
        <v>221</v>
      </c>
      <c r="H318" s="6" t="str">
        <f>IFERROR(LEFT(Table_owssvr[[#This Row],[Subject]],FIND(";",Table_owssvr[[#This Row],[Subject]])-1),Table_owssvr[[#This Row],[Subject]])</f>
        <v>Damage related to disaster</v>
      </c>
      <c r="I318" s="1" t="s">
        <v>16</v>
      </c>
      <c r="J318" s="1" t="s">
        <v>2</v>
      </c>
      <c r="K318" s="5">
        <v>42552.676747685182</v>
      </c>
      <c r="L318" s="1"/>
      <c r="M318" s="1"/>
      <c r="N318" s="2" t="s">
        <v>12</v>
      </c>
      <c r="O318" s="6" t="b">
        <v>0</v>
      </c>
      <c r="P318" s="1" t="s">
        <v>15</v>
      </c>
      <c r="Q318" s="33" t="str">
        <f>IF(ISNUMBER(SEARCH(",",Table_owssvr[[#This Row],[Created By]])),SUBSTITUTE(Table_owssvr[[#This Row],[Created By]]," OCD,",""),Table_owssvr[[#This Row],[Created By]])</f>
        <v>Darin Mann</v>
      </c>
      <c r="R318" s="33" t="str">
        <f>IF(ISNUMBER(SEARCH(",",Table_owssvr[[#This Row],[Created By]])),(MID(Table_owssvr[[#This Row],[Created By_A]]&amp;" "&amp;Table_owssvr[[#This Row],[Created By_A]],FIND(" ",Table_owssvr[[#This Row],[Created By_A]])+1,LEN(Table_owssvr[[#This Row],[Created By_A]]))),Table_owssvr[[#This Row],[Created By]])</f>
        <v>Darin Mann</v>
      </c>
      <c r="S318" s="34" t="str">
        <f>IF(ISNUMBER(SEARCH(",",Table_owssvr[[#This Row],[Created By_B1]])),SUBSTITUTE(Table_owssvr[[#This Row],[Created By_B1]],",",""),Table_owssvr[[#This Row],[Created By_B1]])</f>
        <v>Darin Mann</v>
      </c>
      <c r="T318" s="7">
        <v>323</v>
      </c>
      <c r="U318" s="1" t="s">
        <v>15</v>
      </c>
      <c r="V318" s="5">
        <v>42552.676747685182</v>
      </c>
      <c r="W318" s="1" t="s">
        <v>2</v>
      </c>
      <c r="X318" s="1"/>
      <c r="Y318" s="1" t="s">
        <v>13</v>
      </c>
      <c r="Z318" s="1" t="s">
        <v>12</v>
      </c>
      <c r="AA318" s="1" t="s">
        <v>11</v>
      </c>
    </row>
    <row r="319" spans="1:27" x14ac:dyDescent="0.25">
      <c r="A319" s="25" t="s">
        <v>41</v>
      </c>
      <c r="B319" s="26">
        <v>42536</v>
      </c>
      <c r="C319" s="27" t="str">
        <f ca="1">IF(Table_owssvr[[#This Row],[Date]]&gt;=(TODAY()-365),"Y","N")</f>
        <v>N</v>
      </c>
      <c r="D319" s="25" t="s">
        <v>40</v>
      </c>
      <c r="E319" s="25" t="s">
        <v>39</v>
      </c>
      <c r="F319" s="14" t="s">
        <v>1516</v>
      </c>
      <c r="G319" s="25" t="s">
        <v>13</v>
      </c>
      <c r="H319" s="28" t="str">
        <f>IFERROR(LEFT(Table_owssvr[[#This Row],[Subject]],FIND(";",Table_owssvr[[#This Row],[Subject]])-1),Table_owssvr[[#This Row],[Subject]])</f>
        <v>Grants Management</v>
      </c>
      <c r="I319" s="25" t="s">
        <v>27</v>
      </c>
      <c r="J319" s="25" t="s">
        <v>112</v>
      </c>
      <c r="K319" s="29">
        <v>42556.620451388888</v>
      </c>
      <c r="L319" s="25"/>
      <c r="M319" s="25"/>
      <c r="N319" s="30" t="s">
        <v>12</v>
      </c>
      <c r="O319" s="28" t="b">
        <v>0</v>
      </c>
      <c r="P319" s="25" t="s">
        <v>15</v>
      </c>
      <c r="Q319" s="33" t="str">
        <f>IF(ISNUMBER(SEARCH(",",Table_owssvr[[#This Row],[Created By]])),SUBSTITUTE(Table_owssvr[[#This Row],[Created By]]," OCD,",""),Table_owssvr[[#This Row],[Created By]])</f>
        <v>Chua Michael</v>
      </c>
      <c r="R319" s="33" t="str">
        <f>IF(ISNUMBER(SEARCH(",",Table_owssvr[[#This Row],[Created By]])),(MID(Table_owssvr[[#This Row],[Created By_A]]&amp;" "&amp;Table_owssvr[[#This Row],[Created By_A]],FIND(" ",Table_owssvr[[#This Row],[Created By_A]])+1,LEN(Table_owssvr[[#This Row],[Created By_A]]))),Table_owssvr[[#This Row],[Created By]])</f>
        <v>Michael Chua</v>
      </c>
      <c r="S319" s="34" t="str">
        <f>IF(ISNUMBER(SEARCH(",",Table_owssvr[[#This Row],[Created By_B1]])),SUBSTITUTE(Table_owssvr[[#This Row],[Created By_B1]],",",""),Table_owssvr[[#This Row],[Created By_B1]])</f>
        <v>Michael Chua</v>
      </c>
      <c r="T319" s="31">
        <v>324</v>
      </c>
      <c r="U319" s="25" t="s">
        <v>15</v>
      </c>
      <c r="V319" s="29">
        <v>42556.620451388888</v>
      </c>
      <c r="W319" s="25" t="s">
        <v>112</v>
      </c>
      <c r="X319" s="25"/>
      <c r="Y319" s="25" t="s">
        <v>13</v>
      </c>
      <c r="Z319" s="25" t="s">
        <v>12</v>
      </c>
      <c r="AA319" s="25" t="s">
        <v>11</v>
      </c>
    </row>
    <row r="320" spans="1:27" x14ac:dyDescent="0.25">
      <c r="A320" s="1" t="s">
        <v>1030</v>
      </c>
      <c r="B320" s="4">
        <v>42529</v>
      </c>
      <c r="C320" s="24" t="str">
        <f ca="1">IF(Table_owssvr[[#This Row],[Date]]&gt;=(TODAY()-365),"Y","N")</f>
        <v>N</v>
      </c>
      <c r="D320" s="1" t="s">
        <v>1029</v>
      </c>
      <c r="E320" s="1" t="s">
        <v>502</v>
      </c>
      <c r="F320" s="14" t="s">
        <v>1303</v>
      </c>
      <c r="G320" s="1" t="s">
        <v>13</v>
      </c>
      <c r="H320" s="6" t="str">
        <f>IFERROR(LEFT(Table_owssvr[[#This Row],[Subject]],FIND(";",Table_owssvr[[#This Row],[Subject]])-1),Table_owssvr[[#This Row],[Subject]])</f>
        <v>Grants Management</v>
      </c>
      <c r="I320" s="1" t="s">
        <v>27</v>
      </c>
      <c r="J320" s="1" t="s">
        <v>112</v>
      </c>
      <c r="K320" s="5">
        <v>42556.623784722222</v>
      </c>
      <c r="L320" s="1"/>
      <c r="M320" s="1"/>
      <c r="N320" s="2" t="s">
        <v>12</v>
      </c>
      <c r="O320" s="6" t="b">
        <v>0</v>
      </c>
      <c r="P320" s="1" t="s">
        <v>15</v>
      </c>
      <c r="Q320" s="33" t="str">
        <f>IF(ISNUMBER(SEARCH(",",Table_owssvr[[#This Row],[Created By]])),SUBSTITUTE(Table_owssvr[[#This Row],[Created By]]," OCD,",""),Table_owssvr[[#This Row],[Created By]])</f>
        <v>Chua Michael</v>
      </c>
      <c r="R320" s="33" t="str">
        <f>IF(ISNUMBER(SEARCH(",",Table_owssvr[[#This Row],[Created By]])),(MID(Table_owssvr[[#This Row],[Created By_A]]&amp;" "&amp;Table_owssvr[[#This Row],[Created By_A]],FIND(" ",Table_owssvr[[#This Row],[Created By_A]])+1,LEN(Table_owssvr[[#This Row],[Created By_A]]))),Table_owssvr[[#This Row],[Created By]])</f>
        <v>Michael Chua</v>
      </c>
      <c r="S320" s="34" t="str">
        <f>IF(ISNUMBER(SEARCH(",",Table_owssvr[[#This Row],[Created By_B1]])),SUBSTITUTE(Table_owssvr[[#This Row],[Created By_B1]],",",""),Table_owssvr[[#This Row],[Created By_B1]])</f>
        <v>Michael Chua</v>
      </c>
      <c r="T320" s="7">
        <v>325</v>
      </c>
      <c r="U320" s="1" t="s">
        <v>15</v>
      </c>
      <c r="V320" s="5">
        <v>42556.623784722222</v>
      </c>
      <c r="W320" s="1" t="s">
        <v>112</v>
      </c>
      <c r="X320" s="1"/>
      <c r="Y320" s="1" t="s">
        <v>13</v>
      </c>
      <c r="Z320" s="1" t="s">
        <v>12</v>
      </c>
      <c r="AA320" s="1" t="s">
        <v>11</v>
      </c>
    </row>
    <row r="321" spans="1:27" x14ac:dyDescent="0.25">
      <c r="A321" s="25" t="s">
        <v>1485</v>
      </c>
      <c r="B321" s="26">
        <v>42558</v>
      </c>
      <c r="C321" s="27" t="str">
        <f ca="1">IF(Table_owssvr[[#This Row],[Date]]&gt;=(TODAY()-365),"Y","N")</f>
        <v>N</v>
      </c>
      <c r="D321" s="25" t="s">
        <v>1547</v>
      </c>
      <c r="E321" s="25" t="s">
        <v>29</v>
      </c>
      <c r="F321" s="14" t="s">
        <v>1546</v>
      </c>
      <c r="G321" s="25" t="s">
        <v>126</v>
      </c>
      <c r="H321" s="28" t="str">
        <f>IFERROR(LEFT(Table_owssvr[[#This Row],[Subject]],FIND(";",Table_owssvr[[#This Row],[Subject]])-1),Table_owssvr[[#This Row],[Subject]])</f>
        <v>Damage related to disaster</v>
      </c>
      <c r="I321" s="25" t="s">
        <v>16</v>
      </c>
      <c r="J321" s="25" t="s">
        <v>1099</v>
      </c>
      <c r="K321" s="29">
        <v>42558.570208333331</v>
      </c>
      <c r="L321" s="25"/>
      <c r="M321" s="25"/>
      <c r="N321" s="30" t="s">
        <v>12</v>
      </c>
      <c r="O321" s="28" t="b">
        <v>0</v>
      </c>
      <c r="P321" s="25" t="s">
        <v>15</v>
      </c>
      <c r="Q321" s="33" t="str">
        <f>IF(ISNUMBER(SEARCH(",",Table_owssvr[[#This Row],[Created By]])),SUBSTITUTE(Table_owssvr[[#This Row],[Created By]]," OCD,",""),Table_owssvr[[#This Row],[Created By]])</f>
        <v>Peychaud Rosalind</v>
      </c>
      <c r="R321" s="33" t="str">
        <f>IF(ISNUMBER(SEARCH(",",Table_owssvr[[#This Row],[Created By]])),(MID(Table_owssvr[[#This Row],[Created By_A]]&amp;" "&amp;Table_owssvr[[#This Row],[Created By_A]],FIND(" ",Table_owssvr[[#This Row],[Created By_A]])+1,LEN(Table_owssvr[[#This Row],[Created By_A]]))),Table_owssvr[[#This Row],[Created By]])</f>
        <v>Rosalind Peychaud</v>
      </c>
      <c r="S321" s="34" t="str">
        <f>IF(ISNUMBER(SEARCH(",",Table_owssvr[[#This Row],[Created By_B1]])),SUBSTITUTE(Table_owssvr[[#This Row],[Created By_B1]],",",""),Table_owssvr[[#This Row],[Created By_B1]])</f>
        <v>Rosalind Peychaud</v>
      </c>
      <c r="T321" s="31">
        <v>327</v>
      </c>
      <c r="U321" s="25" t="s">
        <v>15</v>
      </c>
      <c r="V321" s="29">
        <v>42592.631921296299</v>
      </c>
      <c r="W321" s="25" t="s">
        <v>1099</v>
      </c>
      <c r="X321" s="25"/>
      <c r="Y321" s="25" t="s">
        <v>13</v>
      </c>
      <c r="Z321" s="25" t="s">
        <v>12</v>
      </c>
      <c r="AA321" s="25" t="s">
        <v>11</v>
      </c>
    </row>
    <row r="322" spans="1:27" x14ac:dyDescent="0.25">
      <c r="A322" s="1" t="s">
        <v>631</v>
      </c>
      <c r="B322" s="4">
        <v>42549</v>
      </c>
      <c r="C322" s="24" t="str">
        <f ca="1">IF(Table_owssvr[[#This Row],[Date]]&gt;=(TODAY()-365),"Y","N")</f>
        <v>N</v>
      </c>
      <c r="D322" s="1" t="s">
        <v>1545</v>
      </c>
      <c r="E322" s="1" t="s">
        <v>39</v>
      </c>
      <c r="F322" s="14" t="s">
        <v>1544</v>
      </c>
      <c r="G322" s="1" t="s">
        <v>812</v>
      </c>
      <c r="H322" s="6" t="str">
        <f>IFERROR(LEFT(Table_owssvr[[#This Row],[Subject]],FIND(";",Table_owssvr[[#This Row],[Subject]])-1),Table_owssvr[[#This Row],[Subject]])</f>
        <v>Damage related to disaster</v>
      </c>
      <c r="I322" s="1" t="s">
        <v>27</v>
      </c>
      <c r="J322" s="1" t="s">
        <v>1543</v>
      </c>
      <c r="K322" s="5">
        <v>42562.494502314818</v>
      </c>
      <c r="L322" s="1"/>
      <c r="M322" s="1"/>
      <c r="N322" s="2" t="s">
        <v>12</v>
      </c>
      <c r="O322" s="6" t="b">
        <v>0</v>
      </c>
      <c r="P322" s="1" t="s">
        <v>15</v>
      </c>
      <c r="Q322" s="33" t="str">
        <f>IF(ISNUMBER(SEARCH(",",Table_owssvr[[#This Row],[Created By]])),SUBSTITUTE(Table_owssvr[[#This Row],[Created By]]," OCD,",""),Table_owssvr[[#This Row],[Created By]])</f>
        <v>Hebert Kristen</v>
      </c>
      <c r="R322" s="33" t="str">
        <f>IF(ISNUMBER(SEARCH(",",Table_owssvr[[#This Row],[Created By]])),(MID(Table_owssvr[[#This Row],[Created By_A]]&amp;" "&amp;Table_owssvr[[#This Row],[Created By_A]],FIND(" ",Table_owssvr[[#This Row],[Created By_A]])+1,LEN(Table_owssvr[[#This Row],[Created By_A]]))),Table_owssvr[[#This Row],[Created By]])</f>
        <v>Kristen Hebert</v>
      </c>
      <c r="S322" s="34" t="str">
        <f>IF(ISNUMBER(SEARCH(",",Table_owssvr[[#This Row],[Created By_B1]])),SUBSTITUTE(Table_owssvr[[#This Row],[Created By_B1]],",",""),Table_owssvr[[#This Row],[Created By_B1]])</f>
        <v>Kristen Hebert</v>
      </c>
      <c r="T322" s="7">
        <v>328</v>
      </c>
      <c r="U322" s="1" t="s">
        <v>15</v>
      </c>
      <c r="V322" s="5">
        <v>42562.494502314818</v>
      </c>
      <c r="W322" s="1" t="s">
        <v>1543</v>
      </c>
      <c r="X322" s="1"/>
      <c r="Y322" s="1" t="s">
        <v>190</v>
      </c>
      <c r="Z322" s="1" t="s">
        <v>12</v>
      </c>
      <c r="AA322" s="1" t="s">
        <v>11</v>
      </c>
    </row>
    <row r="323" spans="1:27" x14ac:dyDescent="0.25">
      <c r="A323" s="1" t="s">
        <v>512</v>
      </c>
      <c r="B323" s="4">
        <v>42562</v>
      </c>
      <c r="C323" s="24" t="str">
        <f ca="1">IF(Table_owssvr[[#This Row],[Date]]&gt;=(TODAY()-365),"Y","N")</f>
        <v>N</v>
      </c>
      <c r="D323" s="1" t="s">
        <v>1542</v>
      </c>
      <c r="E323" s="1" t="s">
        <v>29</v>
      </c>
      <c r="F323" s="14" t="s">
        <v>1541</v>
      </c>
      <c r="G323" s="1" t="s">
        <v>534</v>
      </c>
      <c r="H323" s="6" t="str">
        <f>IFERROR(LEFT(Table_owssvr[[#This Row],[Subject]],FIND(";",Table_owssvr[[#This Row],[Subject]])-1),Table_owssvr[[#This Row],[Subject]])</f>
        <v>Eligible CDBG Activities</v>
      </c>
      <c r="I323" s="1" t="s">
        <v>27</v>
      </c>
      <c r="J323" s="1" t="s">
        <v>493</v>
      </c>
      <c r="K323" s="5">
        <v>42562.518576388888</v>
      </c>
      <c r="L323" s="1"/>
      <c r="M323" s="1"/>
      <c r="N323" s="2" t="s">
        <v>12</v>
      </c>
      <c r="O323" s="6" t="b">
        <v>0</v>
      </c>
      <c r="P323" s="1" t="s">
        <v>15</v>
      </c>
      <c r="Q323" s="33" t="str">
        <f>IF(ISNUMBER(SEARCH(",",Table_owssvr[[#This Row],[Created By]])),SUBSTITUTE(Table_owssvr[[#This Row],[Created By]]," OCD,",""),Table_owssvr[[#This Row],[Created By]])</f>
        <v>Lee Jared</v>
      </c>
      <c r="R323" s="33" t="str">
        <f>IF(ISNUMBER(SEARCH(",",Table_owssvr[[#This Row],[Created By]])),(MID(Table_owssvr[[#This Row],[Created By_A]]&amp;" "&amp;Table_owssvr[[#This Row],[Created By_A]],FIND(" ",Table_owssvr[[#This Row],[Created By_A]])+1,LEN(Table_owssvr[[#This Row],[Created By_A]]))),Table_owssvr[[#This Row],[Created By]])</f>
        <v>Jared Lee</v>
      </c>
      <c r="S323" s="34" t="str">
        <f>IF(ISNUMBER(SEARCH(",",Table_owssvr[[#This Row],[Created By_B1]])),SUBSTITUTE(Table_owssvr[[#This Row],[Created By_B1]],",",""),Table_owssvr[[#This Row],[Created By_B1]])</f>
        <v>Jared Lee</v>
      </c>
      <c r="T323" s="7">
        <v>329</v>
      </c>
      <c r="U323" s="1" t="s">
        <v>15</v>
      </c>
      <c r="V323" s="5">
        <v>42562.518576388888</v>
      </c>
      <c r="W323" s="1" t="s">
        <v>493</v>
      </c>
      <c r="X323" s="1"/>
      <c r="Y323" s="1" t="s">
        <v>13</v>
      </c>
      <c r="Z323" s="1" t="s">
        <v>12</v>
      </c>
      <c r="AA323" s="1" t="s">
        <v>11</v>
      </c>
    </row>
    <row r="324" spans="1:27" x14ac:dyDescent="0.25">
      <c r="A324" s="1" t="s">
        <v>1540</v>
      </c>
      <c r="B324" s="4">
        <v>42564</v>
      </c>
      <c r="C324" s="24" t="str">
        <f ca="1">IF(Table_owssvr[[#This Row],[Date]]&gt;=(TODAY()-365),"Y","N")</f>
        <v>N</v>
      </c>
      <c r="D324" s="1" t="s">
        <v>622</v>
      </c>
      <c r="E324" s="1" t="s">
        <v>29</v>
      </c>
      <c r="F324" s="14" t="s">
        <v>1539</v>
      </c>
      <c r="G324" s="1" t="s">
        <v>1453</v>
      </c>
      <c r="H324" s="6" t="str">
        <f>IFERROR(LEFT(Table_owssvr[[#This Row],[Subject]],FIND(";",Table_owssvr[[#This Row],[Subject]])-1),Table_owssvr[[#This Row],[Subject]])</f>
        <v>Eligible CDBG Activities</v>
      </c>
      <c r="I324" s="1" t="s">
        <v>27</v>
      </c>
      <c r="J324" s="1" t="s">
        <v>493</v>
      </c>
      <c r="K324" s="5">
        <v>42564.700567129628</v>
      </c>
      <c r="L324" s="1"/>
      <c r="M324" s="1"/>
      <c r="N324" s="2" t="s">
        <v>12</v>
      </c>
      <c r="O324" s="6" t="b">
        <v>0</v>
      </c>
      <c r="P324" s="1" t="s">
        <v>15</v>
      </c>
      <c r="Q324" s="33" t="str">
        <f>IF(ISNUMBER(SEARCH(",",Table_owssvr[[#This Row],[Created By]])),SUBSTITUTE(Table_owssvr[[#This Row],[Created By]]," OCD,",""),Table_owssvr[[#This Row],[Created By]])</f>
        <v>Lee Jared</v>
      </c>
      <c r="R324" s="33" t="str">
        <f>IF(ISNUMBER(SEARCH(",",Table_owssvr[[#This Row],[Created By]])),(MID(Table_owssvr[[#This Row],[Created By_A]]&amp;" "&amp;Table_owssvr[[#This Row],[Created By_A]],FIND(" ",Table_owssvr[[#This Row],[Created By_A]])+1,LEN(Table_owssvr[[#This Row],[Created By_A]]))),Table_owssvr[[#This Row],[Created By]])</f>
        <v>Jared Lee</v>
      </c>
      <c r="S324" s="34" t="str">
        <f>IF(ISNUMBER(SEARCH(",",Table_owssvr[[#This Row],[Created By_B1]])),SUBSTITUTE(Table_owssvr[[#This Row],[Created By_B1]],",",""),Table_owssvr[[#This Row],[Created By_B1]])</f>
        <v>Jared Lee</v>
      </c>
      <c r="T324" s="7">
        <v>330</v>
      </c>
      <c r="U324" s="1" t="s">
        <v>15</v>
      </c>
      <c r="V324" s="5">
        <v>42564.72552083333</v>
      </c>
      <c r="W324" s="1" t="s">
        <v>493</v>
      </c>
      <c r="X324" s="1"/>
      <c r="Y324" s="1" t="s">
        <v>13</v>
      </c>
      <c r="Z324" s="1" t="s">
        <v>12</v>
      </c>
      <c r="AA324" s="1" t="s">
        <v>11</v>
      </c>
    </row>
    <row r="325" spans="1:27" x14ac:dyDescent="0.25">
      <c r="A325" s="1" t="s">
        <v>482</v>
      </c>
      <c r="B325" s="4">
        <v>42566</v>
      </c>
      <c r="C325" s="24" t="str">
        <f ca="1">IF(Table_owssvr[[#This Row],[Date]]&gt;=(TODAY()-365),"Y","N")</f>
        <v>N</v>
      </c>
      <c r="D325" s="1" t="s">
        <v>1538</v>
      </c>
      <c r="E325" s="1" t="s">
        <v>29</v>
      </c>
      <c r="F325" s="14" t="s">
        <v>1537</v>
      </c>
      <c r="G325" s="1" t="s">
        <v>59</v>
      </c>
      <c r="H325" s="6" t="str">
        <f>IFERROR(LEFT(Table_owssvr[[#This Row],[Subject]],FIND(";",Table_owssvr[[#This Row],[Subject]])-1),Table_owssvr[[#This Row],[Subject]])</f>
        <v>Damage related to disaster</v>
      </c>
      <c r="I325" s="1" t="s">
        <v>16</v>
      </c>
      <c r="J325" s="1" t="s">
        <v>1099</v>
      </c>
      <c r="K325" s="5">
        <v>42566.658703703702</v>
      </c>
      <c r="L325" s="1"/>
      <c r="M325" s="1"/>
      <c r="N325" s="2" t="s">
        <v>12</v>
      </c>
      <c r="O325" s="6" t="b">
        <v>0</v>
      </c>
      <c r="P325" s="1" t="s">
        <v>15</v>
      </c>
      <c r="Q325" s="33" t="str">
        <f>IF(ISNUMBER(SEARCH(",",Table_owssvr[[#This Row],[Created By]])),SUBSTITUTE(Table_owssvr[[#This Row],[Created By]]," OCD,",""),Table_owssvr[[#This Row],[Created By]])</f>
        <v>Peychaud Rosalind</v>
      </c>
      <c r="R325" s="33" t="str">
        <f>IF(ISNUMBER(SEARCH(",",Table_owssvr[[#This Row],[Created By]])),(MID(Table_owssvr[[#This Row],[Created By_A]]&amp;" "&amp;Table_owssvr[[#This Row],[Created By_A]],FIND(" ",Table_owssvr[[#This Row],[Created By_A]])+1,LEN(Table_owssvr[[#This Row],[Created By_A]]))),Table_owssvr[[#This Row],[Created By]])</f>
        <v>Rosalind Peychaud</v>
      </c>
      <c r="S325" s="34" t="str">
        <f>IF(ISNUMBER(SEARCH(",",Table_owssvr[[#This Row],[Created By_B1]])),SUBSTITUTE(Table_owssvr[[#This Row],[Created By_B1]],",",""),Table_owssvr[[#This Row],[Created By_B1]])</f>
        <v>Rosalind Peychaud</v>
      </c>
      <c r="T325" s="7">
        <v>331</v>
      </c>
      <c r="U325" s="1" t="s">
        <v>15</v>
      </c>
      <c r="V325" s="5">
        <v>42570.44190972222</v>
      </c>
      <c r="W325" s="1" t="s">
        <v>1099</v>
      </c>
      <c r="X325" s="1"/>
      <c r="Y325" s="1" t="s">
        <v>13</v>
      </c>
      <c r="Z325" s="1" t="s">
        <v>12</v>
      </c>
      <c r="AA325" s="1" t="s">
        <v>11</v>
      </c>
    </row>
    <row r="326" spans="1:27" x14ac:dyDescent="0.25">
      <c r="A326" s="1" t="s">
        <v>1536</v>
      </c>
      <c r="B326" s="4">
        <v>42558</v>
      </c>
      <c r="C326" s="24" t="str">
        <f ca="1">IF(Table_owssvr[[#This Row],[Date]]&gt;=(TODAY()-365),"Y","N")</f>
        <v>N</v>
      </c>
      <c r="D326" s="1" t="s">
        <v>741</v>
      </c>
      <c r="E326" s="1" t="s">
        <v>39</v>
      </c>
      <c r="F326" s="14" t="s">
        <v>1535</v>
      </c>
      <c r="G326" s="1" t="s">
        <v>46</v>
      </c>
      <c r="H326" s="6" t="str">
        <f>IFERROR(LEFT(Table_owssvr[[#This Row],[Subject]],FIND(";",Table_owssvr[[#This Row],[Subject]])-1),Table_owssvr[[#This Row],[Subject]])</f>
        <v>Damage related to disaster</v>
      </c>
      <c r="I326" s="1" t="s">
        <v>16</v>
      </c>
      <c r="J326" s="1" t="s">
        <v>2</v>
      </c>
      <c r="K326" s="5">
        <v>42566.795370370368</v>
      </c>
      <c r="L326" s="1"/>
      <c r="M326" s="1"/>
      <c r="N326" s="2" t="s">
        <v>12</v>
      </c>
      <c r="O326" s="6" t="b">
        <v>0</v>
      </c>
      <c r="P326" s="1" t="s">
        <v>15</v>
      </c>
      <c r="Q326" s="33" t="str">
        <f>IF(ISNUMBER(SEARCH(",",Table_owssvr[[#This Row],[Created By]])),SUBSTITUTE(Table_owssvr[[#This Row],[Created By]]," OCD,",""),Table_owssvr[[#This Row],[Created By]])</f>
        <v>Darin Mann</v>
      </c>
      <c r="R326" s="33" t="str">
        <f>IF(ISNUMBER(SEARCH(",",Table_owssvr[[#This Row],[Created By]])),(MID(Table_owssvr[[#This Row],[Created By_A]]&amp;" "&amp;Table_owssvr[[#This Row],[Created By_A]],FIND(" ",Table_owssvr[[#This Row],[Created By_A]])+1,LEN(Table_owssvr[[#This Row],[Created By_A]]))),Table_owssvr[[#This Row],[Created By]])</f>
        <v>Darin Mann</v>
      </c>
      <c r="S326" s="34" t="str">
        <f>IF(ISNUMBER(SEARCH(",",Table_owssvr[[#This Row],[Created By_B1]])),SUBSTITUTE(Table_owssvr[[#This Row],[Created By_B1]],",",""),Table_owssvr[[#This Row],[Created By_B1]])</f>
        <v>Darin Mann</v>
      </c>
      <c r="T326" s="7">
        <v>332</v>
      </c>
      <c r="U326" s="1" t="s">
        <v>15</v>
      </c>
      <c r="V326" s="5">
        <v>42566.795370370368</v>
      </c>
      <c r="W326" s="1" t="s">
        <v>2</v>
      </c>
      <c r="X326" s="1"/>
      <c r="Y326" s="1" t="s">
        <v>13</v>
      </c>
      <c r="Z326" s="1" t="s">
        <v>12</v>
      </c>
      <c r="AA326" s="1" t="s">
        <v>11</v>
      </c>
    </row>
    <row r="327" spans="1:27" x14ac:dyDescent="0.25">
      <c r="A327" s="1" t="s">
        <v>153</v>
      </c>
      <c r="B327" s="4">
        <v>42564</v>
      </c>
      <c r="C327" s="24" t="str">
        <f ca="1">IF(Table_owssvr[[#This Row],[Date]]&gt;=(TODAY()-365),"Y","N")</f>
        <v>N</v>
      </c>
      <c r="D327" s="1" t="s">
        <v>1534</v>
      </c>
      <c r="E327" s="1" t="s">
        <v>39</v>
      </c>
      <c r="F327" s="14" t="s">
        <v>1533</v>
      </c>
      <c r="G327" s="1" t="s">
        <v>221</v>
      </c>
      <c r="H327" s="6" t="str">
        <f>IFERROR(LEFT(Table_owssvr[[#This Row],[Subject]],FIND(";",Table_owssvr[[#This Row],[Subject]])-1),Table_owssvr[[#This Row],[Subject]])</f>
        <v>Damage related to disaster</v>
      </c>
      <c r="I327" s="1" t="s">
        <v>27</v>
      </c>
      <c r="J327" s="1" t="s">
        <v>2</v>
      </c>
      <c r="K327" s="5">
        <v>42566.801064814812</v>
      </c>
      <c r="L327" s="1"/>
      <c r="M327" s="1"/>
      <c r="N327" s="2" t="s">
        <v>12</v>
      </c>
      <c r="O327" s="6" t="b">
        <v>0</v>
      </c>
      <c r="P327" s="1" t="s">
        <v>15</v>
      </c>
      <c r="Q327" s="33" t="str">
        <f>IF(ISNUMBER(SEARCH(",",Table_owssvr[[#This Row],[Created By]])),SUBSTITUTE(Table_owssvr[[#This Row],[Created By]]," OCD,",""),Table_owssvr[[#This Row],[Created By]])</f>
        <v>Darin Mann</v>
      </c>
      <c r="R327" s="33" t="str">
        <f>IF(ISNUMBER(SEARCH(",",Table_owssvr[[#This Row],[Created By]])),(MID(Table_owssvr[[#This Row],[Created By_A]]&amp;" "&amp;Table_owssvr[[#This Row],[Created By_A]],FIND(" ",Table_owssvr[[#This Row],[Created By_A]])+1,LEN(Table_owssvr[[#This Row],[Created By_A]]))),Table_owssvr[[#This Row],[Created By]])</f>
        <v>Darin Mann</v>
      </c>
      <c r="S327" s="34" t="str">
        <f>IF(ISNUMBER(SEARCH(",",Table_owssvr[[#This Row],[Created By_B1]])),SUBSTITUTE(Table_owssvr[[#This Row],[Created By_B1]],",",""),Table_owssvr[[#This Row],[Created By_B1]])</f>
        <v>Darin Mann</v>
      </c>
      <c r="T327" s="7">
        <v>333</v>
      </c>
      <c r="U327" s="1" t="s">
        <v>15</v>
      </c>
      <c r="V327" s="5">
        <v>42566.801064814812</v>
      </c>
      <c r="W327" s="1" t="s">
        <v>2</v>
      </c>
      <c r="X327" s="1"/>
      <c r="Y327" s="1" t="s">
        <v>13</v>
      </c>
      <c r="Z327" s="1" t="s">
        <v>12</v>
      </c>
      <c r="AA327" s="1" t="s">
        <v>11</v>
      </c>
    </row>
    <row r="328" spans="1:27" x14ac:dyDescent="0.25">
      <c r="A328" s="1" t="s">
        <v>341</v>
      </c>
      <c r="B328" s="4">
        <v>42566</v>
      </c>
      <c r="C328" s="24" t="str">
        <f ca="1">IF(Table_owssvr[[#This Row],[Date]]&gt;=(TODAY()-365),"Y","N")</f>
        <v>N</v>
      </c>
      <c r="D328" s="1" t="s">
        <v>1532</v>
      </c>
      <c r="E328" s="1" t="s">
        <v>29</v>
      </c>
      <c r="F328" s="14" t="s">
        <v>1531</v>
      </c>
      <c r="G328" s="1" t="s">
        <v>59</v>
      </c>
      <c r="H328" s="6" t="str">
        <f>IFERROR(LEFT(Table_owssvr[[#This Row],[Subject]],FIND(";",Table_owssvr[[#This Row],[Subject]])-1),Table_owssvr[[#This Row],[Subject]])</f>
        <v>Damage related to disaster</v>
      </c>
      <c r="I328" s="1" t="s">
        <v>16</v>
      </c>
      <c r="J328" s="1" t="s">
        <v>1099</v>
      </c>
      <c r="K328" s="5">
        <v>42570.436539351853</v>
      </c>
      <c r="L328" s="1"/>
      <c r="M328" s="1"/>
      <c r="N328" s="2" t="s">
        <v>12</v>
      </c>
      <c r="O328" s="6" t="b">
        <v>0</v>
      </c>
      <c r="P328" s="1" t="s">
        <v>15</v>
      </c>
      <c r="Q328" s="33" t="str">
        <f>IF(ISNUMBER(SEARCH(",",Table_owssvr[[#This Row],[Created By]])),SUBSTITUTE(Table_owssvr[[#This Row],[Created By]]," OCD,",""),Table_owssvr[[#This Row],[Created By]])</f>
        <v>Peychaud Rosalind</v>
      </c>
      <c r="R328" s="33" t="str">
        <f>IF(ISNUMBER(SEARCH(",",Table_owssvr[[#This Row],[Created By]])),(MID(Table_owssvr[[#This Row],[Created By_A]]&amp;" "&amp;Table_owssvr[[#This Row],[Created By_A]],FIND(" ",Table_owssvr[[#This Row],[Created By_A]])+1,LEN(Table_owssvr[[#This Row],[Created By_A]]))),Table_owssvr[[#This Row],[Created By]])</f>
        <v>Rosalind Peychaud</v>
      </c>
      <c r="S328" s="34" t="str">
        <f>IF(ISNUMBER(SEARCH(",",Table_owssvr[[#This Row],[Created By_B1]])),SUBSTITUTE(Table_owssvr[[#This Row],[Created By_B1]],",",""),Table_owssvr[[#This Row],[Created By_B1]])</f>
        <v>Rosalind Peychaud</v>
      </c>
      <c r="T328" s="7">
        <v>334</v>
      </c>
      <c r="U328" s="1" t="s">
        <v>15</v>
      </c>
      <c r="V328" s="5">
        <v>42570.436539351853</v>
      </c>
      <c r="W328" s="1" t="s">
        <v>1099</v>
      </c>
      <c r="X328" s="1"/>
      <c r="Y328" s="1" t="s">
        <v>13</v>
      </c>
      <c r="Z328" s="1" t="s">
        <v>12</v>
      </c>
      <c r="AA328" s="1" t="s">
        <v>11</v>
      </c>
    </row>
    <row r="329" spans="1:27" x14ac:dyDescent="0.25">
      <c r="A329" s="1" t="s">
        <v>492</v>
      </c>
      <c r="B329" s="4">
        <v>42565</v>
      </c>
      <c r="C329" s="24" t="str">
        <f ca="1">IF(Table_owssvr[[#This Row],[Date]]&gt;=(TODAY()-365),"Y","N")</f>
        <v>N</v>
      </c>
      <c r="D329" s="1" t="s">
        <v>105</v>
      </c>
      <c r="E329" s="1" t="s">
        <v>29</v>
      </c>
      <c r="F329" s="14" t="s">
        <v>1530</v>
      </c>
      <c r="G329" s="1" t="s">
        <v>59</v>
      </c>
      <c r="H329" s="6" t="str">
        <f>IFERROR(LEFT(Table_owssvr[[#This Row],[Subject]],FIND(";",Table_owssvr[[#This Row],[Subject]])-1),Table_owssvr[[#This Row],[Subject]])</f>
        <v>Damage related to disaster</v>
      </c>
      <c r="I329" s="1" t="s">
        <v>16</v>
      </c>
      <c r="J329" s="1" t="s">
        <v>1099</v>
      </c>
      <c r="K329" s="5">
        <v>42570.447685185187</v>
      </c>
      <c r="L329" s="1"/>
      <c r="M329" s="1"/>
      <c r="N329" s="2" t="s">
        <v>12</v>
      </c>
      <c r="O329" s="6" t="b">
        <v>0</v>
      </c>
      <c r="P329" s="1" t="s">
        <v>15</v>
      </c>
      <c r="Q329" s="33" t="str">
        <f>IF(ISNUMBER(SEARCH(",",Table_owssvr[[#This Row],[Created By]])),SUBSTITUTE(Table_owssvr[[#This Row],[Created By]]," OCD,",""),Table_owssvr[[#This Row],[Created By]])</f>
        <v>Peychaud Rosalind</v>
      </c>
      <c r="R329" s="33" t="str">
        <f>IF(ISNUMBER(SEARCH(",",Table_owssvr[[#This Row],[Created By]])),(MID(Table_owssvr[[#This Row],[Created By_A]]&amp;" "&amp;Table_owssvr[[#This Row],[Created By_A]],FIND(" ",Table_owssvr[[#This Row],[Created By_A]])+1,LEN(Table_owssvr[[#This Row],[Created By_A]]))),Table_owssvr[[#This Row],[Created By]])</f>
        <v>Rosalind Peychaud</v>
      </c>
      <c r="S329" s="34" t="str">
        <f>IF(ISNUMBER(SEARCH(",",Table_owssvr[[#This Row],[Created By_B1]])),SUBSTITUTE(Table_owssvr[[#This Row],[Created By_B1]],",",""),Table_owssvr[[#This Row],[Created By_B1]])</f>
        <v>Rosalind Peychaud</v>
      </c>
      <c r="T329" s="7">
        <v>335</v>
      </c>
      <c r="U329" s="1" t="s">
        <v>15</v>
      </c>
      <c r="V329" s="5">
        <v>42570.447685185187</v>
      </c>
      <c r="W329" s="1" t="s">
        <v>1099</v>
      </c>
      <c r="X329" s="1"/>
      <c r="Y329" s="1" t="s">
        <v>13</v>
      </c>
      <c r="Z329" s="1" t="s">
        <v>12</v>
      </c>
      <c r="AA329" s="1" t="s">
        <v>11</v>
      </c>
    </row>
    <row r="330" spans="1:27" x14ac:dyDescent="0.25">
      <c r="A330" s="1" t="s">
        <v>1529</v>
      </c>
      <c r="B330" s="4">
        <v>42564</v>
      </c>
      <c r="C330" s="24" t="str">
        <f ca="1">IF(Table_owssvr[[#This Row],[Date]]&gt;=(TODAY()-365),"Y","N")</f>
        <v>N</v>
      </c>
      <c r="D330" s="1" t="s">
        <v>1528</v>
      </c>
      <c r="E330" s="1" t="s">
        <v>29</v>
      </c>
      <c r="F330" s="14" t="s">
        <v>1527</v>
      </c>
      <c r="G330" s="1" t="s">
        <v>59</v>
      </c>
      <c r="H330" s="6" t="str">
        <f>IFERROR(LEFT(Table_owssvr[[#This Row],[Subject]],FIND(";",Table_owssvr[[#This Row],[Subject]])-1),Table_owssvr[[#This Row],[Subject]])</f>
        <v>Damage related to disaster</v>
      </c>
      <c r="I330" s="1" t="s">
        <v>16</v>
      </c>
      <c r="J330" s="1" t="s">
        <v>1099</v>
      </c>
      <c r="K330" s="5">
        <v>42570.469930555555</v>
      </c>
      <c r="L330" s="1"/>
      <c r="M330" s="1"/>
      <c r="N330" s="2" t="s">
        <v>12</v>
      </c>
      <c r="O330" s="6" t="b">
        <v>0</v>
      </c>
      <c r="P330" s="1" t="s">
        <v>15</v>
      </c>
      <c r="Q330" s="33" t="str">
        <f>IF(ISNUMBER(SEARCH(",",Table_owssvr[[#This Row],[Created By]])),SUBSTITUTE(Table_owssvr[[#This Row],[Created By]]," OCD,",""),Table_owssvr[[#This Row],[Created By]])</f>
        <v>Peychaud Rosalind</v>
      </c>
      <c r="R330" s="33" t="str">
        <f>IF(ISNUMBER(SEARCH(",",Table_owssvr[[#This Row],[Created By]])),(MID(Table_owssvr[[#This Row],[Created By_A]]&amp;" "&amp;Table_owssvr[[#This Row],[Created By_A]],FIND(" ",Table_owssvr[[#This Row],[Created By_A]])+1,LEN(Table_owssvr[[#This Row],[Created By_A]]))),Table_owssvr[[#This Row],[Created By]])</f>
        <v>Rosalind Peychaud</v>
      </c>
      <c r="S330" s="34" t="str">
        <f>IF(ISNUMBER(SEARCH(",",Table_owssvr[[#This Row],[Created By_B1]])),SUBSTITUTE(Table_owssvr[[#This Row],[Created By_B1]],",",""),Table_owssvr[[#This Row],[Created By_B1]])</f>
        <v>Rosalind Peychaud</v>
      </c>
      <c r="T330" s="7">
        <v>336</v>
      </c>
      <c r="U330" s="1" t="s">
        <v>15</v>
      </c>
      <c r="V330" s="5">
        <v>42570.469930555555</v>
      </c>
      <c r="W330" s="1" t="s">
        <v>1099</v>
      </c>
      <c r="X330" s="1"/>
      <c r="Y330" s="1" t="s">
        <v>13</v>
      </c>
      <c r="Z330" s="1" t="s">
        <v>12</v>
      </c>
      <c r="AA330" s="1" t="s">
        <v>11</v>
      </c>
    </row>
    <row r="331" spans="1:27" x14ac:dyDescent="0.25">
      <c r="A331" s="1" t="s">
        <v>1526</v>
      </c>
      <c r="B331" s="4">
        <v>42571</v>
      </c>
      <c r="C331" s="24" t="str">
        <f ca="1">IF(Table_owssvr[[#This Row],[Date]]&gt;=(TODAY()-365),"Y","N")</f>
        <v>N</v>
      </c>
      <c r="D331" s="1" t="s">
        <v>1525</v>
      </c>
      <c r="E331" s="1" t="s">
        <v>29</v>
      </c>
      <c r="F331" s="14" t="s">
        <v>1524</v>
      </c>
      <c r="G331" s="1" t="s">
        <v>126</v>
      </c>
      <c r="H331" s="6" t="str">
        <f>IFERROR(LEFT(Table_owssvr[[#This Row],[Subject]],FIND(";",Table_owssvr[[#This Row],[Subject]])-1),Table_owssvr[[#This Row],[Subject]])</f>
        <v>Damage related to disaster</v>
      </c>
      <c r="I331" s="1" t="s">
        <v>16</v>
      </c>
      <c r="J331" s="1" t="s">
        <v>1099</v>
      </c>
      <c r="K331" s="5">
        <v>42571.655335648145</v>
      </c>
      <c r="L331" s="1"/>
      <c r="M331" s="1"/>
      <c r="N331" s="2" t="s">
        <v>12</v>
      </c>
      <c r="O331" s="6" t="b">
        <v>0</v>
      </c>
      <c r="P331" s="1" t="s">
        <v>15</v>
      </c>
      <c r="Q331" s="33" t="str">
        <f>IF(ISNUMBER(SEARCH(",",Table_owssvr[[#This Row],[Created By]])),SUBSTITUTE(Table_owssvr[[#This Row],[Created By]]," OCD,",""),Table_owssvr[[#This Row],[Created By]])</f>
        <v>Peychaud Rosalind</v>
      </c>
      <c r="R331" s="33" t="str">
        <f>IF(ISNUMBER(SEARCH(",",Table_owssvr[[#This Row],[Created By]])),(MID(Table_owssvr[[#This Row],[Created By_A]]&amp;" "&amp;Table_owssvr[[#This Row],[Created By_A]],FIND(" ",Table_owssvr[[#This Row],[Created By_A]])+1,LEN(Table_owssvr[[#This Row],[Created By_A]]))),Table_owssvr[[#This Row],[Created By]])</f>
        <v>Rosalind Peychaud</v>
      </c>
      <c r="S331" s="34" t="str">
        <f>IF(ISNUMBER(SEARCH(",",Table_owssvr[[#This Row],[Created By_B1]])),SUBSTITUTE(Table_owssvr[[#This Row],[Created By_B1]],",",""),Table_owssvr[[#This Row],[Created By_B1]])</f>
        <v>Rosalind Peychaud</v>
      </c>
      <c r="T331" s="7">
        <v>337</v>
      </c>
      <c r="U331" s="1" t="s">
        <v>15</v>
      </c>
      <c r="V331" s="5">
        <v>42667.605081018519</v>
      </c>
      <c r="W331" s="1" t="s">
        <v>1523</v>
      </c>
      <c r="X331" s="1"/>
      <c r="Y331" s="1" t="s">
        <v>13</v>
      </c>
      <c r="Z331" s="1" t="s">
        <v>12</v>
      </c>
      <c r="AA331" s="1" t="s">
        <v>11</v>
      </c>
    </row>
    <row r="332" spans="1:27" x14ac:dyDescent="0.25">
      <c r="A332" s="1" t="s">
        <v>142</v>
      </c>
      <c r="B332" s="4">
        <v>42572</v>
      </c>
      <c r="C332" s="24" t="str">
        <f ca="1">IF(Table_owssvr[[#This Row],[Date]]&gt;=(TODAY()-365),"Y","N")</f>
        <v>N</v>
      </c>
      <c r="D332" s="1" t="s">
        <v>736</v>
      </c>
      <c r="E332" s="1" t="s">
        <v>29</v>
      </c>
      <c r="F332" s="14" t="s">
        <v>1522</v>
      </c>
      <c r="G332" s="1" t="s">
        <v>987</v>
      </c>
      <c r="H332" s="6" t="str">
        <f>IFERROR(LEFT(Table_owssvr[[#This Row],[Subject]],FIND(";",Table_owssvr[[#This Row],[Subject]])-1),Table_owssvr[[#This Row],[Subject]])</f>
        <v>Financial Management</v>
      </c>
      <c r="I332" s="1" t="s">
        <v>16</v>
      </c>
      <c r="J332" s="1" t="s">
        <v>1517</v>
      </c>
      <c r="K332" s="5">
        <v>42572.44730324074</v>
      </c>
      <c r="L332" s="1"/>
      <c r="M332" s="1"/>
      <c r="N332" s="2" t="s">
        <v>12</v>
      </c>
      <c r="O332" s="6" t="b">
        <v>0</v>
      </c>
      <c r="P332" s="1" t="s">
        <v>15</v>
      </c>
      <c r="Q332" s="33" t="str">
        <f>IF(ISNUMBER(SEARCH(",",Table_owssvr[[#This Row],[Created By]])),SUBSTITUTE(Table_owssvr[[#This Row],[Created By]]," OCD,",""),Table_owssvr[[#This Row],[Created By]])</f>
        <v>Polk, Nechelle</v>
      </c>
      <c r="R332" s="33" t="str">
        <f>IF(ISNUMBER(SEARCH(",",Table_owssvr[[#This Row],[Created By]])),(MID(Table_owssvr[[#This Row],[Created By_A]]&amp;" "&amp;Table_owssvr[[#This Row],[Created By_A]],FIND(" ",Table_owssvr[[#This Row],[Created By_A]])+1,LEN(Table_owssvr[[#This Row],[Created By_A]]))),Table_owssvr[[#This Row],[Created By]])</f>
        <v>Nechelle Polk,</v>
      </c>
      <c r="S332" s="34" t="str">
        <f>IF(ISNUMBER(SEARCH(",",Table_owssvr[[#This Row],[Created By_B1]])),SUBSTITUTE(Table_owssvr[[#This Row],[Created By_B1]],",",""),Table_owssvr[[#This Row],[Created By_B1]])</f>
        <v>Nechelle Polk</v>
      </c>
      <c r="T332" s="7">
        <v>338</v>
      </c>
      <c r="U332" s="1" t="s">
        <v>15</v>
      </c>
      <c r="V332" s="5">
        <v>42572.44730324074</v>
      </c>
      <c r="W332" s="1" t="s">
        <v>1517</v>
      </c>
      <c r="X332" s="1"/>
      <c r="Y332" s="1" t="s">
        <v>13</v>
      </c>
      <c r="Z332" s="1" t="s">
        <v>12</v>
      </c>
      <c r="AA332" s="1" t="s">
        <v>11</v>
      </c>
    </row>
    <row r="333" spans="1:27" x14ac:dyDescent="0.25">
      <c r="A333" s="1" t="s">
        <v>1521</v>
      </c>
      <c r="B333" s="4">
        <v>42571</v>
      </c>
      <c r="C333" s="24" t="str">
        <f ca="1">IF(Table_owssvr[[#This Row],[Date]]&gt;=(TODAY()-365),"Y","N")</f>
        <v>N</v>
      </c>
      <c r="D333" s="1" t="s">
        <v>1520</v>
      </c>
      <c r="E333" s="1" t="s">
        <v>502</v>
      </c>
      <c r="F333" s="14" t="s">
        <v>1519</v>
      </c>
      <c r="G333" s="1" t="s">
        <v>1518</v>
      </c>
      <c r="H333" s="6" t="str">
        <f>IFERROR(LEFT(Table_owssvr[[#This Row],[Subject]],FIND(";",Table_owssvr[[#This Row],[Subject]])-1),Table_owssvr[[#This Row],[Subject]])</f>
        <v>Eligible CDBG Activities</v>
      </c>
      <c r="I333" s="1" t="s">
        <v>16</v>
      </c>
      <c r="J333" s="1" t="s">
        <v>1517</v>
      </c>
      <c r="K333" s="5">
        <v>42572.452662037038</v>
      </c>
      <c r="L333" s="1"/>
      <c r="M333" s="1"/>
      <c r="N333" s="2" t="s">
        <v>12</v>
      </c>
      <c r="O333" s="6" t="b">
        <v>0</v>
      </c>
      <c r="P333" s="1" t="s">
        <v>15</v>
      </c>
      <c r="Q333" s="33" t="str">
        <f>IF(ISNUMBER(SEARCH(",",Table_owssvr[[#This Row],[Created By]])),SUBSTITUTE(Table_owssvr[[#This Row],[Created By]]," OCD,",""),Table_owssvr[[#This Row],[Created By]])</f>
        <v>Polk, Nechelle</v>
      </c>
      <c r="R333" s="33" t="str">
        <f>IF(ISNUMBER(SEARCH(",",Table_owssvr[[#This Row],[Created By]])),(MID(Table_owssvr[[#This Row],[Created By_A]]&amp;" "&amp;Table_owssvr[[#This Row],[Created By_A]],FIND(" ",Table_owssvr[[#This Row],[Created By_A]])+1,LEN(Table_owssvr[[#This Row],[Created By_A]]))),Table_owssvr[[#This Row],[Created By]])</f>
        <v>Nechelle Polk,</v>
      </c>
      <c r="S333" s="34" t="str">
        <f>IF(ISNUMBER(SEARCH(",",Table_owssvr[[#This Row],[Created By_B1]])),SUBSTITUTE(Table_owssvr[[#This Row],[Created By_B1]],",",""),Table_owssvr[[#This Row],[Created By_B1]])</f>
        <v>Nechelle Polk</v>
      </c>
      <c r="T333" s="7">
        <v>339</v>
      </c>
      <c r="U333" s="1" t="s">
        <v>15</v>
      </c>
      <c r="V333" s="5">
        <v>42572.452662037038</v>
      </c>
      <c r="W333" s="1" t="s">
        <v>1517</v>
      </c>
      <c r="X333" s="1"/>
      <c r="Y333" s="1" t="s">
        <v>13</v>
      </c>
      <c r="Z333" s="1" t="s">
        <v>12</v>
      </c>
      <c r="AA333" s="1" t="s">
        <v>11</v>
      </c>
    </row>
    <row r="334" spans="1:27" x14ac:dyDescent="0.25">
      <c r="A334" s="25" t="s">
        <v>1030</v>
      </c>
      <c r="B334" s="26">
        <v>42564</v>
      </c>
      <c r="C334" s="27" t="str">
        <f ca="1">IF(Table_owssvr[[#This Row],[Date]]&gt;=(TODAY()-365),"Y","N")</f>
        <v>N</v>
      </c>
      <c r="D334" s="25" t="s">
        <v>1029</v>
      </c>
      <c r="E334" s="25" t="s">
        <v>502</v>
      </c>
      <c r="F334" s="14" t="s">
        <v>1189</v>
      </c>
      <c r="G334" s="25" t="s">
        <v>574</v>
      </c>
      <c r="H334" s="28" t="str">
        <f>IFERROR(LEFT(Table_owssvr[[#This Row],[Subject]],FIND(";",Table_owssvr[[#This Row],[Subject]])-1),Table_owssvr[[#This Row],[Subject]])</f>
        <v>Eligible CDBG Activities</v>
      </c>
      <c r="I334" s="25" t="s">
        <v>27</v>
      </c>
      <c r="J334" s="25" t="s">
        <v>7</v>
      </c>
      <c r="K334" s="29">
        <v>42577.421759259261</v>
      </c>
      <c r="L334" s="25"/>
      <c r="M334" s="25"/>
      <c r="N334" s="30" t="s">
        <v>12</v>
      </c>
      <c r="O334" s="28" t="b">
        <v>0</v>
      </c>
      <c r="P334" s="25" t="s">
        <v>15</v>
      </c>
      <c r="Q334" s="33" t="str">
        <f>IF(ISNUMBER(SEARCH(",",Table_owssvr[[#This Row],[Created By]])),SUBSTITUTE(Table_owssvr[[#This Row],[Created By]]," OCD,",""),Table_owssvr[[#This Row],[Created By]])</f>
        <v>Michael Chua</v>
      </c>
      <c r="R334" s="33" t="str">
        <f>IF(ISNUMBER(SEARCH(",",Table_owssvr[[#This Row],[Created By]])),(MID(Table_owssvr[[#This Row],[Created By_A]]&amp;" "&amp;Table_owssvr[[#This Row],[Created By_A]],FIND(" ",Table_owssvr[[#This Row],[Created By_A]])+1,LEN(Table_owssvr[[#This Row],[Created By_A]]))),Table_owssvr[[#This Row],[Created By]])</f>
        <v>Michael Chua</v>
      </c>
      <c r="S334" s="34" t="str">
        <f>IF(ISNUMBER(SEARCH(",",Table_owssvr[[#This Row],[Created By_B1]])),SUBSTITUTE(Table_owssvr[[#This Row],[Created By_B1]],",",""),Table_owssvr[[#This Row],[Created By_B1]])</f>
        <v>Michael Chua</v>
      </c>
      <c r="T334" s="31">
        <v>340</v>
      </c>
      <c r="U334" s="25" t="s">
        <v>15</v>
      </c>
      <c r="V334" s="29">
        <v>42577.421759259261</v>
      </c>
      <c r="W334" s="25" t="s">
        <v>7</v>
      </c>
      <c r="X334" s="25"/>
      <c r="Y334" s="25" t="s">
        <v>13</v>
      </c>
      <c r="Z334" s="25" t="s">
        <v>12</v>
      </c>
      <c r="AA334" s="25" t="s">
        <v>11</v>
      </c>
    </row>
    <row r="335" spans="1:27" x14ac:dyDescent="0.25">
      <c r="A335" s="1" t="s">
        <v>41</v>
      </c>
      <c r="B335" s="4">
        <v>42566</v>
      </c>
      <c r="C335" s="24" t="str">
        <f ca="1">IF(Table_owssvr[[#This Row],[Date]]&gt;=(TODAY()-365),"Y","N")</f>
        <v>N</v>
      </c>
      <c r="D335" s="1" t="s">
        <v>40</v>
      </c>
      <c r="E335" s="1" t="s">
        <v>39</v>
      </c>
      <c r="F335" s="14" t="s">
        <v>1516</v>
      </c>
      <c r="G335" s="1" t="s">
        <v>13</v>
      </c>
      <c r="H335" s="6" t="str">
        <f>IFERROR(LEFT(Table_owssvr[[#This Row],[Subject]],FIND(";",Table_owssvr[[#This Row],[Subject]])-1),Table_owssvr[[#This Row],[Subject]])</f>
        <v>Grants Management</v>
      </c>
      <c r="I335" s="1" t="s">
        <v>27</v>
      </c>
      <c r="J335" s="1" t="s">
        <v>7</v>
      </c>
      <c r="K335" s="5">
        <v>42577.422719907408</v>
      </c>
      <c r="L335" s="1"/>
      <c r="M335" s="1"/>
      <c r="N335" s="2" t="s">
        <v>12</v>
      </c>
      <c r="O335" s="6" t="b">
        <v>0</v>
      </c>
      <c r="P335" s="1" t="s">
        <v>15</v>
      </c>
      <c r="Q335" s="33" t="str">
        <f>IF(ISNUMBER(SEARCH(",",Table_owssvr[[#This Row],[Created By]])),SUBSTITUTE(Table_owssvr[[#This Row],[Created By]]," OCD,",""),Table_owssvr[[#This Row],[Created By]])</f>
        <v>Michael Chua</v>
      </c>
      <c r="R335" s="33" t="str">
        <f>IF(ISNUMBER(SEARCH(",",Table_owssvr[[#This Row],[Created By]])),(MID(Table_owssvr[[#This Row],[Created By_A]]&amp;" "&amp;Table_owssvr[[#This Row],[Created By_A]],FIND(" ",Table_owssvr[[#This Row],[Created By_A]])+1,LEN(Table_owssvr[[#This Row],[Created By_A]]))),Table_owssvr[[#This Row],[Created By]])</f>
        <v>Michael Chua</v>
      </c>
      <c r="S335" s="34" t="str">
        <f>IF(ISNUMBER(SEARCH(",",Table_owssvr[[#This Row],[Created By_B1]])),SUBSTITUTE(Table_owssvr[[#This Row],[Created By_B1]],",",""),Table_owssvr[[#This Row],[Created By_B1]])</f>
        <v>Michael Chua</v>
      </c>
      <c r="T335" s="7">
        <v>341</v>
      </c>
      <c r="U335" s="1" t="s">
        <v>15</v>
      </c>
      <c r="V335" s="5">
        <v>42577.422719907408</v>
      </c>
      <c r="W335" s="1" t="s">
        <v>7</v>
      </c>
      <c r="X335" s="1"/>
      <c r="Y335" s="1" t="s">
        <v>13</v>
      </c>
      <c r="Z335" s="1" t="s">
        <v>12</v>
      </c>
      <c r="AA335" s="1" t="s">
        <v>11</v>
      </c>
    </row>
    <row r="336" spans="1:27" x14ac:dyDescent="0.25">
      <c r="A336" s="1" t="s">
        <v>919</v>
      </c>
      <c r="B336" s="4">
        <v>42577</v>
      </c>
      <c r="C336" s="24" t="str">
        <f ca="1">IF(Table_owssvr[[#This Row],[Date]]&gt;=(TODAY()-365),"Y","N")</f>
        <v>N</v>
      </c>
      <c r="D336" s="1" t="s">
        <v>1515</v>
      </c>
      <c r="E336" s="1" t="s">
        <v>29</v>
      </c>
      <c r="F336" s="14" t="s">
        <v>1514</v>
      </c>
      <c r="G336" s="1" t="s">
        <v>1513</v>
      </c>
      <c r="H336" s="6" t="str">
        <f>IFERROR(LEFT(Table_owssvr[[#This Row],[Subject]],FIND(";",Table_owssvr[[#This Row],[Subject]])-1),Table_owssvr[[#This Row],[Subject]])</f>
        <v>Eligible CDBG Activities</v>
      </c>
      <c r="I336" s="1" t="s">
        <v>16</v>
      </c>
      <c r="J336" s="1" t="s">
        <v>1508</v>
      </c>
      <c r="K336" s="5">
        <v>42577.476793981485</v>
      </c>
      <c r="L336" s="1"/>
      <c r="M336" s="1"/>
      <c r="N336" s="2" t="s">
        <v>12</v>
      </c>
      <c r="O336" s="6" t="b">
        <v>0</v>
      </c>
      <c r="P336" s="1" t="s">
        <v>15</v>
      </c>
      <c r="Q336" s="33" t="str">
        <f>IF(ISNUMBER(SEARCH(",",Table_owssvr[[#This Row],[Created By]])),SUBSTITUTE(Table_owssvr[[#This Row],[Created By]]," OCD,",""),Table_owssvr[[#This Row],[Created By]])</f>
        <v>Samuels Lisa</v>
      </c>
      <c r="R336" s="33" t="str">
        <f>IF(ISNUMBER(SEARCH(",",Table_owssvr[[#This Row],[Created By]])),(MID(Table_owssvr[[#This Row],[Created By_A]]&amp;" "&amp;Table_owssvr[[#This Row],[Created By_A]],FIND(" ",Table_owssvr[[#This Row],[Created By_A]])+1,LEN(Table_owssvr[[#This Row],[Created By_A]]))),Table_owssvr[[#This Row],[Created By]])</f>
        <v>Lisa Samuels</v>
      </c>
      <c r="S336" s="34" t="str">
        <f>IF(ISNUMBER(SEARCH(",",Table_owssvr[[#This Row],[Created By_B1]])),SUBSTITUTE(Table_owssvr[[#This Row],[Created By_B1]],",",""),Table_owssvr[[#This Row],[Created By_B1]])</f>
        <v>Lisa Samuels</v>
      </c>
      <c r="T336" s="7">
        <v>342</v>
      </c>
      <c r="U336" s="1" t="s">
        <v>15</v>
      </c>
      <c r="V336" s="5">
        <v>42577.476793981485</v>
      </c>
      <c r="W336" s="1" t="s">
        <v>1508</v>
      </c>
      <c r="X336" s="1"/>
      <c r="Y336" s="1" t="s">
        <v>13</v>
      </c>
      <c r="Z336" s="1" t="s">
        <v>12</v>
      </c>
      <c r="AA336" s="1" t="s">
        <v>11</v>
      </c>
    </row>
    <row r="337" spans="1:27" x14ac:dyDescent="0.25">
      <c r="A337" s="1" t="s">
        <v>1248</v>
      </c>
      <c r="B337" s="4">
        <v>42564</v>
      </c>
      <c r="C337" s="24" t="str">
        <f ca="1">IF(Table_owssvr[[#This Row],[Date]]&gt;=(TODAY()-365),"Y","N")</f>
        <v>N</v>
      </c>
      <c r="D337" s="1" t="s">
        <v>1512</v>
      </c>
      <c r="E337" s="1" t="s">
        <v>39</v>
      </c>
      <c r="F337" s="14" t="s">
        <v>1511</v>
      </c>
      <c r="G337" s="1" t="s">
        <v>59</v>
      </c>
      <c r="H337" s="6" t="str">
        <f>IFERROR(LEFT(Table_owssvr[[#This Row],[Subject]],FIND(";",Table_owssvr[[#This Row],[Subject]])-1),Table_owssvr[[#This Row],[Subject]])</f>
        <v>Damage related to disaster</v>
      </c>
      <c r="I337" s="1" t="s">
        <v>27</v>
      </c>
      <c r="J337" s="1" t="s">
        <v>1508</v>
      </c>
      <c r="K337" s="5">
        <v>42577.508900462963</v>
      </c>
      <c r="L337" s="1"/>
      <c r="M337" s="1"/>
      <c r="N337" s="2" t="s">
        <v>12</v>
      </c>
      <c r="O337" s="6" t="b">
        <v>0</v>
      </c>
      <c r="P337" s="1" t="s">
        <v>15</v>
      </c>
      <c r="Q337" s="33" t="str">
        <f>IF(ISNUMBER(SEARCH(",",Table_owssvr[[#This Row],[Created By]])),SUBSTITUTE(Table_owssvr[[#This Row],[Created By]]," OCD,",""),Table_owssvr[[#This Row],[Created By]])</f>
        <v>Samuels Lisa</v>
      </c>
      <c r="R337" s="33" t="str">
        <f>IF(ISNUMBER(SEARCH(",",Table_owssvr[[#This Row],[Created By]])),(MID(Table_owssvr[[#This Row],[Created By_A]]&amp;" "&amp;Table_owssvr[[#This Row],[Created By_A]],FIND(" ",Table_owssvr[[#This Row],[Created By_A]])+1,LEN(Table_owssvr[[#This Row],[Created By_A]]))),Table_owssvr[[#This Row],[Created By]])</f>
        <v>Lisa Samuels</v>
      </c>
      <c r="S337" s="34" t="str">
        <f>IF(ISNUMBER(SEARCH(",",Table_owssvr[[#This Row],[Created By_B1]])),SUBSTITUTE(Table_owssvr[[#This Row],[Created By_B1]],",",""),Table_owssvr[[#This Row],[Created By_B1]])</f>
        <v>Lisa Samuels</v>
      </c>
      <c r="T337" s="7">
        <v>343</v>
      </c>
      <c r="U337" s="1" t="s">
        <v>15</v>
      </c>
      <c r="V337" s="5">
        <v>42577.513078703705</v>
      </c>
      <c r="W337" s="1" t="s">
        <v>1508</v>
      </c>
      <c r="X337" s="1"/>
      <c r="Y337" s="1" t="s">
        <v>13</v>
      </c>
      <c r="Z337" s="1" t="s">
        <v>12</v>
      </c>
      <c r="AA337" s="1" t="s">
        <v>11</v>
      </c>
    </row>
    <row r="338" spans="1:27" x14ac:dyDescent="0.25">
      <c r="A338" s="1" t="s">
        <v>1251</v>
      </c>
      <c r="B338" s="4">
        <v>42571</v>
      </c>
      <c r="C338" s="24" t="str">
        <f ca="1">IF(Table_owssvr[[#This Row],[Date]]&gt;=(TODAY()-365),"Y","N")</f>
        <v>N</v>
      </c>
      <c r="D338" s="1" t="s">
        <v>1510</v>
      </c>
      <c r="E338" s="1" t="s">
        <v>39</v>
      </c>
      <c r="F338" s="14" t="s">
        <v>1509</v>
      </c>
      <c r="G338" s="1" t="s">
        <v>59</v>
      </c>
      <c r="H338" s="6" t="str">
        <f>IFERROR(LEFT(Table_owssvr[[#This Row],[Subject]],FIND(";",Table_owssvr[[#This Row],[Subject]])-1),Table_owssvr[[#This Row],[Subject]])</f>
        <v>Damage related to disaster</v>
      </c>
      <c r="I338" s="1" t="s">
        <v>16</v>
      </c>
      <c r="J338" s="1" t="s">
        <v>1508</v>
      </c>
      <c r="K338" s="5">
        <v>42577.511076388888</v>
      </c>
      <c r="L338" s="1"/>
      <c r="M338" s="1"/>
      <c r="N338" s="2" t="s">
        <v>12</v>
      </c>
      <c r="O338" s="6" t="b">
        <v>0</v>
      </c>
      <c r="P338" s="1" t="s">
        <v>15</v>
      </c>
      <c r="Q338" s="33" t="str">
        <f>IF(ISNUMBER(SEARCH(",",Table_owssvr[[#This Row],[Created By]])),SUBSTITUTE(Table_owssvr[[#This Row],[Created By]]," OCD,",""),Table_owssvr[[#This Row],[Created By]])</f>
        <v>Samuels Lisa</v>
      </c>
      <c r="R338" s="33" t="str">
        <f>IF(ISNUMBER(SEARCH(",",Table_owssvr[[#This Row],[Created By]])),(MID(Table_owssvr[[#This Row],[Created By_A]]&amp;" "&amp;Table_owssvr[[#This Row],[Created By_A]],FIND(" ",Table_owssvr[[#This Row],[Created By_A]])+1,LEN(Table_owssvr[[#This Row],[Created By_A]]))),Table_owssvr[[#This Row],[Created By]])</f>
        <v>Lisa Samuels</v>
      </c>
      <c r="S338" s="34" t="str">
        <f>IF(ISNUMBER(SEARCH(",",Table_owssvr[[#This Row],[Created By_B1]])),SUBSTITUTE(Table_owssvr[[#This Row],[Created By_B1]],",",""),Table_owssvr[[#This Row],[Created By_B1]])</f>
        <v>Lisa Samuels</v>
      </c>
      <c r="T338" s="7">
        <v>344</v>
      </c>
      <c r="U338" s="1" t="s">
        <v>15</v>
      </c>
      <c r="V338" s="5">
        <v>42577.513240740744</v>
      </c>
      <c r="W338" s="1" t="s">
        <v>1508</v>
      </c>
      <c r="X338" s="1"/>
      <c r="Y338" s="1" t="s">
        <v>13</v>
      </c>
      <c r="Z338" s="1" t="s">
        <v>12</v>
      </c>
      <c r="AA338" s="1" t="s">
        <v>11</v>
      </c>
    </row>
    <row r="339" spans="1:27" x14ac:dyDescent="0.25">
      <c r="A339" s="1" t="s">
        <v>1507</v>
      </c>
      <c r="B339" s="4">
        <v>42558</v>
      </c>
      <c r="C339" s="24" t="str">
        <f ca="1">IF(Table_owssvr[[#This Row],[Date]]&gt;=(TODAY()-365),"Y","N")</f>
        <v>N</v>
      </c>
      <c r="D339" s="1" t="s">
        <v>1127</v>
      </c>
      <c r="E339" s="1" t="s">
        <v>29</v>
      </c>
      <c r="F339" s="14" t="s">
        <v>1506</v>
      </c>
      <c r="G339" s="1" t="s">
        <v>714</v>
      </c>
      <c r="H339" s="6" t="str">
        <f>IFERROR(LEFT(Table_owssvr[[#This Row],[Subject]],FIND(";",Table_owssvr[[#This Row],[Subject]])-1),Table_owssvr[[#This Row],[Subject]])</f>
        <v>Damage related to disaster</v>
      </c>
      <c r="I339" s="1" t="s">
        <v>27</v>
      </c>
      <c r="J339" s="1" t="s">
        <v>8</v>
      </c>
      <c r="K339" s="5">
        <v>42577.628668981481</v>
      </c>
      <c r="L339" s="1"/>
      <c r="M339" s="1"/>
      <c r="N339" s="2" t="s">
        <v>12</v>
      </c>
      <c r="O339" s="6" t="b">
        <v>0</v>
      </c>
      <c r="P339" s="1" t="s">
        <v>15</v>
      </c>
      <c r="Q339" s="33" t="str">
        <f>IF(ISNUMBER(SEARCH(",",Table_owssvr[[#This Row],[Created By]])),SUBSTITUTE(Table_owssvr[[#This Row],[Created By]]," OCD,",""),Table_owssvr[[#This Row],[Created By]])</f>
        <v>Candace Watkins</v>
      </c>
      <c r="R339" s="33" t="str">
        <f>IF(ISNUMBER(SEARCH(",",Table_owssvr[[#This Row],[Created By]])),(MID(Table_owssvr[[#This Row],[Created By_A]]&amp;" "&amp;Table_owssvr[[#This Row],[Created By_A]],FIND(" ",Table_owssvr[[#This Row],[Created By_A]])+1,LEN(Table_owssvr[[#This Row],[Created By_A]]))),Table_owssvr[[#This Row],[Created By]])</f>
        <v>Candace Watkins</v>
      </c>
      <c r="S339" s="34" t="str">
        <f>IF(ISNUMBER(SEARCH(",",Table_owssvr[[#This Row],[Created By_B1]])),SUBSTITUTE(Table_owssvr[[#This Row],[Created By_B1]],",",""),Table_owssvr[[#This Row],[Created By_B1]])</f>
        <v>Candace Watkins</v>
      </c>
      <c r="T339" s="7">
        <v>345</v>
      </c>
      <c r="U339" s="1" t="s">
        <v>15</v>
      </c>
      <c r="V339" s="5">
        <v>42577.628668981481</v>
      </c>
      <c r="W339" s="1" t="s">
        <v>8</v>
      </c>
      <c r="X339" s="1"/>
      <c r="Y339" s="1" t="s">
        <v>190</v>
      </c>
      <c r="Z339" s="1" t="s">
        <v>12</v>
      </c>
      <c r="AA339" s="1" t="s">
        <v>11</v>
      </c>
    </row>
    <row r="340" spans="1:27" x14ac:dyDescent="0.25">
      <c r="A340" s="25" t="s">
        <v>1505</v>
      </c>
      <c r="B340" s="26">
        <v>42563</v>
      </c>
      <c r="C340" s="27" t="str">
        <f ca="1">IF(Table_owssvr[[#This Row],[Date]]&gt;=(TODAY()-365),"Y","N")</f>
        <v>N</v>
      </c>
      <c r="D340" s="25" t="s">
        <v>1504</v>
      </c>
      <c r="E340" s="25" t="s">
        <v>39</v>
      </c>
      <c r="F340" s="14" t="s">
        <v>1503</v>
      </c>
      <c r="G340" s="25" t="s">
        <v>672</v>
      </c>
      <c r="H340" s="28" t="str">
        <f>IFERROR(LEFT(Table_owssvr[[#This Row],[Subject]],FIND(";",Table_owssvr[[#This Row],[Subject]])-1),Table_owssvr[[#This Row],[Subject]])</f>
        <v>Damage related to disaster</v>
      </c>
      <c r="I340" s="25" t="s">
        <v>16</v>
      </c>
      <c r="J340" s="25" t="s">
        <v>8</v>
      </c>
      <c r="K340" s="29">
        <v>42577.6327662037</v>
      </c>
      <c r="L340" s="25"/>
      <c r="M340" s="25"/>
      <c r="N340" s="30" t="s">
        <v>12</v>
      </c>
      <c r="O340" s="28" t="b">
        <v>0</v>
      </c>
      <c r="P340" s="25" t="s">
        <v>15</v>
      </c>
      <c r="Q340" s="33" t="str">
        <f>IF(ISNUMBER(SEARCH(",",Table_owssvr[[#This Row],[Created By]])),SUBSTITUTE(Table_owssvr[[#This Row],[Created By]]," OCD,",""),Table_owssvr[[#This Row],[Created By]])</f>
        <v>Candace Watkins</v>
      </c>
      <c r="R340" s="33" t="str">
        <f>IF(ISNUMBER(SEARCH(",",Table_owssvr[[#This Row],[Created By]])),(MID(Table_owssvr[[#This Row],[Created By_A]]&amp;" "&amp;Table_owssvr[[#This Row],[Created By_A]],FIND(" ",Table_owssvr[[#This Row],[Created By_A]])+1,LEN(Table_owssvr[[#This Row],[Created By_A]]))),Table_owssvr[[#This Row],[Created By]])</f>
        <v>Candace Watkins</v>
      </c>
      <c r="S340" s="34" t="str">
        <f>IF(ISNUMBER(SEARCH(",",Table_owssvr[[#This Row],[Created By_B1]])),SUBSTITUTE(Table_owssvr[[#This Row],[Created By_B1]],",",""),Table_owssvr[[#This Row],[Created By_B1]])</f>
        <v>Candace Watkins</v>
      </c>
      <c r="T340" s="31">
        <v>346</v>
      </c>
      <c r="U340" s="25" t="s">
        <v>15</v>
      </c>
      <c r="V340" s="29">
        <v>42577.6327662037</v>
      </c>
      <c r="W340" s="25" t="s">
        <v>8</v>
      </c>
      <c r="X340" s="25"/>
      <c r="Y340" s="25" t="s">
        <v>190</v>
      </c>
      <c r="Z340" s="25" t="s">
        <v>12</v>
      </c>
      <c r="AA340" s="25" t="s">
        <v>11</v>
      </c>
    </row>
    <row r="341" spans="1:27" x14ac:dyDescent="0.25">
      <c r="A341" s="1" t="s">
        <v>504</v>
      </c>
      <c r="B341" s="4">
        <v>42570</v>
      </c>
      <c r="C341" s="24" t="str">
        <f ca="1">IF(Table_owssvr[[#This Row],[Date]]&gt;=(TODAY()-365),"Y","N")</f>
        <v>N</v>
      </c>
      <c r="D341" s="1" t="s">
        <v>1127</v>
      </c>
      <c r="E341" s="1" t="s">
        <v>29</v>
      </c>
      <c r="F341" s="14" t="s">
        <v>1502</v>
      </c>
      <c r="G341" s="1" t="s">
        <v>714</v>
      </c>
      <c r="H341" s="6" t="str">
        <f>IFERROR(LEFT(Table_owssvr[[#This Row],[Subject]],FIND(";",Table_owssvr[[#This Row],[Subject]])-1),Table_owssvr[[#This Row],[Subject]])</f>
        <v>Damage related to disaster</v>
      </c>
      <c r="I341" s="1" t="s">
        <v>16</v>
      </c>
      <c r="J341" s="1" t="s">
        <v>8</v>
      </c>
      <c r="K341" s="5">
        <v>42577.633900462963</v>
      </c>
      <c r="L341" s="1"/>
      <c r="M341" s="1"/>
      <c r="N341" s="2" t="s">
        <v>12</v>
      </c>
      <c r="O341" s="6" t="b">
        <v>0</v>
      </c>
      <c r="P341" s="1" t="s">
        <v>15</v>
      </c>
      <c r="Q341" s="33" t="str">
        <f>IF(ISNUMBER(SEARCH(",",Table_owssvr[[#This Row],[Created By]])),SUBSTITUTE(Table_owssvr[[#This Row],[Created By]]," OCD,",""),Table_owssvr[[#This Row],[Created By]])</f>
        <v>Candace Watkins</v>
      </c>
      <c r="R341" s="33" t="str">
        <f>IF(ISNUMBER(SEARCH(",",Table_owssvr[[#This Row],[Created By]])),(MID(Table_owssvr[[#This Row],[Created By_A]]&amp;" "&amp;Table_owssvr[[#This Row],[Created By_A]],FIND(" ",Table_owssvr[[#This Row],[Created By_A]])+1,LEN(Table_owssvr[[#This Row],[Created By_A]]))),Table_owssvr[[#This Row],[Created By]])</f>
        <v>Candace Watkins</v>
      </c>
      <c r="S341" s="34" t="str">
        <f>IF(ISNUMBER(SEARCH(",",Table_owssvr[[#This Row],[Created By_B1]])),SUBSTITUTE(Table_owssvr[[#This Row],[Created By_B1]],",",""),Table_owssvr[[#This Row],[Created By_B1]])</f>
        <v>Candace Watkins</v>
      </c>
      <c r="T341" s="7">
        <v>347</v>
      </c>
      <c r="U341" s="1" t="s">
        <v>15</v>
      </c>
      <c r="V341" s="5">
        <v>42577.633900462963</v>
      </c>
      <c r="W341" s="1" t="s">
        <v>8</v>
      </c>
      <c r="X341" s="1"/>
      <c r="Y341" s="1" t="s">
        <v>190</v>
      </c>
      <c r="Z341" s="1" t="s">
        <v>12</v>
      </c>
      <c r="AA341" s="1" t="s">
        <v>11</v>
      </c>
    </row>
    <row r="342" spans="1:27" x14ac:dyDescent="0.25">
      <c r="A342" s="1" t="s">
        <v>970</v>
      </c>
      <c r="B342" s="4">
        <v>42578</v>
      </c>
      <c r="C342" s="24" t="str">
        <f ca="1">IF(Table_owssvr[[#This Row],[Date]]&gt;=(TODAY()-365),"Y","N")</f>
        <v>N</v>
      </c>
      <c r="D342" s="1" t="s">
        <v>592</v>
      </c>
      <c r="E342" s="1" t="s">
        <v>448</v>
      </c>
      <c r="F342" s="14" t="s">
        <v>1501</v>
      </c>
      <c r="G342" s="1" t="s">
        <v>968</v>
      </c>
      <c r="H342" s="6" t="str">
        <f>IFERROR(LEFT(Table_owssvr[[#This Row],[Subject]],FIND(";",Table_owssvr[[#This Row],[Subject]])-1),Table_owssvr[[#This Row],[Subject]])</f>
        <v>Duplication of Benefits</v>
      </c>
      <c r="I342" s="1" t="s">
        <v>16</v>
      </c>
      <c r="J342" s="1" t="s">
        <v>6</v>
      </c>
      <c r="K342" s="5">
        <v>42578.420659722222</v>
      </c>
      <c r="L342" s="1"/>
      <c r="M342" s="1"/>
      <c r="N342" s="2" t="s">
        <v>12</v>
      </c>
      <c r="O342" s="6" t="b">
        <v>0</v>
      </c>
      <c r="P342" s="1" t="s">
        <v>15</v>
      </c>
      <c r="Q342" s="33" t="str">
        <f>IF(ISNUMBER(SEARCH(",",Table_owssvr[[#This Row],[Created By]])),SUBSTITUTE(Table_owssvr[[#This Row],[Created By]]," OCD,",""),Table_owssvr[[#This Row],[Created By]])</f>
        <v>Nechelle Polk</v>
      </c>
      <c r="R342" s="33" t="str">
        <f>IF(ISNUMBER(SEARCH(",",Table_owssvr[[#This Row],[Created By]])),(MID(Table_owssvr[[#This Row],[Created By_A]]&amp;" "&amp;Table_owssvr[[#This Row],[Created By_A]],FIND(" ",Table_owssvr[[#This Row],[Created By_A]])+1,LEN(Table_owssvr[[#This Row],[Created By_A]]))),Table_owssvr[[#This Row],[Created By]])</f>
        <v>Nechelle Polk</v>
      </c>
      <c r="S342" s="34" t="str">
        <f>IF(ISNUMBER(SEARCH(",",Table_owssvr[[#This Row],[Created By_B1]])),SUBSTITUTE(Table_owssvr[[#This Row],[Created By_B1]],",",""),Table_owssvr[[#This Row],[Created By_B1]])</f>
        <v>Nechelle Polk</v>
      </c>
      <c r="T342" s="7">
        <v>348</v>
      </c>
      <c r="U342" s="1" t="s">
        <v>15</v>
      </c>
      <c r="V342" s="5">
        <v>42578.420659722222</v>
      </c>
      <c r="W342" s="1" t="s">
        <v>6</v>
      </c>
      <c r="X342" s="1"/>
      <c r="Y342" s="1" t="s">
        <v>13</v>
      </c>
      <c r="Z342" s="1" t="s">
        <v>12</v>
      </c>
      <c r="AA342" s="1" t="s">
        <v>11</v>
      </c>
    </row>
    <row r="343" spans="1:27" x14ac:dyDescent="0.25">
      <c r="A343" s="25" t="s">
        <v>886</v>
      </c>
      <c r="B343" s="26">
        <v>42550</v>
      </c>
      <c r="C343" s="27" t="str">
        <f ca="1">IF(Table_owssvr[[#This Row],[Date]]&gt;=(TODAY()-365),"Y","N")</f>
        <v>N</v>
      </c>
      <c r="D343" s="25" t="s">
        <v>1500</v>
      </c>
      <c r="E343" s="25" t="s">
        <v>502</v>
      </c>
      <c r="F343" s="14" t="s">
        <v>1499</v>
      </c>
      <c r="G343" s="25" t="s">
        <v>539</v>
      </c>
      <c r="H343" s="28" t="str">
        <f>IFERROR(LEFT(Table_owssvr[[#This Row],[Subject]],FIND(";",Table_owssvr[[#This Row],[Subject]])-1),Table_owssvr[[#This Row],[Subject]])</f>
        <v>Duplication of Benefits</v>
      </c>
      <c r="I343" s="25" t="s">
        <v>27</v>
      </c>
      <c r="J343" s="25" t="s">
        <v>493</v>
      </c>
      <c r="K343" s="29">
        <v>42579.636805555558</v>
      </c>
      <c r="L343" s="25"/>
      <c r="M343" s="25"/>
      <c r="N343" s="30" t="s">
        <v>12</v>
      </c>
      <c r="O343" s="28" t="b">
        <v>0</v>
      </c>
      <c r="P343" s="25" t="s">
        <v>15</v>
      </c>
      <c r="Q343" s="33" t="str">
        <f>IF(ISNUMBER(SEARCH(",",Table_owssvr[[#This Row],[Created By]])),SUBSTITUTE(Table_owssvr[[#This Row],[Created By]]," OCD,",""),Table_owssvr[[#This Row],[Created By]])</f>
        <v>Lee Jared</v>
      </c>
      <c r="R343" s="33" t="str">
        <f>IF(ISNUMBER(SEARCH(",",Table_owssvr[[#This Row],[Created By]])),(MID(Table_owssvr[[#This Row],[Created By_A]]&amp;" "&amp;Table_owssvr[[#This Row],[Created By_A]],FIND(" ",Table_owssvr[[#This Row],[Created By_A]])+1,LEN(Table_owssvr[[#This Row],[Created By_A]]))),Table_owssvr[[#This Row],[Created By]])</f>
        <v>Jared Lee</v>
      </c>
      <c r="S343" s="34" t="str">
        <f>IF(ISNUMBER(SEARCH(",",Table_owssvr[[#This Row],[Created By_B1]])),SUBSTITUTE(Table_owssvr[[#This Row],[Created By_B1]],",",""),Table_owssvr[[#This Row],[Created By_B1]])</f>
        <v>Jared Lee</v>
      </c>
      <c r="T343" s="31">
        <v>349</v>
      </c>
      <c r="U343" s="25" t="s">
        <v>15</v>
      </c>
      <c r="V343" s="29">
        <v>42579.689282407409</v>
      </c>
      <c r="W343" s="25" t="s">
        <v>493</v>
      </c>
      <c r="X343" s="25"/>
      <c r="Y343" s="25" t="s">
        <v>13</v>
      </c>
      <c r="Z343" s="25" t="s">
        <v>12</v>
      </c>
      <c r="AA343" s="25" t="s">
        <v>11</v>
      </c>
    </row>
    <row r="344" spans="1:27" x14ac:dyDescent="0.25">
      <c r="A344" s="1" t="s">
        <v>590</v>
      </c>
      <c r="B344" s="4">
        <v>42578</v>
      </c>
      <c r="C344" s="24" t="str">
        <f ca="1">IF(Table_owssvr[[#This Row],[Date]]&gt;=(TODAY()-365),"Y","N")</f>
        <v>N</v>
      </c>
      <c r="D344" s="1" t="s">
        <v>589</v>
      </c>
      <c r="E344" s="1" t="s">
        <v>39</v>
      </c>
      <c r="F344" s="14" t="s">
        <v>1498</v>
      </c>
      <c r="G344" s="1" t="s">
        <v>1497</v>
      </c>
      <c r="H344" s="6" t="str">
        <f>IFERROR(LEFT(Table_owssvr[[#This Row],[Subject]],FIND(";",Table_owssvr[[#This Row],[Subject]])-1),Table_owssvr[[#This Row],[Subject]])</f>
        <v>Damage related to disaster</v>
      </c>
      <c r="I344" s="1" t="s">
        <v>16</v>
      </c>
      <c r="J344" s="1" t="s">
        <v>4</v>
      </c>
      <c r="K344" s="5">
        <v>42585.38113425926</v>
      </c>
      <c r="L344" s="1"/>
      <c r="M344" s="1"/>
      <c r="N344" s="2" t="s">
        <v>12</v>
      </c>
      <c r="O344" s="6" t="b">
        <v>0</v>
      </c>
      <c r="P344" s="1" t="s">
        <v>15</v>
      </c>
      <c r="Q344" s="33" t="str">
        <f>IF(ISNUMBER(SEARCH(",",Table_owssvr[[#This Row],[Created By]])),SUBSTITUTE(Table_owssvr[[#This Row],[Created By]]," OCD,",""),Table_owssvr[[#This Row],[Created By]])</f>
        <v>Kristen Hebert</v>
      </c>
      <c r="R344" s="33" t="str">
        <f>IF(ISNUMBER(SEARCH(",",Table_owssvr[[#This Row],[Created By]])),(MID(Table_owssvr[[#This Row],[Created By_A]]&amp;" "&amp;Table_owssvr[[#This Row],[Created By_A]],FIND(" ",Table_owssvr[[#This Row],[Created By_A]])+1,LEN(Table_owssvr[[#This Row],[Created By_A]]))),Table_owssvr[[#This Row],[Created By]])</f>
        <v>Kristen Hebert</v>
      </c>
      <c r="S344" s="34" t="str">
        <f>IF(ISNUMBER(SEARCH(",",Table_owssvr[[#This Row],[Created By_B1]])),SUBSTITUTE(Table_owssvr[[#This Row],[Created By_B1]],",",""),Table_owssvr[[#This Row],[Created By_B1]])</f>
        <v>Kristen Hebert</v>
      </c>
      <c r="T344" s="7">
        <v>350</v>
      </c>
      <c r="U344" s="1" t="s">
        <v>15</v>
      </c>
      <c r="V344" s="5">
        <v>42585.382048611114</v>
      </c>
      <c r="W344" s="1" t="s">
        <v>4</v>
      </c>
      <c r="X344" s="1"/>
      <c r="Y344" s="1" t="s">
        <v>190</v>
      </c>
      <c r="Z344" s="1" t="s">
        <v>12</v>
      </c>
      <c r="AA344" s="1" t="s">
        <v>11</v>
      </c>
    </row>
    <row r="345" spans="1:27" x14ac:dyDescent="0.25">
      <c r="A345" s="25" t="s">
        <v>698</v>
      </c>
      <c r="B345" s="26">
        <v>42585</v>
      </c>
      <c r="C345" s="27" t="str">
        <f ca="1">IF(Table_owssvr[[#This Row],[Date]]&gt;=(TODAY()-365),"Y","N")</f>
        <v>N</v>
      </c>
      <c r="D345" s="25" t="s">
        <v>1115</v>
      </c>
      <c r="E345" s="25" t="s">
        <v>39</v>
      </c>
      <c r="F345" s="14" t="s">
        <v>1496</v>
      </c>
      <c r="G345" s="25" t="s">
        <v>1495</v>
      </c>
      <c r="H345" s="28" t="str">
        <f>IFERROR(LEFT(Table_owssvr[[#This Row],[Subject]],FIND(";",Table_owssvr[[#This Row],[Subject]])-1),Table_owssvr[[#This Row],[Subject]])</f>
        <v>Damage related to disaster</v>
      </c>
      <c r="I345" s="25" t="s">
        <v>27</v>
      </c>
      <c r="J345" s="25" t="s">
        <v>4</v>
      </c>
      <c r="K345" s="29">
        <v>42585.443668981483</v>
      </c>
      <c r="L345" s="25"/>
      <c r="M345" s="25"/>
      <c r="N345" s="30" t="s">
        <v>12</v>
      </c>
      <c r="O345" s="28" t="b">
        <v>0</v>
      </c>
      <c r="P345" s="25" t="s">
        <v>15</v>
      </c>
      <c r="Q345" s="33" t="str">
        <f>IF(ISNUMBER(SEARCH(",",Table_owssvr[[#This Row],[Created By]])),SUBSTITUTE(Table_owssvr[[#This Row],[Created By]]," OCD,",""),Table_owssvr[[#This Row],[Created By]])</f>
        <v>Kristen Hebert</v>
      </c>
      <c r="R345" s="33" t="str">
        <f>IF(ISNUMBER(SEARCH(",",Table_owssvr[[#This Row],[Created By]])),(MID(Table_owssvr[[#This Row],[Created By_A]]&amp;" "&amp;Table_owssvr[[#This Row],[Created By_A]],FIND(" ",Table_owssvr[[#This Row],[Created By_A]])+1,LEN(Table_owssvr[[#This Row],[Created By_A]]))),Table_owssvr[[#This Row],[Created By]])</f>
        <v>Kristen Hebert</v>
      </c>
      <c r="S345" s="34" t="str">
        <f>IF(ISNUMBER(SEARCH(",",Table_owssvr[[#This Row],[Created By_B1]])),SUBSTITUTE(Table_owssvr[[#This Row],[Created By_B1]],",",""),Table_owssvr[[#This Row],[Created By_B1]])</f>
        <v>Kristen Hebert</v>
      </c>
      <c r="T345" s="31">
        <v>351</v>
      </c>
      <c r="U345" s="25" t="s">
        <v>15</v>
      </c>
      <c r="V345" s="29">
        <v>42585.443668981483</v>
      </c>
      <c r="W345" s="25" t="s">
        <v>4</v>
      </c>
      <c r="X345" s="25"/>
      <c r="Y345" s="25" t="s">
        <v>190</v>
      </c>
      <c r="Z345" s="25" t="s">
        <v>12</v>
      </c>
      <c r="AA345" s="25" t="s">
        <v>11</v>
      </c>
    </row>
    <row r="346" spans="1:27" x14ac:dyDescent="0.25">
      <c r="A346" s="1" t="s">
        <v>1494</v>
      </c>
      <c r="B346" s="4">
        <v>42585</v>
      </c>
      <c r="C346" s="24" t="str">
        <f ca="1">IF(Table_owssvr[[#This Row],[Date]]&gt;=(TODAY()-365),"Y","N")</f>
        <v>N</v>
      </c>
      <c r="D346" s="1" t="s">
        <v>1493</v>
      </c>
      <c r="E346" s="1" t="s">
        <v>29</v>
      </c>
      <c r="F346" s="14" t="s">
        <v>1492</v>
      </c>
      <c r="G346" s="1" t="s">
        <v>771</v>
      </c>
      <c r="H346" s="6" t="str">
        <f>IFERROR(LEFT(Table_owssvr[[#This Row],[Subject]],FIND(";",Table_owssvr[[#This Row],[Subject]])-1),Table_owssvr[[#This Row],[Subject]])</f>
        <v>Damage related to disaster</v>
      </c>
      <c r="I346" s="1" t="s">
        <v>16</v>
      </c>
      <c r="J346" s="1" t="s">
        <v>1099</v>
      </c>
      <c r="K346" s="5">
        <v>42585.602071759262</v>
      </c>
      <c r="L346" s="1"/>
      <c r="M346" s="1"/>
      <c r="N346" s="2" t="s">
        <v>12</v>
      </c>
      <c r="O346" s="6" t="b">
        <v>0</v>
      </c>
      <c r="P346" s="1" t="s">
        <v>15</v>
      </c>
      <c r="Q346" s="33" t="str">
        <f>IF(ISNUMBER(SEARCH(",",Table_owssvr[[#This Row],[Created By]])),SUBSTITUTE(Table_owssvr[[#This Row],[Created By]]," OCD,",""),Table_owssvr[[#This Row],[Created By]])</f>
        <v>Peychaud Rosalind</v>
      </c>
      <c r="R346" s="33" t="str">
        <f>IF(ISNUMBER(SEARCH(",",Table_owssvr[[#This Row],[Created By]])),(MID(Table_owssvr[[#This Row],[Created By_A]]&amp;" "&amp;Table_owssvr[[#This Row],[Created By_A]],FIND(" ",Table_owssvr[[#This Row],[Created By_A]])+1,LEN(Table_owssvr[[#This Row],[Created By_A]]))),Table_owssvr[[#This Row],[Created By]])</f>
        <v>Rosalind Peychaud</v>
      </c>
      <c r="S346" s="34" t="str">
        <f>IF(ISNUMBER(SEARCH(",",Table_owssvr[[#This Row],[Created By_B1]])),SUBSTITUTE(Table_owssvr[[#This Row],[Created By_B1]],",",""),Table_owssvr[[#This Row],[Created By_B1]])</f>
        <v>Rosalind Peychaud</v>
      </c>
      <c r="T346" s="7">
        <v>352</v>
      </c>
      <c r="U346" s="1" t="s">
        <v>15</v>
      </c>
      <c r="V346" s="5">
        <v>42585.602071759262</v>
      </c>
      <c r="W346" s="1" t="s">
        <v>1099</v>
      </c>
      <c r="X346" s="1"/>
      <c r="Y346" s="1" t="s">
        <v>13</v>
      </c>
      <c r="Z346" s="1" t="s">
        <v>12</v>
      </c>
      <c r="AA346" s="1" t="s">
        <v>11</v>
      </c>
    </row>
    <row r="347" spans="1:27" x14ac:dyDescent="0.25">
      <c r="A347" s="1" t="s">
        <v>1491</v>
      </c>
      <c r="B347" s="4">
        <v>42583</v>
      </c>
      <c r="C347" s="24" t="str">
        <f ca="1">IF(Table_owssvr[[#This Row],[Date]]&gt;=(TODAY()-365),"Y","N")</f>
        <v>N</v>
      </c>
      <c r="D347" s="1" t="s">
        <v>1490</v>
      </c>
      <c r="E347" s="1" t="s">
        <v>29</v>
      </c>
      <c r="F347" s="14" t="s">
        <v>1489</v>
      </c>
      <c r="G347" s="1" t="s">
        <v>1488</v>
      </c>
      <c r="H347" s="6" t="str">
        <f>IFERROR(LEFT(Table_owssvr[[#This Row],[Subject]],FIND(";",Table_owssvr[[#This Row],[Subject]])-1),Table_owssvr[[#This Row],[Subject]])</f>
        <v>Damage related to disaster</v>
      </c>
      <c r="I347" s="1" t="s">
        <v>16</v>
      </c>
      <c r="J347" s="1" t="s">
        <v>1099</v>
      </c>
      <c r="K347" s="5">
        <v>42585.60796296296</v>
      </c>
      <c r="L347" s="1"/>
      <c r="M347" s="1"/>
      <c r="N347" s="2" t="s">
        <v>12</v>
      </c>
      <c r="O347" s="6" t="b">
        <v>0</v>
      </c>
      <c r="P347" s="1" t="s">
        <v>15</v>
      </c>
      <c r="Q347" s="33" t="str">
        <f>IF(ISNUMBER(SEARCH(",",Table_owssvr[[#This Row],[Created By]])),SUBSTITUTE(Table_owssvr[[#This Row],[Created By]]," OCD,",""),Table_owssvr[[#This Row],[Created By]])</f>
        <v>Peychaud Rosalind</v>
      </c>
      <c r="R347" s="33" t="str">
        <f>IF(ISNUMBER(SEARCH(",",Table_owssvr[[#This Row],[Created By]])),(MID(Table_owssvr[[#This Row],[Created By_A]]&amp;" "&amp;Table_owssvr[[#This Row],[Created By_A]],FIND(" ",Table_owssvr[[#This Row],[Created By_A]])+1,LEN(Table_owssvr[[#This Row],[Created By_A]]))),Table_owssvr[[#This Row],[Created By]])</f>
        <v>Rosalind Peychaud</v>
      </c>
      <c r="S347" s="34" t="str">
        <f>IF(ISNUMBER(SEARCH(",",Table_owssvr[[#This Row],[Created By_B1]])),SUBSTITUTE(Table_owssvr[[#This Row],[Created By_B1]],",",""),Table_owssvr[[#This Row],[Created By_B1]])</f>
        <v>Rosalind Peychaud</v>
      </c>
      <c r="T347" s="7">
        <v>353</v>
      </c>
      <c r="U347" s="1" t="s">
        <v>15</v>
      </c>
      <c r="V347" s="5">
        <v>42585.60796296296</v>
      </c>
      <c r="W347" s="1" t="s">
        <v>1099</v>
      </c>
      <c r="X347" s="1"/>
      <c r="Y347" s="1" t="s">
        <v>13</v>
      </c>
      <c r="Z347" s="1" t="s">
        <v>12</v>
      </c>
      <c r="AA347" s="1" t="s">
        <v>11</v>
      </c>
    </row>
    <row r="348" spans="1:27" x14ac:dyDescent="0.25">
      <c r="A348" s="1" t="s">
        <v>1487</v>
      </c>
      <c r="B348" s="4">
        <v>42562</v>
      </c>
      <c r="C348" s="24" t="str">
        <f ca="1">IF(Table_owssvr[[#This Row],[Date]]&gt;=(TODAY()-365),"Y","N")</f>
        <v>N</v>
      </c>
      <c r="D348" s="1" t="s">
        <v>455</v>
      </c>
      <c r="E348" s="1" t="s">
        <v>29</v>
      </c>
      <c r="F348" s="14" t="s">
        <v>1486</v>
      </c>
      <c r="G348" s="1" t="s">
        <v>126</v>
      </c>
      <c r="H348" s="6" t="str">
        <f>IFERROR(LEFT(Table_owssvr[[#This Row],[Subject]],FIND(";",Table_owssvr[[#This Row],[Subject]])-1),Table_owssvr[[#This Row],[Subject]])</f>
        <v>Damage related to disaster</v>
      </c>
      <c r="I348" s="1" t="s">
        <v>16</v>
      </c>
      <c r="J348" s="1" t="s">
        <v>1099</v>
      </c>
      <c r="K348" s="5">
        <v>42585.610231481478</v>
      </c>
      <c r="L348" s="1"/>
      <c r="M348" s="1"/>
      <c r="N348" s="2" t="s">
        <v>12</v>
      </c>
      <c r="O348" s="6" t="b">
        <v>0</v>
      </c>
      <c r="P348" s="1" t="s">
        <v>15</v>
      </c>
      <c r="Q348" s="33" t="str">
        <f>IF(ISNUMBER(SEARCH(",",Table_owssvr[[#This Row],[Created By]])),SUBSTITUTE(Table_owssvr[[#This Row],[Created By]]," OCD,",""),Table_owssvr[[#This Row],[Created By]])</f>
        <v>Peychaud Rosalind</v>
      </c>
      <c r="R348" s="33" t="str">
        <f>IF(ISNUMBER(SEARCH(",",Table_owssvr[[#This Row],[Created By]])),(MID(Table_owssvr[[#This Row],[Created By_A]]&amp;" "&amp;Table_owssvr[[#This Row],[Created By_A]],FIND(" ",Table_owssvr[[#This Row],[Created By_A]])+1,LEN(Table_owssvr[[#This Row],[Created By_A]]))),Table_owssvr[[#This Row],[Created By]])</f>
        <v>Rosalind Peychaud</v>
      </c>
      <c r="S348" s="34" t="str">
        <f>IF(ISNUMBER(SEARCH(",",Table_owssvr[[#This Row],[Created By_B1]])),SUBSTITUTE(Table_owssvr[[#This Row],[Created By_B1]],",",""),Table_owssvr[[#This Row],[Created By_B1]])</f>
        <v>Rosalind Peychaud</v>
      </c>
      <c r="T348" s="7">
        <v>354</v>
      </c>
      <c r="U348" s="1" t="s">
        <v>15</v>
      </c>
      <c r="V348" s="5">
        <v>42585.610231481478</v>
      </c>
      <c r="W348" s="1" t="s">
        <v>1099</v>
      </c>
      <c r="X348" s="1"/>
      <c r="Y348" s="1" t="s">
        <v>13</v>
      </c>
      <c r="Z348" s="1" t="s">
        <v>12</v>
      </c>
      <c r="AA348" s="1" t="s">
        <v>11</v>
      </c>
    </row>
    <row r="349" spans="1:27" x14ac:dyDescent="0.25">
      <c r="A349" s="1" t="s">
        <v>1485</v>
      </c>
      <c r="B349" s="4">
        <v>42592</v>
      </c>
      <c r="C349" s="24" t="str">
        <f ca="1">IF(Table_owssvr[[#This Row],[Date]]&gt;=(TODAY()-365),"Y","N")</f>
        <v>N</v>
      </c>
      <c r="D349" s="1" t="s">
        <v>852</v>
      </c>
      <c r="E349" s="1" t="s">
        <v>29</v>
      </c>
      <c r="F349" s="14" t="s">
        <v>1484</v>
      </c>
      <c r="G349" s="1" t="s">
        <v>400</v>
      </c>
      <c r="H349" s="6" t="str">
        <f>IFERROR(LEFT(Table_owssvr[[#This Row],[Subject]],FIND(";",Table_owssvr[[#This Row],[Subject]])-1),Table_owssvr[[#This Row],[Subject]])</f>
        <v>Eligible CDBG Activities</v>
      </c>
      <c r="I349" s="1" t="s">
        <v>16</v>
      </c>
      <c r="J349" s="1" t="s">
        <v>1099</v>
      </c>
      <c r="K349" s="5">
        <v>42592.624166666668</v>
      </c>
      <c r="L349" s="1"/>
      <c r="M349" s="1"/>
      <c r="N349" s="2" t="s">
        <v>12</v>
      </c>
      <c r="O349" s="6" t="b">
        <v>0</v>
      </c>
      <c r="P349" s="1" t="s">
        <v>15</v>
      </c>
      <c r="Q349" s="33" t="str">
        <f>IF(ISNUMBER(SEARCH(",",Table_owssvr[[#This Row],[Created By]])),SUBSTITUTE(Table_owssvr[[#This Row],[Created By]]," OCD,",""),Table_owssvr[[#This Row],[Created By]])</f>
        <v>Peychaud Rosalind</v>
      </c>
      <c r="R349" s="33" t="str">
        <f>IF(ISNUMBER(SEARCH(",",Table_owssvr[[#This Row],[Created By]])),(MID(Table_owssvr[[#This Row],[Created By_A]]&amp;" "&amp;Table_owssvr[[#This Row],[Created By_A]],FIND(" ",Table_owssvr[[#This Row],[Created By_A]])+1,LEN(Table_owssvr[[#This Row],[Created By_A]]))),Table_owssvr[[#This Row],[Created By]])</f>
        <v>Rosalind Peychaud</v>
      </c>
      <c r="S349" s="34" t="str">
        <f>IF(ISNUMBER(SEARCH(",",Table_owssvr[[#This Row],[Created By_B1]])),SUBSTITUTE(Table_owssvr[[#This Row],[Created By_B1]],",",""),Table_owssvr[[#This Row],[Created By_B1]])</f>
        <v>Rosalind Peychaud</v>
      </c>
      <c r="T349" s="7">
        <v>355</v>
      </c>
      <c r="U349" s="1" t="s">
        <v>15</v>
      </c>
      <c r="V349" s="5">
        <v>42592.633032407408</v>
      </c>
      <c r="W349" s="1" t="s">
        <v>1099</v>
      </c>
      <c r="X349" s="1"/>
      <c r="Y349" s="1" t="s">
        <v>13</v>
      </c>
      <c r="Z349" s="1" t="s">
        <v>12</v>
      </c>
      <c r="AA349" s="1" t="s">
        <v>11</v>
      </c>
    </row>
    <row r="350" spans="1:27" x14ac:dyDescent="0.25">
      <c r="A350" s="1" t="s">
        <v>482</v>
      </c>
      <c r="B350" s="4">
        <v>42591</v>
      </c>
      <c r="C350" s="24" t="str">
        <f ca="1">IF(Table_owssvr[[#This Row],[Date]]&gt;=(TODAY()-365),"Y","N")</f>
        <v>N</v>
      </c>
      <c r="D350" s="1" t="s">
        <v>667</v>
      </c>
      <c r="E350" s="1" t="s">
        <v>29</v>
      </c>
      <c r="F350" s="14" t="s">
        <v>1483</v>
      </c>
      <c r="G350" s="1" t="s">
        <v>801</v>
      </c>
      <c r="H350" s="6" t="str">
        <f>IFERROR(LEFT(Table_owssvr[[#This Row],[Subject]],FIND(";",Table_owssvr[[#This Row],[Subject]])-1),Table_owssvr[[#This Row],[Subject]])</f>
        <v>Damage related to disaster</v>
      </c>
      <c r="I350" s="1" t="s">
        <v>16</v>
      </c>
      <c r="J350" s="1" t="s">
        <v>1099</v>
      </c>
      <c r="K350" s="5">
        <v>42592.629328703704</v>
      </c>
      <c r="L350" s="1"/>
      <c r="M350" s="1"/>
      <c r="N350" s="2" t="s">
        <v>12</v>
      </c>
      <c r="O350" s="6" t="b">
        <v>0</v>
      </c>
      <c r="P350" s="1" t="s">
        <v>15</v>
      </c>
      <c r="Q350" s="33" t="str">
        <f>IF(ISNUMBER(SEARCH(",",Table_owssvr[[#This Row],[Created By]])),SUBSTITUTE(Table_owssvr[[#This Row],[Created By]]," OCD,",""),Table_owssvr[[#This Row],[Created By]])</f>
        <v>Peychaud Rosalind</v>
      </c>
      <c r="R350" s="33" t="str">
        <f>IF(ISNUMBER(SEARCH(",",Table_owssvr[[#This Row],[Created By]])),(MID(Table_owssvr[[#This Row],[Created By_A]]&amp;" "&amp;Table_owssvr[[#This Row],[Created By_A]],FIND(" ",Table_owssvr[[#This Row],[Created By_A]])+1,LEN(Table_owssvr[[#This Row],[Created By_A]]))),Table_owssvr[[#This Row],[Created By]])</f>
        <v>Rosalind Peychaud</v>
      </c>
      <c r="S350" s="34" t="str">
        <f>IF(ISNUMBER(SEARCH(",",Table_owssvr[[#This Row],[Created By_B1]])),SUBSTITUTE(Table_owssvr[[#This Row],[Created By_B1]],",",""),Table_owssvr[[#This Row],[Created By_B1]])</f>
        <v>Rosalind Peychaud</v>
      </c>
      <c r="T350" s="7">
        <v>356</v>
      </c>
      <c r="U350" s="1" t="s">
        <v>15</v>
      </c>
      <c r="V350" s="5">
        <v>42592.629328703704</v>
      </c>
      <c r="W350" s="1" t="s">
        <v>1099</v>
      </c>
      <c r="X350" s="1"/>
      <c r="Y350" s="1" t="s">
        <v>13</v>
      </c>
      <c r="Z350" s="1" t="s">
        <v>12</v>
      </c>
      <c r="AA350" s="1" t="s">
        <v>11</v>
      </c>
    </row>
    <row r="351" spans="1:27" x14ac:dyDescent="0.25">
      <c r="A351" s="25" t="s">
        <v>512</v>
      </c>
      <c r="B351" s="26">
        <v>42600</v>
      </c>
      <c r="C351" s="27" t="str">
        <f ca="1">IF(Table_owssvr[[#This Row],[Date]]&gt;=(TODAY()-365),"Y","N")</f>
        <v>N</v>
      </c>
      <c r="D351" s="25" t="s">
        <v>1482</v>
      </c>
      <c r="E351" s="25" t="s">
        <v>48</v>
      </c>
      <c r="F351" s="14" t="s">
        <v>1481</v>
      </c>
      <c r="G351" s="25" t="s">
        <v>1245</v>
      </c>
      <c r="H351" s="28" t="str">
        <f>IFERROR(LEFT(Table_owssvr[[#This Row],[Subject]],FIND(";",Table_owssvr[[#This Row],[Subject]])-1),Table_owssvr[[#This Row],[Subject]])</f>
        <v>Eligible CDBG Activities</v>
      </c>
      <c r="I351" s="25" t="s">
        <v>16</v>
      </c>
      <c r="J351" s="25" t="s">
        <v>493</v>
      </c>
      <c r="K351" s="29">
        <v>42601.466574074075</v>
      </c>
      <c r="L351" s="25"/>
      <c r="M351" s="25"/>
      <c r="N351" s="30" t="s">
        <v>12</v>
      </c>
      <c r="O351" s="28" t="b">
        <v>0</v>
      </c>
      <c r="P351" s="25" t="s">
        <v>15</v>
      </c>
      <c r="Q351" s="33" t="str">
        <f>IF(ISNUMBER(SEARCH(",",Table_owssvr[[#This Row],[Created By]])),SUBSTITUTE(Table_owssvr[[#This Row],[Created By]]," OCD,",""),Table_owssvr[[#This Row],[Created By]])</f>
        <v>Lee Jared</v>
      </c>
      <c r="R351" s="33" t="str">
        <f>IF(ISNUMBER(SEARCH(",",Table_owssvr[[#This Row],[Created By]])),(MID(Table_owssvr[[#This Row],[Created By_A]]&amp;" "&amp;Table_owssvr[[#This Row],[Created By_A]],FIND(" ",Table_owssvr[[#This Row],[Created By_A]])+1,LEN(Table_owssvr[[#This Row],[Created By_A]]))),Table_owssvr[[#This Row],[Created By]])</f>
        <v>Jared Lee</v>
      </c>
      <c r="S351" s="34" t="str">
        <f>IF(ISNUMBER(SEARCH(",",Table_owssvr[[#This Row],[Created By_B1]])),SUBSTITUTE(Table_owssvr[[#This Row],[Created By_B1]],",",""),Table_owssvr[[#This Row],[Created By_B1]])</f>
        <v>Jared Lee</v>
      </c>
      <c r="T351" s="31">
        <v>357</v>
      </c>
      <c r="U351" s="25" t="s">
        <v>15</v>
      </c>
      <c r="V351" s="29">
        <v>42601.473611111112</v>
      </c>
      <c r="W351" s="25" t="s">
        <v>493</v>
      </c>
      <c r="X351" s="25"/>
      <c r="Y351" s="25" t="s">
        <v>13</v>
      </c>
      <c r="Z351" s="25" t="s">
        <v>12</v>
      </c>
      <c r="AA351" s="25" t="s">
        <v>11</v>
      </c>
    </row>
    <row r="352" spans="1:27" x14ac:dyDescent="0.25">
      <c r="A352" s="1" t="s">
        <v>512</v>
      </c>
      <c r="B352" s="4">
        <v>42604</v>
      </c>
      <c r="C352" s="24" t="str">
        <f ca="1">IF(Table_owssvr[[#This Row],[Date]]&gt;=(TODAY()-365),"Y","N")</f>
        <v>N</v>
      </c>
      <c r="D352" s="1" t="s">
        <v>760</v>
      </c>
      <c r="E352" s="1" t="s">
        <v>29</v>
      </c>
      <c r="F352" s="14" t="s">
        <v>1480</v>
      </c>
      <c r="G352" s="1" t="s">
        <v>59</v>
      </c>
      <c r="H352" s="6" t="str">
        <f>IFERROR(LEFT(Table_owssvr[[#This Row],[Subject]],FIND(";",Table_owssvr[[#This Row],[Subject]])-1),Table_owssvr[[#This Row],[Subject]])</f>
        <v>Damage related to disaster</v>
      </c>
      <c r="I352" s="1" t="s">
        <v>16</v>
      </c>
      <c r="J352" s="1" t="s">
        <v>1099</v>
      </c>
      <c r="K352" s="5">
        <v>42604.509247685186</v>
      </c>
      <c r="L352" s="1"/>
      <c r="M352" s="1"/>
      <c r="N352" s="2" t="s">
        <v>12</v>
      </c>
      <c r="O352" s="6" t="b">
        <v>0</v>
      </c>
      <c r="P352" s="1" t="s">
        <v>15</v>
      </c>
      <c r="Q352" s="33" t="str">
        <f>IF(ISNUMBER(SEARCH(",",Table_owssvr[[#This Row],[Created By]])),SUBSTITUTE(Table_owssvr[[#This Row],[Created By]]," OCD,",""),Table_owssvr[[#This Row],[Created By]])</f>
        <v>Peychaud Rosalind</v>
      </c>
      <c r="R352" s="33" t="str">
        <f>IF(ISNUMBER(SEARCH(",",Table_owssvr[[#This Row],[Created By]])),(MID(Table_owssvr[[#This Row],[Created By_A]]&amp;" "&amp;Table_owssvr[[#This Row],[Created By_A]],FIND(" ",Table_owssvr[[#This Row],[Created By_A]])+1,LEN(Table_owssvr[[#This Row],[Created By_A]]))),Table_owssvr[[#This Row],[Created By]])</f>
        <v>Rosalind Peychaud</v>
      </c>
      <c r="S352" s="34" t="str">
        <f>IF(ISNUMBER(SEARCH(",",Table_owssvr[[#This Row],[Created By_B1]])),SUBSTITUTE(Table_owssvr[[#This Row],[Created By_B1]],",",""),Table_owssvr[[#This Row],[Created By_B1]])</f>
        <v>Rosalind Peychaud</v>
      </c>
      <c r="T352" s="7">
        <v>358</v>
      </c>
      <c r="U352" s="1" t="s">
        <v>15</v>
      </c>
      <c r="V352" s="5">
        <v>42604.51085648148</v>
      </c>
      <c r="W352" s="1" t="s">
        <v>1099</v>
      </c>
      <c r="X352" s="1"/>
      <c r="Y352" s="1" t="s">
        <v>13</v>
      </c>
      <c r="Z352" s="1" t="s">
        <v>12</v>
      </c>
      <c r="AA352" s="1" t="s">
        <v>11</v>
      </c>
    </row>
    <row r="353" spans="1:27" x14ac:dyDescent="0.25">
      <c r="A353" s="25" t="s">
        <v>512</v>
      </c>
      <c r="B353" s="26">
        <v>42600</v>
      </c>
      <c r="C353" s="27" t="str">
        <f ca="1">IF(Table_owssvr[[#This Row],[Date]]&gt;=(TODAY()-365),"Y","N")</f>
        <v>N</v>
      </c>
      <c r="D353" s="25" t="s">
        <v>455</v>
      </c>
      <c r="E353" s="25" t="s">
        <v>29</v>
      </c>
      <c r="F353" s="14" t="s">
        <v>1479</v>
      </c>
      <c r="G353" s="25" t="s">
        <v>59</v>
      </c>
      <c r="H353" s="28" t="str">
        <f>IFERROR(LEFT(Table_owssvr[[#This Row],[Subject]],FIND(";",Table_owssvr[[#This Row],[Subject]])-1),Table_owssvr[[#This Row],[Subject]])</f>
        <v>Damage related to disaster</v>
      </c>
      <c r="I353" s="25" t="s">
        <v>16</v>
      </c>
      <c r="J353" s="25" t="s">
        <v>1099</v>
      </c>
      <c r="K353" s="29">
        <v>42604.513055555559</v>
      </c>
      <c r="L353" s="25"/>
      <c r="M353" s="25"/>
      <c r="N353" s="30" t="s">
        <v>12</v>
      </c>
      <c r="O353" s="28" t="b">
        <v>0</v>
      </c>
      <c r="P353" s="25" t="s">
        <v>15</v>
      </c>
      <c r="Q353" s="33" t="str">
        <f>IF(ISNUMBER(SEARCH(",",Table_owssvr[[#This Row],[Created By]])),SUBSTITUTE(Table_owssvr[[#This Row],[Created By]]," OCD,",""),Table_owssvr[[#This Row],[Created By]])</f>
        <v>Peychaud Rosalind</v>
      </c>
      <c r="R353" s="33" t="str">
        <f>IF(ISNUMBER(SEARCH(",",Table_owssvr[[#This Row],[Created By]])),(MID(Table_owssvr[[#This Row],[Created By_A]]&amp;" "&amp;Table_owssvr[[#This Row],[Created By_A]],FIND(" ",Table_owssvr[[#This Row],[Created By_A]])+1,LEN(Table_owssvr[[#This Row],[Created By_A]]))),Table_owssvr[[#This Row],[Created By]])</f>
        <v>Rosalind Peychaud</v>
      </c>
      <c r="S353" s="34" t="str">
        <f>IF(ISNUMBER(SEARCH(",",Table_owssvr[[#This Row],[Created By_B1]])),SUBSTITUTE(Table_owssvr[[#This Row],[Created By_B1]],",",""),Table_owssvr[[#This Row],[Created By_B1]])</f>
        <v>Rosalind Peychaud</v>
      </c>
      <c r="T353" s="31">
        <v>359</v>
      </c>
      <c r="U353" s="25" t="s">
        <v>15</v>
      </c>
      <c r="V353" s="29">
        <v>42604.513055555559</v>
      </c>
      <c r="W353" s="25" t="s">
        <v>1099</v>
      </c>
      <c r="X353" s="25"/>
      <c r="Y353" s="25" t="s">
        <v>13</v>
      </c>
      <c r="Z353" s="25" t="s">
        <v>12</v>
      </c>
      <c r="AA353" s="25" t="s">
        <v>11</v>
      </c>
    </row>
    <row r="354" spans="1:27" x14ac:dyDescent="0.25">
      <c r="A354" s="25" t="s">
        <v>512</v>
      </c>
      <c r="B354" s="26">
        <v>42600</v>
      </c>
      <c r="C354" s="27" t="str">
        <f ca="1">IF(Table_owssvr[[#This Row],[Date]]&gt;=(TODAY()-365),"Y","N")</f>
        <v>N</v>
      </c>
      <c r="D354" s="25" t="s">
        <v>455</v>
      </c>
      <c r="E354" s="25" t="s">
        <v>29</v>
      </c>
      <c r="F354" s="14" t="s">
        <v>1479</v>
      </c>
      <c r="G354" s="25" t="s">
        <v>59</v>
      </c>
      <c r="H354" s="28" t="str">
        <f>IFERROR(LEFT(Table_owssvr[[#This Row],[Subject]],FIND(";",Table_owssvr[[#This Row],[Subject]])-1),Table_owssvr[[#This Row],[Subject]])</f>
        <v>Damage related to disaster</v>
      </c>
      <c r="I354" s="25" t="s">
        <v>16</v>
      </c>
      <c r="J354" s="25" t="s">
        <v>1099</v>
      </c>
      <c r="K354" s="29">
        <v>42604.513067129628</v>
      </c>
      <c r="L354" s="25"/>
      <c r="M354" s="25"/>
      <c r="N354" s="30" t="s">
        <v>12</v>
      </c>
      <c r="O354" s="28" t="b">
        <v>0</v>
      </c>
      <c r="P354" s="25" t="s">
        <v>15</v>
      </c>
      <c r="Q354" s="33" t="str">
        <f>IF(ISNUMBER(SEARCH(",",Table_owssvr[[#This Row],[Created By]])),SUBSTITUTE(Table_owssvr[[#This Row],[Created By]]," OCD,",""),Table_owssvr[[#This Row],[Created By]])</f>
        <v>Peychaud Rosalind</v>
      </c>
      <c r="R354" s="33" t="str">
        <f>IF(ISNUMBER(SEARCH(",",Table_owssvr[[#This Row],[Created By]])),(MID(Table_owssvr[[#This Row],[Created By_A]]&amp;" "&amp;Table_owssvr[[#This Row],[Created By_A]],FIND(" ",Table_owssvr[[#This Row],[Created By_A]])+1,LEN(Table_owssvr[[#This Row],[Created By_A]]))),Table_owssvr[[#This Row],[Created By]])</f>
        <v>Rosalind Peychaud</v>
      </c>
      <c r="S354" s="34" t="str">
        <f>IF(ISNUMBER(SEARCH(",",Table_owssvr[[#This Row],[Created By_B1]])),SUBSTITUTE(Table_owssvr[[#This Row],[Created By_B1]],",",""),Table_owssvr[[#This Row],[Created By_B1]])</f>
        <v>Rosalind Peychaud</v>
      </c>
      <c r="T354" s="31">
        <v>360</v>
      </c>
      <c r="U354" s="25" t="s">
        <v>15</v>
      </c>
      <c r="V354" s="29">
        <v>42604.513067129628</v>
      </c>
      <c r="W354" s="25" t="s">
        <v>1099</v>
      </c>
      <c r="X354" s="25"/>
      <c r="Y354" s="25" t="s">
        <v>13</v>
      </c>
      <c r="Z354" s="25" t="s">
        <v>12</v>
      </c>
      <c r="AA354" s="25" t="s">
        <v>11</v>
      </c>
    </row>
    <row r="355" spans="1:27" x14ac:dyDescent="0.25">
      <c r="A355" s="1" t="s">
        <v>142</v>
      </c>
      <c r="B355" s="4">
        <v>42607</v>
      </c>
      <c r="C355" s="24" t="str">
        <f ca="1">IF(Table_owssvr[[#This Row],[Date]]&gt;=(TODAY()-365),"Y","N")</f>
        <v>N</v>
      </c>
      <c r="D355" s="1" t="s">
        <v>736</v>
      </c>
      <c r="E355" s="1" t="s">
        <v>48</v>
      </c>
      <c r="F355" s="14" t="s">
        <v>1478</v>
      </c>
      <c r="G355" s="1" t="s">
        <v>722</v>
      </c>
      <c r="H355" s="6" t="str">
        <f>IFERROR(LEFT(Table_owssvr[[#This Row],[Subject]],FIND(";",Table_owssvr[[#This Row],[Subject]])-1),Table_owssvr[[#This Row],[Subject]])</f>
        <v>Urgent Need - National Objective</v>
      </c>
      <c r="I355" s="1" t="s">
        <v>16</v>
      </c>
      <c r="J355" s="1" t="s">
        <v>6</v>
      </c>
      <c r="K355" s="5">
        <v>42607.481145833335</v>
      </c>
      <c r="L355" s="1"/>
      <c r="M355" s="1"/>
      <c r="N355" s="2" t="s">
        <v>12</v>
      </c>
      <c r="O355" s="6" t="b">
        <v>0</v>
      </c>
      <c r="P355" s="1" t="s">
        <v>15</v>
      </c>
      <c r="Q355" s="33" t="str">
        <f>IF(ISNUMBER(SEARCH(",",Table_owssvr[[#This Row],[Created By]])),SUBSTITUTE(Table_owssvr[[#This Row],[Created By]]," OCD,",""),Table_owssvr[[#This Row],[Created By]])</f>
        <v>Nechelle Polk</v>
      </c>
      <c r="R355" s="33" t="str">
        <f>IF(ISNUMBER(SEARCH(",",Table_owssvr[[#This Row],[Created By]])),(MID(Table_owssvr[[#This Row],[Created By_A]]&amp;" "&amp;Table_owssvr[[#This Row],[Created By_A]],FIND(" ",Table_owssvr[[#This Row],[Created By_A]])+1,LEN(Table_owssvr[[#This Row],[Created By_A]]))),Table_owssvr[[#This Row],[Created By]])</f>
        <v>Nechelle Polk</v>
      </c>
      <c r="S355" s="34" t="str">
        <f>IF(ISNUMBER(SEARCH(",",Table_owssvr[[#This Row],[Created By_B1]])),SUBSTITUTE(Table_owssvr[[#This Row],[Created By_B1]],",",""),Table_owssvr[[#This Row],[Created By_B1]])</f>
        <v>Nechelle Polk</v>
      </c>
      <c r="T355" s="7">
        <v>361</v>
      </c>
      <c r="U355" s="1" t="s">
        <v>15</v>
      </c>
      <c r="V355" s="5">
        <v>42607.481145833335</v>
      </c>
      <c r="W355" s="1" t="s">
        <v>6</v>
      </c>
      <c r="X355" s="1"/>
      <c r="Y355" s="1" t="s">
        <v>13</v>
      </c>
      <c r="Z355" s="1" t="s">
        <v>12</v>
      </c>
      <c r="AA355" s="1" t="s">
        <v>11</v>
      </c>
    </row>
    <row r="356" spans="1:27" x14ac:dyDescent="0.25">
      <c r="A356" s="1" t="s">
        <v>220</v>
      </c>
      <c r="B356" s="4">
        <v>42608</v>
      </c>
      <c r="C356" s="24" t="str">
        <f ca="1">IF(Table_owssvr[[#This Row],[Date]]&gt;=(TODAY()-365),"Y","N")</f>
        <v>N</v>
      </c>
      <c r="D356" s="1" t="s">
        <v>803</v>
      </c>
      <c r="E356" s="1" t="s">
        <v>29</v>
      </c>
      <c r="F356" s="14" t="s">
        <v>1477</v>
      </c>
      <c r="G356" s="1" t="s">
        <v>1476</v>
      </c>
      <c r="H356" s="6" t="str">
        <f>IFERROR(LEFT(Table_owssvr[[#This Row],[Subject]],FIND(";",Table_owssvr[[#This Row],[Subject]])-1),Table_owssvr[[#This Row],[Subject]])</f>
        <v>Damage related to disaster</v>
      </c>
      <c r="I356" s="1" t="s">
        <v>16</v>
      </c>
      <c r="J356" s="1" t="s">
        <v>1099</v>
      </c>
      <c r="K356" s="5">
        <v>42612.552951388891</v>
      </c>
      <c r="L356" s="1"/>
      <c r="M356" s="1"/>
      <c r="N356" s="2" t="s">
        <v>12</v>
      </c>
      <c r="O356" s="6" t="b">
        <v>0</v>
      </c>
      <c r="P356" s="1" t="s">
        <v>15</v>
      </c>
      <c r="Q356" s="33" t="str">
        <f>IF(ISNUMBER(SEARCH(",",Table_owssvr[[#This Row],[Created By]])),SUBSTITUTE(Table_owssvr[[#This Row],[Created By]]," OCD,",""),Table_owssvr[[#This Row],[Created By]])</f>
        <v>Peychaud Rosalind</v>
      </c>
      <c r="R356" s="33" t="str">
        <f>IF(ISNUMBER(SEARCH(",",Table_owssvr[[#This Row],[Created By]])),(MID(Table_owssvr[[#This Row],[Created By_A]]&amp;" "&amp;Table_owssvr[[#This Row],[Created By_A]],FIND(" ",Table_owssvr[[#This Row],[Created By_A]])+1,LEN(Table_owssvr[[#This Row],[Created By_A]]))),Table_owssvr[[#This Row],[Created By]])</f>
        <v>Rosalind Peychaud</v>
      </c>
      <c r="S356" s="34" t="str">
        <f>IF(ISNUMBER(SEARCH(",",Table_owssvr[[#This Row],[Created By_B1]])),SUBSTITUTE(Table_owssvr[[#This Row],[Created By_B1]],",",""),Table_owssvr[[#This Row],[Created By_B1]])</f>
        <v>Rosalind Peychaud</v>
      </c>
      <c r="T356" s="7">
        <v>362</v>
      </c>
      <c r="U356" s="1" t="s">
        <v>15</v>
      </c>
      <c r="V356" s="5">
        <v>42612.552951388891</v>
      </c>
      <c r="W356" s="1" t="s">
        <v>1099</v>
      </c>
      <c r="X356" s="1"/>
      <c r="Y356" s="1" t="s">
        <v>13</v>
      </c>
      <c r="Z356" s="1" t="s">
        <v>12</v>
      </c>
      <c r="AA356" s="1" t="s">
        <v>11</v>
      </c>
    </row>
    <row r="357" spans="1:27" x14ac:dyDescent="0.25">
      <c r="A357" s="25" t="s">
        <v>341</v>
      </c>
      <c r="B357" s="26">
        <v>42606</v>
      </c>
      <c r="C357" s="27" t="str">
        <f ca="1">IF(Table_owssvr[[#This Row],[Date]]&gt;=(TODAY()-365),"Y","N")</f>
        <v>N</v>
      </c>
      <c r="D357" s="25" t="s">
        <v>1475</v>
      </c>
      <c r="E357" s="25" t="s">
        <v>29</v>
      </c>
      <c r="F357" s="14" t="s">
        <v>1474</v>
      </c>
      <c r="G357" s="25" t="s">
        <v>1473</v>
      </c>
      <c r="H357" s="28" t="str">
        <f>IFERROR(LEFT(Table_owssvr[[#This Row],[Subject]],FIND(";",Table_owssvr[[#This Row],[Subject]])-1),Table_owssvr[[#This Row],[Subject]])</f>
        <v>Duplication of Benefits</v>
      </c>
      <c r="I357" s="25" t="s">
        <v>16</v>
      </c>
      <c r="J357" s="25" t="s">
        <v>1099</v>
      </c>
      <c r="K357" s="29">
        <v>42612.556990740741</v>
      </c>
      <c r="L357" s="25"/>
      <c r="M357" s="25"/>
      <c r="N357" s="30" t="s">
        <v>12</v>
      </c>
      <c r="O357" s="28" t="b">
        <v>0</v>
      </c>
      <c r="P357" s="25" t="s">
        <v>15</v>
      </c>
      <c r="Q357" s="33" t="str">
        <f>IF(ISNUMBER(SEARCH(",",Table_owssvr[[#This Row],[Created By]])),SUBSTITUTE(Table_owssvr[[#This Row],[Created By]]," OCD,",""),Table_owssvr[[#This Row],[Created By]])</f>
        <v>Peychaud Rosalind</v>
      </c>
      <c r="R357" s="33" t="str">
        <f>IF(ISNUMBER(SEARCH(",",Table_owssvr[[#This Row],[Created By]])),(MID(Table_owssvr[[#This Row],[Created By_A]]&amp;" "&amp;Table_owssvr[[#This Row],[Created By_A]],FIND(" ",Table_owssvr[[#This Row],[Created By_A]])+1,LEN(Table_owssvr[[#This Row],[Created By_A]]))),Table_owssvr[[#This Row],[Created By]])</f>
        <v>Rosalind Peychaud</v>
      </c>
      <c r="S357" s="34" t="str">
        <f>IF(ISNUMBER(SEARCH(",",Table_owssvr[[#This Row],[Created By_B1]])),SUBSTITUTE(Table_owssvr[[#This Row],[Created By_B1]],",",""),Table_owssvr[[#This Row],[Created By_B1]])</f>
        <v>Rosalind Peychaud</v>
      </c>
      <c r="T357" s="31">
        <v>363</v>
      </c>
      <c r="U357" s="25" t="s">
        <v>15</v>
      </c>
      <c r="V357" s="29">
        <v>42612.556990740741</v>
      </c>
      <c r="W357" s="25" t="s">
        <v>1099</v>
      </c>
      <c r="X357" s="25"/>
      <c r="Y357" s="25" t="s">
        <v>13</v>
      </c>
      <c r="Z357" s="25" t="s">
        <v>12</v>
      </c>
      <c r="AA357" s="25" t="s">
        <v>11</v>
      </c>
    </row>
    <row r="358" spans="1:27" x14ac:dyDescent="0.25">
      <c r="A358" s="25" t="s">
        <v>1467</v>
      </c>
      <c r="B358" s="26">
        <v>42611</v>
      </c>
      <c r="C358" s="27" t="str">
        <f ca="1">IF(Table_owssvr[[#This Row],[Date]]&gt;=(TODAY()-365),"Y","N")</f>
        <v>N</v>
      </c>
      <c r="D358" s="25" t="s">
        <v>1472</v>
      </c>
      <c r="E358" s="25" t="s">
        <v>29</v>
      </c>
      <c r="F358" s="14" t="s">
        <v>1471</v>
      </c>
      <c r="G358" s="25" t="s">
        <v>480</v>
      </c>
      <c r="H358" s="28" t="str">
        <f>IFERROR(LEFT(Table_owssvr[[#This Row],[Subject]],FIND(";",Table_owssvr[[#This Row],[Subject]])-1),Table_owssvr[[#This Row],[Subject]])</f>
        <v>Damage related to disaster</v>
      </c>
      <c r="I358" s="25" t="s">
        <v>16</v>
      </c>
      <c r="J358" s="25" t="s">
        <v>1099</v>
      </c>
      <c r="K358" s="29">
        <v>42612.560358796298</v>
      </c>
      <c r="L358" s="25"/>
      <c r="M358" s="25"/>
      <c r="N358" s="30" t="s">
        <v>12</v>
      </c>
      <c r="O358" s="28" t="b">
        <v>0</v>
      </c>
      <c r="P358" s="25" t="s">
        <v>15</v>
      </c>
      <c r="Q358" s="33" t="str">
        <f>IF(ISNUMBER(SEARCH(",",Table_owssvr[[#This Row],[Created By]])),SUBSTITUTE(Table_owssvr[[#This Row],[Created By]]," OCD,",""),Table_owssvr[[#This Row],[Created By]])</f>
        <v>Peychaud Rosalind</v>
      </c>
      <c r="R358" s="33" t="str">
        <f>IF(ISNUMBER(SEARCH(",",Table_owssvr[[#This Row],[Created By]])),(MID(Table_owssvr[[#This Row],[Created By_A]]&amp;" "&amp;Table_owssvr[[#This Row],[Created By_A]],FIND(" ",Table_owssvr[[#This Row],[Created By_A]])+1,LEN(Table_owssvr[[#This Row],[Created By_A]]))),Table_owssvr[[#This Row],[Created By]])</f>
        <v>Rosalind Peychaud</v>
      </c>
      <c r="S358" s="34" t="str">
        <f>IF(ISNUMBER(SEARCH(",",Table_owssvr[[#This Row],[Created By_B1]])),SUBSTITUTE(Table_owssvr[[#This Row],[Created By_B1]],",",""),Table_owssvr[[#This Row],[Created By_B1]])</f>
        <v>Rosalind Peychaud</v>
      </c>
      <c r="T358" s="31">
        <v>364</v>
      </c>
      <c r="U358" s="25" t="s">
        <v>15</v>
      </c>
      <c r="V358" s="29">
        <v>42612.560358796298</v>
      </c>
      <c r="W358" s="25" t="s">
        <v>1099</v>
      </c>
      <c r="X358" s="25"/>
      <c r="Y358" s="25" t="s">
        <v>13</v>
      </c>
      <c r="Z358" s="25" t="s">
        <v>12</v>
      </c>
      <c r="AA358" s="25" t="s">
        <v>11</v>
      </c>
    </row>
    <row r="359" spans="1:27" x14ac:dyDescent="0.25">
      <c r="A359" s="25" t="s">
        <v>970</v>
      </c>
      <c r="B359" s="26">
        <v>42613</v>
      </c>
      <c r="C359" s="27" t="str">
        <f ca="1">IF(Table_owssvr[[#This Row],[Date]]&gt;=(TODAY()-365),"Y","N")</f>
        <v>N</v>
      </c>
      <c r="D359" s="25" t="s">
        <v>592</v>
      </c>
      <c r="E359" s="25" t="s">
        <v>448</v>
      </c>
      <c r="F359" s="14" t="s">
        <v>1470</v>
      </c>
      <c r="G359" s="25" t="s">
        <v>1469</v>
      </c>
      <c r="H359" s="28" t="str">
        <f>IFERROR(LEFT(Table_owssvr[[#This Row],[Subject]],FIND(";",Table_owssvr[[#This Row],[Subject]])-1),Table_owssvr[[#This Row],[Subject]])</f>
        <v>Duplication of Benefits</v>
      </c>
      <c r="I359" s="25" t="s">
        <v>16</v>
      </c>
      <c r="J359" s="25" t="s">
        <v>6</v>
      </c>
      <c r="K359" s="29">
        <v>42613.430266203701</v>
      </c>
      <c r="L359" s="25"/>
      <c r="M359" s="25"/>
      <c r="N359" s="30" t="s">
        <v>12</v>
      </c>
      <c r="O359" s="28" t="b">
        <v>0</v>
      </c>
      <c r="P359" s="25" t="s">
        <v>15</v>
      </c>
      <c r="Q359" s="33" t="str">
        <f>IF(ISNUMBER(SEARCH(",",Table_owssvr[[#This Row],[Created By]])),SUBSTITUTE(Table_owssvr[[#This Row],[Created By]]," OCD,",""),Table_owssvr[[#This Row],[Created By]])</f>
        <v>Nechelle Polk</v>
      </c>
      <c r="R359" s="33" t="str">
        <f>IF(ISNUMBER(SEARCH(",",Table_owssvr[[#This Row],[Created By]])),(MID(Table_owssvr[[#This Row],[Created By_A]]&amp;" "&amp;Table_owssvr[[#This Row],[Created By_A]],FIND(" ",Table_owssvr[[#This Row],[Created By_A]])+1,LEN(Table_owssvr[[#This Row],[Created By_A]]))),Table_owssvr[[#This Row],[Created By]])</f>
        <v>Nechelle Polk</v>
      </c>
      <c r="S359" s="34" t="str">
        <f>IF(ISNUMBER(SEARCH(",",Table_owssvr[[#This Row],[Created By_B1]])),SUBSTITUTE(Table_owssvr[[#This Row],[Created By_B1]],",",""),Table_owssvr[[#This Row],[Created By_B1]])</f>
        <v>Nechelle Polk</v>
      </c>
      <c r="T359" s="31">
        <v>365</v>
      </c>
      <c r="U359" s="25" t="s">
        <v>15</v>
      </c>
      <c r="V359" s="29">
        <v>42613.430266203701</v>
      </c>
      <c r="W359" s="25" t="s">
        <v>6</v>
      </c>
      <c r="X359" s="25"/>
      <c r="Y359" s="25" t="s">
        <v>13</v>
      </c>
      <c r="Z359" s="25" t="s">
        <v>12</v>
      </c>
      <c r="AA359" s="25" t="s">
        <v>11</v>
      </c>
    </row>
    <row r="360" spans="1:27" x14ac:dyDescent="0.25">
      <c r="A360" s="1" t="s">
        <v>1030</v>
      </c>
      <c r="B360" s="4">
        <v>42592</v>
      </c>
      <c r="C360" s="24" t="str">
        <f ca="1">IF(Table_owssvr[[#This Row],[Date]]&gt;=(TODAY()-365),"Y","N")</f>
        <v>N</v>
      </c>
      <c r="D360" s="1" t="s">
        <v>1029</v>
      </c>
      <c r="E360" s="1" t="s">
        <v>502</v>
      </c>
      <c r="F360" s="14" t="s">
        <v>1189</v>
      </c>
      <c r="G360" s="1" t="s">
        <v>574</v>
      </c>
      <c r="H360" s="6" t="str">
        <f>IFERROR(LEFT(Table_owssvr[[#This Row],[Subject]],FIND(";",Table_owssvr[[#This Row],[Subject]])-1),Table_owssvr[[#This Row],[Subject]])</f>
        <v>Eligible CDBG Activities</v>
      </c>
      <c r="I360" s="1" t="s">
        <v>27</v>
      </c>
      <c r="J360" s="1" t="s">
        <v>7</v>
      </c>
      <c r="K360" s="5">
        <v>42613.456793981481</v>
      </c>
      <c r="L360" s="1"/>
      <c r="M360" s="1"/>
      <c r="N360" s="2" t="s">
        <v>12</v>
      </c>
      <c r="O360" s="6" t="b">
        <v>0</v>
      </c>
      <c r="P360" s="1" t="s">
        <v>15</v>
      </c>
      <c r="Q360" s="33" t="str">
        <f>IF(ISNUMBER(SEARCH(",",Table_owssvr[[#This Row],[Created By]])),SUBSTITUTE(Table_owssvr[[#This Row],[Created By]]," OCD,",""),Table_owssvr[[#This Row],[Created By]])</f>
        <v>Michael Chua</v>
      </c>
      <c r="R360" s="33" t="str">
        <f>IF(ISNUMBER(SEARCH(",",Table_owssvr[[#This Row],[Created By]])),(MID(Table_owssvr[[#This Row],[Created By_A]]&amp;" "&amp;Table_owssvr[[#This Row],[Created By_A]],FIND(" ",Table_owssvr[[#This Row],[Created By_A]])+1,LEN(Table_owssvr[[#This Row],[Created By_A]]))),Table_owssvr[[#This Row],[Created By]])</f>
        <v>Michael Chua</v>
      </c>
      <c r="S360" s="34" t="str">
        <f>IF(ISNUMBER(SEARCH(",",Table_owssvr[[#This Row],[Created By_B1]])),SUBSTITUTE(Table_owssvr[[#This Row],[Created By_B1]],",",""),Table_owssvr[[#This Row],[Created By_B1]])</f>
        <v>Michael Chua</v>
      </c>
      <c r="T360" s="7">
        <v>366</v>
      </c>
      <c r="U360" s="1" t="s">
        <v>15</v>
      </c>
      <c r="V360" s="5">
        <v>42613.456793981481</v>
      </c>
      <c r="W360" s="1" t="s">
        <v>7</v>
      </c>
      <c r="X360" s="1"/>
      <c r="Y360" s="1" t="s">
        <v>13</v>
      </c>
      <c r="Z360" s="1" t="s">
        <v>12</v>
      </c>
      <c r="AA360" s="1" t="s">
        <v>11</v>
      </c>
    </row>
    <row r="361" spans="1:27" x14ac:dyDescent="0.25">
      <c r="A361" s="1" t="s">
        <v>1468</v>
      </c>
      <c r="B361" s="4">
        <v>42626</v>
      </c>
      <c r="C361" s="24" t="str">
        <f ca="1">IF(Table_owssvr[[#This Row],[Date]]&gt;=(TODAY()-365),"Y","N")</f>
        <v>N</v>
      </c>
      <c r="D361" s="1" t="s">
        <v>1467</v>
      </c>
      <c r="E361" s="1" t="s">
        <v>29</v>
      </c>
      <c r="F361" s="14" t="s">
        <v>1466</v>
      </c>
      <c r="G361" s="1" t="s">
        <v>59</v>
      </c>
      <c r="H361" s="6" t="str">
        <f>IFERROR(LEFT(Table_owssvr[[#This Row],[Subject]],FIND(";",Table_owssvr[[#This Row],[Subject]])-1),Table_owssvr[[#This Row],[Subject]])</f>
        <v>Damage related to disaster</v>
      </c>
      <c r="I361" s="1" t="s">
        <v>16</v>
      </c>
      <c r="J361" s="1" t="s">
        <v>1099</v>
      </c>
      <c r="K361" s="5">
        <v>42614.441087962965</v>
      </c>
      <c r="L361" s="1"/>
      <c r="M361" s="1"/>
      <c r="N361" s="2" t="s">
        <v>12</v>
      </c>
      <c r="O361" s="6" t="b">
        <v>0</v>
      </c>
      <c r="P361" s="1" t="s">
        <v>15</v>
      </c>
      <c r="Q361" s="33" t="str">
        <f>IF(ISNUMBER(SEARCH(",",Table_owssvr[[#This Row],[Created By]])),SUBSTITUTE(Table_owssvr[[#This Row],[Created By]]," OCD,",""),Table_owssvr[[#This Row],[Created By]])</f>
        <v>Peychaud Rosalind</v>
      </c>
      <c r="R361" s="33" t="str">
        <f>IF(ISNUMBER(SEARCH(",",Table_owssvr[[#This Row],[Created By]])),(MID(Table_owssvr[[#This Row],[Created By_A]]&amp;" "&amp;Table_owssvr[[#This Row],[Created By_A]],FIND(" ",Table_owssvr[[#This Row],[Created By_A]])+1,LEN(Table_owssvr[[#This Row],[Created By_A]]))),Table_owssvr[[#This Row],[Created By]])</f>
        <v>Rosalind Peychaud</v>
      </c>
      <c r="S361" s="34" t="str">
        <f>IF(ISNUMBER(SEARCH(",",Table_owssvr[[#This Row],[Created By_B1]])),SUBSTITUTE(Table_owssvr[[#This Row],[Created By_B1]],",",""),Table_owssvr[[#This Row],[Created By_B1]])</f>
        <v>Rosalind Peychaud</v>
      </c>
      <c r="T361" s="7">
        <v>367</v>
      </c>
      <c r="U361" s="1" t="s">
        <v>15</v>
      </c>
      <c r="V361" s="5">
        <v>42614.441087962965</v>
      </c>
      <c r="W361" s="1" t="s">
        <v>1099</v>
      </c>
      <c r="X361" s="1"/>
      <c r="Y361" s="1" t="s">
        <v>13</v>
      </c>
      <c r="Z361" s="1" t="s">
        <v>12</v>
      </c>
      <c r="AA361" s="1" t="s">
        <v>11</v>
      </c>
    </row>
    <row r="362" spans="1:27" x14ac:dyDescent="0.25">
      <c r="A362" s="1" t="s">
        <v>1107</v>
      </c>
      <c r="B362" s="4">
        <v>42591</v>
      </c>
      <c r="C362" s="24" t="str">
        <f ca="1">IF(Table_owssvr[[#This Row],[Date]]&gt;=(TODAY()-365),"Y","N")</f>
        <v>N</v>
      </c>
      <c r="D362" s="1" t="s">
        <v>1465</v>
      </c>
      <c r="E362" s="1" t="s">
        <v>296</v>
      </c>
      <c r="F362" s="14" t="s">
        <v>1464</v>
      </c>
      <c r="G362" s="1" t="s">
        <v>13</v>
      </c>
      <c r="H362" s="6" t="str">
        <f>IFERROR(LEFT(Table_owssvr[[#This Row],[Subject]],FIND(";",Table_owssvr[[#This Row],[Subject]])-1),Table_owssvr[[#This Row],[Subject]])</f>
        <v>Grants Management</v>
      </c>
      <c r="I362" s="1" t="s">
        <v>16</v>
      </c>
      <c r="J362" s="1" t="s">
        <v>26</v>
      </c>
      <c r="K362" s="5">
        <v>42615.371724537035</v>
      </c>
      <c r="L362" s="1"/>
      <c r="M362" s="1"/>
      <c r="N362" s="2" t="s">
        <v>12</v>
      </c>
      <c r="O362" s="6" t="b">
        <v>0</v>
      </c>
      <c r="P362" s="1" t="s">
        <v>15</v>
      </c>
      <c r="Q362" s="33" t="str">
        <f>IF(ISNUMBER(SEARCH(",",Table_owssvr[[#This Row],[Created By]])),SUBSTITUTE(Table_owssvr[[#This Row],[Created By]]," OCD,",""),Table_owssvr[[#This Row],[Created By]])</f>
        <v>Jimmy Dunphy</v>
      </c>
      <c r="R362" s="33" t="str">
        <f>IF(ISNUMBER(SEARCH(",",Table_owssvr[[#This Row],[Created By]])),(MID(Table_owssvr[[#This Row],[Created By_A]]&amp;" "&amp;Table_owssvr[[#This Row],[Created By_A]],FIND(" ",Table_owssvr[[#This Row],[Created By_A]])+1,LEN(Table_owssvr[[#This Row],[Created By_A]]))),Table_owssvr[[#This Row],[Created By]])</f>
        <v>Jimmy Dunphy</v>
      </c>
      <c r="S362" s="34" t="str">
        <f>IF(ISNUMBER(SEARCH(",",Table_owssvr[[#This Row],[Created By_B1]])),SUBSTITUTE(Table_owssvr[[#This Row],[Created By_B1]],",",""),Table_owssvr[[#This Row],[Created By_B1]])</f>
        <v>Jimmy Dunphy</v>
      </c>
      <c r="T362" s="7">
        <v>368</v>
      </c>
      <c r="U362" s="1" t="s">
        <v>15</v>
      </c>
      <c r="V362" s="5">
        <v>42615.371724537035</v>
      </c>
      <c r="W362" s="1" t="s">
        <v>26</v>
      </c>
      <c r="X362" s="1"/>
      <c r="Y362" s="1" t="s">
        <v>13</v>
      </c>
      <c r="Z362" s="1" t="s">
        <v>12</v>
      </c>
      <c r="AA362" s="1" t="s">
        <v>11</v>
      </c>
    </row>
    <row r="363" spans="1:27" x14ac:dyDescent="0.25">
      <c r="A363" s="1" t="s">
        <v>455</v>
      </c>
      <c r="B363" s="4">
        <v>42615</v>
      </c>
      <c r="C363" s="24" t="str">
        <f ca="1">IF(Table_owssvr[[#This Row],[Date]]&gt;=(TODAY()-365),"Y","N")</f>
        <v>N</v>
      </c>
      <c r="D363" s="1" t="s">
        <v>1463</v>
      </c>
      <c r="E363" s="1" t="s">
        <v>29</v>
      </c>
      <c r="F363" s="14" t="s">
        <v>1462</v>
      </c>
      <c r="G363" s="1" t="s">
        <v>139</v>
      </c>
      <c r="H363" s="6" t="str">
        <f>IFERROR(LEFT(Table_owssvr[[#This Row],[Subject]],FIND(";",Table_owssvr[[#This Row],[Subject]])-1),Table_owssvr[[#This Row],[Subject]])</f>
        <v>Labor - Davis/Bacon</v>
      </c>
      <c r="I363" s="1" t="s">
        <v>16</v>
      </c>
      <c r="J363" s="1" t="s">
        <v>1099</v>
      </c>
      <c r="K363" s="5">
        <v>42615.614895833336</v>
      </c>
      <c r="L363" s="1"/>
      <c r="M363" s="1"/>
      <c r="N363" s="2" t="s">
        <v>12</v>
      </c>
      <c r="O363" s="6" t="b">
        <v>0</v>
      </c>
      <c r="P363" s="1" t="s">
        <v>15</v>
      </c>
      <c r="Q363" s="33" t="str">
        <f>IF(ISNUMBER(SEARCH(",",Table_owssvr[[#This Row],[Created By]])),SUBSTITUTE(Table_owssvr[[#This Row],[Created By]]," OCD,",""),Table_owssvr[[#This Row],[Created By]])</f>
        <v>Peychaud Rosalind</v>
      </c>
      <c r="R363" s="33" t="str">
        <f>IF(ISNUMBER(SEARCH(",",Table_owssvr[[#This Row],[Created By]])),(MID(Table_owssvr[[#This Row],[Created By_A]]&amp;" "&amp;Table_owssvr[[#This Row],[Created By_A]],FIND(" ",Table_owssvr[[#This Row],[Created By_A]])+1,LEN(Table_owssvr[[#This Row],[Created By_A]]))),Table_owssvr[[#This Row],[Created By]])</f>
        <v>Rosalind Peychaud</v>
      </c>
      <c r="S363" s="34" t="str">
        <f>IF(ISNUMBER(SEARCH(",",Table_owssvr[[#This Row],[Created By_B1]])),SUBSTITUTE(Table_owssvr[[#This Row],[Created By_B1]],",",""),Table_owssvr[[#This Row],[Created By_B1]])</f>
        <v>Rosalind Peychaud</v>
      </c>
      <c r="T363" s="7">
        <v>369</v>
      </c>
      <c r="U363" s="1" t="s">
        <v>15</v>
      </c>
      <c r="V363" s="5">
        <v>42615.614895833336</v>
      </c>
      <c r="W363" s="1" t="s">
        <v>1099</v>
      </c>
      <c r="X363" s="1"/>
      <c r="Y363" s="1" t="s">
        <v>13</v>
      </c>
      <c r="Z363" s="1" t="s">
        <v>12</v>
      </c>
      <c r="AA363" s="1" t="s">
        <v>11</v>
      </c>
    </row>
    <row r="364" spans="1:27" x14ac:dyDescent="0.25">
      <c r="A364" s="1" t="s">
        <v>455</v>
      </c>
      <c r="B364" s="4">
        <v>42615</v>
      </c>
      <c r="C364" s="24" t="str">
        <f ca="1">IF(Table_owssvr[[#This Row],[Date]]&gt;=(TODAY()-365),"Y","N")</f>
        <v>N</v>
      </c>
      <c r="D364" s="1" t="s">
        <v>1463</v>
      </c>
      <c r="E364" s="1" t="s">
        <v>29</v>
      </c>
      <c r="F364" s="14" t="s">
        <v>1462</v>
      </c>
      <c r="G364" s="1" t="s">
        <v>139</v>
      </c>
      <c r="H364" s="6" t="str">
        <f>IFERROR(LEFT(Table_owssvr[[#This Row],[Subject]],FIND(";",Table_owssvr[[#This Row],[Subject]])-1),Table_owssvr[[#This Row],[Subject]])</f>
        <v>Labor - Davis/Bacon</v>
      </c>
      <c r="I364" s="1" t="s">
        <v>16</v>
      </c>
      <c r="J364" s="1" t="s">
        <v>1099</v>
      </c>
      <c r="K364" s="5">
        <v>42615.614895833336</v>
      </c>
      <c r="L364" s="1"/>
      <c r="M364" s="1"/>
      <c r="N364" s="2" t="s">
        <v>12</v>
      </c>
      <c r="O364" s="6" t="b">
        <v>0</v>
      </c>
      <c r="P364" s="1" t="s">
        <v>15</v>
      </c>
      <c r="Q364" s="33" t="str">
        <f>IF(ISNUMBER(SEARCH(",",Table_owssvr[[#This Row],[Created By]])),SUBSTITUTE(Table_owssvr[[#This Row],[Created By]]," OCD,",""),Table_owssvr[[#This Row],[Created By]])</f>
        <v>Peychaud Rosalind</v>
      </c>
      <c r="R364" s="33" t="str">
        <f>IF(ISNUMBER(SEARCH(",",Table_owssvr[[#This Row],[Created By]])),(MID(Table_owssvr[[#This Row],[Created By_A]]&amp;" "&amp;Table_owssvr[[#This Row],[Created By_A]],FIND(" ",Table_owssvr[[#This Row],[Created By_A]])+1,LEN(Table_owssvr[[#This Row],[Created By_A]]))),Table_owssvr[[#This Row],[Created By]])</f>
        <v>Rosalind Peychaud</v>
      </c>
      <c r="S364" s="34" t="str">
        <f>IF(ISNUMBER(SEARCH(",",Table_owssvr[[#This Row],[Created By_B1]])),SUBSTITUTE(Table_owssvr[[#This Row],[Created By_B1]],",",""),Table_owssvr[[#This Row],[Created By_B1]])</f>
        <v>Rosalind Peychaud</v>
      </c>
      <c r="T364" s="7">
        <v>370</v>
      </c>
      <c r="U364" s="1" t="s">
        <v>15</v>
      </c>
      <c r="V364" s="5">
        <v>42615.614895833336</v>
      </c>
      <c r="W364" s="1" t="s">
        <v>1099</v>
      </c>
      <c r="X364" s="1"/>
      <c r="Y364" s="1" t="s">
        <v>13</v>
      </c>
      <c r="Z364" s="1" t="s">
        <v>12</v>
      </c>
      <c r="AA364" s="1" t="s">
        <v>11</v>
      </c>
    </row>
    <row r="365" spans="1:27" x14ac:dyDescent="0.25">
      <c r="A365" s="1" t="s">
        <v>698</v>
      </c>
      <c r="B365" s="4">
        <v>42620</v>
      </c>
      <c r="C365" s="24" t="str">
        <f ca="1">IF(Table_owssvr[[#This Row],[Date]]&gt;=(TODAY()-365),"Y","N")</f>
        <v>N</v>
      </c>
      <c r="D365" s="1" t="s">
        <v>1115</v>
      </c>
      <c r="E365" s="1" t="s">
        <v>39</v>
      </c>
      <c r="F365" s="14" t="s">
        <v>1461</v>
      </c>
      <c r="G365" s="1" t="s">
        <v>1265</v>
      </c>
      <c r="H365" s="6" t="str">
        <f>IFERROR(LEFT(Table_owssvr[[#This Row],[Subject]],FIND(";",Table_owssvr[[#This Row],[Subject]])-1),Table_owssvr[[#This Row],[Subject]])</f>
        <v>Damage related to disaster</v>
      </c>
      <c r="I365" s="1" t="s">
        <v>27</v>
      </c>
      <c r="J365" s="1" t="s">
        <v>4</v>
      </c>
      <c r="K365" s="5">
        <v>42621.478530092594</v>
      </c>
      <c r="L365" s="1"/>
      <c r="M365" s="1"/>
      <c r="N365" s="2" t="s">
        <v>12</v>
      </c>
      <c r="O365" s="6" t="b">
        <v>0</v>
      </c>
      <c r="P365" s="1" t="s">
        <v>15</v>
      </c>
      <c r="Q365" s="33" t="str">
        <f>IF(ISNUMBER(SEARCH(",",Table_owssvr[[#This Row],[Created By]])),SUBSTITUTE(Table_owssvr[[#This Row],[Created By]]," OCD,",""),Table_owssvr[[#This Row],[Created By]])</f>
        <v>Kristen Hebert</v>
      </c>
      <c r="R365" s="33" t="str">
        <f>IF(ISNUMBER(SEARCH(",",Table_owssvr[[#This Row],[Created By]])),(MID(Table_owssvr[[#This Row],[Created By_A]]&amp;" "&amp;Table_owssvr[[#This Row],[Created By_A]],FIND(" ",Table_owssvr[[#This Row],[Created By_A]])+1,LEN(Table_owssvr[[#This Row],[Created By_A]]))),Table_owssvr[[#This Row],[Created By]])</f>
        <v>Kristen Hebert</v>
      </c>
      <c r="S365" s="34" t="str">
        <f>IF(ISNUMBER(SEARCH(",",Table_owssvr[[#This Row],[Created By_B1]])),SUBSTITUTE(Table_owssvr[[#This Row],[Created By_B1]],",",""),Table_owssvr[[#This Row],[Created By_B1]])</f>
        <v>Kristen Hebert</v>
      </c>
      <c r="T365" s="7">
        <v>371</v>
      </c>
      <c r="U365" s="1" t="s">
        <v>15</v>
      </c>
      <c r="V365" s="5">
        <v>42621.478530092594</v>
      </c>
      <c r="W365" s="1" t="s">
        <v>4</v>
      </c>
      <c r="X365" s="1"/>
      <c r="Y365" s="1" t="s">
        <v>190</v>
      </c>
      <c r="Z365" s="1" t="s">
        <v>12</v>
      </c>
      <c r="AA365" s="1" t="s">
        <v>11</v>
      </c>
    </row>
    <row r="366" spans="1:27" x14ac:dyDescent="0.25">
      <c r="A366" s="25" t="s">
        <v>426</v>
      </c>
      <c r="B366" s="26">
        <v>42620</v>
      </c>
      <c r="C366" s="27" t="str">
        <f ca="1">IF(Table_owssvr[[#This Row],[Date]]&gt;=(TODAY()-365),"Y","N")</f>
        <v>N</v>
      </c>
      <c r="D366" s="25" t="s">
        <v>455</v>
      </c>
      <c r="E366" s="25" t="s">
        <v>29</v>
      </c>
      <c r="F366" s="14" t="s">
        <v>1460</v>
      </c>
      <c r="G366" s="25" t="s">
        <v>126</v>
      </c>
      <c r="H366" s="28" t="str">
        <f>IFERROR(LEFT(Table_owssvr[[#This Row],[Subject]],FIND(";",Table_owssvr[[#This Row],[Subject]])-1),Table_owssvr[[#This Row],[Subject]])</f>
        <v>Damage related to disaster</v>
      </c>
      <c r="I366" s="25" t="s">
        <v>16</v>
      </c>
      <c r="J366" s="25" t="s">
        <v>1099</v>
      </c>
      <c r="K366" s="29">
        <v>42621.493194444447</v>
      </c>
      <c r="L366" s="25"/>
      <c r="M366" s="25"/>
      <c r="N366" s="30" t="s">
        <v>12</v>
      </c>
      <c r="O366" s="28" t="b">
        <v>0</v>
      </c>
      <c r="P366" s="25" t="s">
        <v>15</v>
      </c>
      <c r="Q366" s="33" t="str">
        <f>IF(ISNUMBER(SEARCH(",",Table_owssvr[[#This Row],[Created By]])),SUBSTITUTE(Table_owssvr[[#This Row],[Created By]]," OCD,",""),Table_owssvr[[#This Row],[Created By]])</f>
        <v>Peychaud Rosalind</v>
      </c>
      <c r="R366" s="33" t="str">
        <f>IF(ISNUMBER(SEARCH(",",Table_owssvr[[#This Row],[Created By]])),(MID(Table_owssvr[[#This Row],[Created By_A]]&amp;" "&amp;Table_owssvr[[#This Row],[Created By_A]],FIND(" ",Table_owssvr[[#This Row],[Created By_A]])+1,LEN(Table_owssvr[[#This Row],[Created By_A]]))),Table_owssvr[[#This Row],[Created By]])</f>
        <v>Rosalind Peychaud</v>
      </c>
      <c r="S366" s="34" t="str">
        <f>IF(ISNUMBER(SEARCH(",",Table_owssvr[[#This Row],[Created By_B1]])),SUBSTITUTE(Table_owssvr[[#This Row],[Created By_B1]],",",""),Table_owssvr[[#This Row],[Created By_B1]])</f>
        <v>Rosalind Peychaud</v>
      </c>
      <c r="T366" s="31">
        <v>372</v>
      </c>
      <c r="U366" s="25" t="s">
        <v>15</v>
      </c>
      <c r="V366" s="29">
        <v>42621.493194444447</v>
      </c>
      <c r="W366" s="25" t="s">
        <v>1099</v>
      </c>
      <c r="X366" s="25"/>
      <c r="Y366" s="25" t="s">
        <v>13</v>
      </c>
      <c r="Z366" s="25" t="s">
        <v>12</v>
      </c>
      <c r="AA366" s="25" t="s">
        <v>11</v>
      </c>
    </row>
    <row r="367" spans="1:27" x14ac:dyDescent="0.25">
      <c r="A367" s="1" t="s">
        <v>1459</v>
      </c>
      <c r="B367" s="4">
        <v>42383</v>
      </c>
      <c r="C367" s="24" t="str">
        <f ca="1">IF(Table_owssvr[[#This Row],[Date]]&gt;=(TODAY()-365),"Y","N")</f>
        <v>N</v>
      </c>
      <c r="D367" s="1" t="s">
        <v>1458</v>
      </c>
      <c r="E367" s="1" t="s">
        <v>448</v>
      </c>
      <c r="F367" s="14" t="s">
        <v>1457</v>
      </c>
      <c r="G367" s="1" t="s">
        <v>574</v>
      </c>
      <c r="H367" s="6" t="str">
        <f>IFERROR(LEFT(Table_owssvr[[#This Row],[Subject]],FIND(";",Table_owssvr[[#This Row],[Subject]])-1),Table_owssvr[[#This Row],[Subject]])</f>
        <v>Eligible CDBG Activities</v>
      </c>
      <c r="I367" s="1" t="s">
        <v>16</v>
      </c>
      <c r="J367" s="1" t="s">
        <v>493</v>
      </c>
      <c r="K367" s="5">
        <v>42622.447453703702</v>
      </c>
      <c r="L367" s="1"/>
      <c r="M367" s="1"/>
      <c r="N367" s="2" t="s">
        <v>12</v>
      </c>
      <c r="O367" s="6" t="b">
        <v>0</v>
      </c>
      <c r="P367" s="1" t="s">
        <v>15</v>
      </c>
      <c r="Q367" s="33" t="str">
        <f>IF(ISNUMBER(SEARCH(",",Table_owssvr[[#This Row],[Created By]])),SUBSTITUTE(Table_owssvr[[#This Row],[Created By]]," OCD,",""),Table_owssvr[[#This Row],[Created By]])</f>
        <v>Lee Jared</v>
      </c>
      <c r="R367" s="33" t="str">
        <f>IF(ISNUMBER(SEARCH(",",Table_owssvr[[#This Row],[Created By]])),(MID(Table_owssvr[[#This Row],[Created By_A]]&amp;" "&amp;Table_owssvr[[#This Row],[Created By_A]],FIND(" ",Table_owssvr[[#This Row],[Created By_A]])+1,LEN(Table_owssvr[[#This Row],[Created By_A]]))),Table_owssvr[[#This Row],[Created By]])</f>
        <v>Jared Lee</v>
      </c>
      <c r="S367" s="34" t="str">
        <f>IF(ISNUMBER(SEARCH(",",Table_owssvr[[#This Row],[Created By_B1]])),SUBSTITUTE(Table_owssvr[[#This Row],[Created By_B1]],",",""),Table_owssvr[[#This Row],[Created By_B1]])</f>
        <v>Jared Lee</v>
      </c>
      <c r="T367" s="7">
        <v>373</v>
      </c>
      <c r="U367" s="1" t="s">
        <v>15</v>
      </c>
      <c r="V367" s="5">
        <v>42622.475706018522</v>
      </c>
      <c r="W367" s="1" t="s">
        <v>493</v>
      </c>
      <c r="X367" s="1"/>
      <c r="Y367" s="1" t="s">
        <v>13</v>
      </c>
      <c r="Z367" s="1" t="s">
        <v>12</v>
      </c>
      <c r="AA367" s="1" t="s">
        <v>11</v>
      </c>
    </row>
    <row r="368" spans="1:27" x14ac:dyDescent="0.25">
      <c r="A368" s="1" t="s">
        <v>1455</v>
      </c>
      <c r="B368" s="4">
        <v>42516</v>
      </c>
      <c r="C368" s="24" t="str">
        <f ca="1">IF(Table_owssvr[[#This Row],[Date]]&gt;=(TODAY()-365),"Y","N")</f>
        <v>N</v>
      </c>
      <c r="D368" s="1" t="s">
        <v>852</v>
      </c>
      <c r="E368" s="1" t="s">
        <v>29</v>
      </c>
      <c r="F368" s="14" t="s">
        <v>999</v>
      </c>
      <c r="G368" s="1" t="s">
        <v>1456</v>
      </c>
      <c r="H368" s="6" t="str">
        <f>IFERROR(LEFT(Table_owssvr[[#This Row],[Subject]],FIND(";",Table_owssvr[[#This Row],[Subject]])-1),Table_owssvr[[#This Row],[Subject]])</f>
        <v>Eligible CDBG Activities</v>
      </c>
      <c r="I368" s="1" t="s">
        <v>16</v>
      </c>
      <c r="J368" s="1" t="s">
        <v>493</v>
      </c>
      <c r="K368" s="5">
        <v>42622.691840277781</v>
      </c>
      <c r="L368" s="1"/>
      <c r="M368" s="1"/>
      <c r="N368" s="2" t="s">
        <v>12</v>
      </c>
      <c r="O368" s="6" t="b">
        <v>0</v>
      </c>
      <c r="P368" s="1" t="s">
        <v>15</v>
      </c>
      <c r="Q368" s="33" t="str">
        <f>IF(ISNUMBER(SEARCH(",",Table_owssvr[[#This Row],[Created By]])),SUBSTITUTE(Table_owssvr[[#This Row],[Created By]]," OCD,",""),Table_owssvr[[#This Row],[Created By]])</f>
        <v>Lee Jared</v>
      </c>
      <c r="R368" s="33" t="str">
        <f>IF(ISNUMBER(SEARCH(",",Table_owssvr[[#This Row],[Created By]])),(MID(Table_owssvr[[#This Row],[Created By_A]]&amp;" "&amp;Table_owssvr[[#This Row],[Created By_A]],FIND(" ",Table_owssvr[[#This Row],[Created By_A]])+1,LEN(Table_owssvr[[#This Row],[Created By_A]]))),Table_owssvr[[#This Row],[Created By]])</f>
        <v>Jared Lee</v>
      </c>
      <c r="S368" s="34" t="str">
        <f>IF(ISNUMBER(SEARCH(",",Table_owssvr[[#This Row],[Created By_B1]])),SUBSTITUTE(Table_owssvr[[#This Row],[Created By_B1]],",",""),Table_owssvr[[#This Row],[Created By_B1]])</f>
        <v>Jared Lee</v>
      </c>
      <c r="T368" s="7">
        <v>374</v>
      </c>
      <c r="U368" s="1" t="s">
        <v>15</v>
      </c>
      <c r="V368" s="5">
        <v>42622.692511574074</v>
      </c>
      <c r="W368" s="1" t="s">
        <v>493</v>
      </c>
      <c r="X368" s="1"/>
      <c r="Y368" s="1" t="s">
        <v>13</v>
      </c>
      <c r="Z368" s="1" t="s">
        <v>12</v>
      </c>
      <c r="AA368" s="1" t="s">
        <v>11</v>
      </c>
    </row>
    <row r="369" spans="1:27" x14ac:dyDescent="0.25">
      <c r="A369" s="1" t="s">
        <v>1455</v>
      </c>
      <c r="B369" s="4">
        <v>42592</v>
      </c>
      <c r="C369" s="24" t="str">
        <f ca="1">IF(Table_owssvr[[#This Row],[Date]]&gt;=(TODAY()-365),"Y","N")</f>
        <v>N</v>
      </c>
      <c r="D369" s="1" t="s">
        <v>852</v>
      </c>
      <c r="E369" s="1" t="s">
        <v>29</v>
      </c>
      <c r="F369" s="14" t="s">
        <v>1454</v>
      </c>
      <c r="G369" s="1" t="s">
        <v>1453</v>
      </c>
      <c r="H369" s="6" t="str">
        <f>IFERROR(LEFT(Table_owssvr[[#This Row],[Subject]],FIND(";",Table_owssvr[[#This Row],[Subject]])-1),Table_owssvr[[#This Row],[Subject]])</f>
        <v>Eligible CDBG Activities</v>
      </c>
      <c r="I369" s="1" t="s">
        <v>16</v>
      </c>
      <c r="J369" s="1" t="s">
        <v>493</v>
      </c>
      <c r="K369" s="5">
        <v>42625.450775462959</v>
      </c>
      <c r="L369" s="1"/>
      <c r="M369" s="1"/>
      <c r="N369" s="2" t="s">
        <v>12</v>
      </c>
      <c r="O369" s="6" t="b">
        <v>0</v>
      </c>
      <c r="P369" s="1" t="s">
        <v>15</v>
      </c>
      <c r="Q369" s="33" t="str">
        <f>IF(ISNUMBER(SEARCH(",",Table_owssvr[[#This Row],[Created By]])),SUBSTITUTE(Table_owssvr[[#This Row],[Created By]]," OCD,",""),Table_owssvr[[#This Row],[Created By]])</f>
        <v>Lee Jared</v>
      </c>
      <c r="R369" s="33" t="str">
        <f>IF(ISNUMBER(SEARCH(",",Table_owssvr[[#This Row],[Created By]])),(MID(Table_owssvr[[#This Row],[Created By_A]]&amp;" "&amp;Table_owssvr[[#This Row],[Created By_A]],FIND(" ",Table_owssvr[[#This Row],[Created By_A]])+1,LEN(Table_owssvr[[#This Row],[Created By_A]]))),Table_owssvr[[#This Row],[Created By]])</f>
        <v>Jared Lee</v>
      </c>
      <c r="S369" s="34" t="str">
        <f>IF(ISNUMBER(SEARCH(",",Table_owssvr[[#This Row],[Created By_B1]])),SUBSTITUTE(Table_owssvr[[#This Row],[Created By_B1]],",",""),Table_owssvr[[#This Row],[Created By_B1]])</f>
        <v>Jared Lee</v>
      </c>
      <c r="T369" s="7">
        <v>375</v>
      </c>
      <c r="U369" s="1" t="s">
        <v>15</v>
      </c>
      <c r="V369" s="5">
        <v>42625.455543981479</v>
      </c>
      <c r="W369" s="1" t="s">
        <v>493</v>
      </c>
      <c r="X369" s="1"/>
      <c r="Y369" s="1" t="s">
        <v>13</v>
      </c>
      <c r="Z369" s="1" t="s">
        <v>12</v>
      </c>
      <c r="AA369" s="1" t="s">
        <v>11</v>
      </c>
    </row>
    <row r="370" spans="1:27" x14ac:dyDescent="0.25">
      <c r="A370" s="1" t="s">
        <v>153</v>
      </c>
      <c r="B370" s="4">
        <v>42593</v>
      </c>
      <c r="C370" s="24" t="str">
        <f ca="1">IF(Table_owssvr[[#This Row],[Date]]&gt;=(TODAY()-365),"Y","N")</f>
        <v>N</v>
      </c>
      <c r="D370" s="1" t="s">
        <v>718</v>
      </c>
      <c r="E370" s="1" t="s">
        <v>39</v>
      </c>
      <c r="F370" s="14" t="s">
        <v>1452</v>
      </c>
      <c r="G370" s="1" t="s">
        <v>1032</v>
      </c>
      <c r="H370" s="6" t="str">
        <f>IFERROR(LEFT(Table_owssvr[[#This Row],[Subject]],FIND(";",Table_owssvr[[#This Row],[Subject]])-1),Table_owssvr[[#This Row],[Subject]])</f>
        <v>Financial Management</v>
      </c>
      <c r="I370" s="1" t="s">
        <v>16</v>
      </c>
      <c r="J370" s="1" t="s">
        <v>6</v>
      </c>
      <c r="K370" s="5">
        <v>42626.721770833334</v>
      </c>
      <c r="L370" s="1"/>
      <c r="M370" s="1"/>
      <c r="N370" s="2" t="s">
        <v>12</v>
      </c>
      <c r="O370" s="6" t="b">
        <v>0</v>
      </c>
      <c r="P370" s="1" t="s">
        <v>15</v>
      </c>
      <c r="Q370" s="33" t="str">
        <f>IF(ISNUMBER(SEARCH(",",Table_owssvr[[#This Row],[Created By]])),SUBSTITUTE(Table_owssvr[[#This Row],[Created By]]," OCD,",""),Table_owssvr[[#This Row],[Created By]])</f>
        <v>Nechelle Polk</v>
      </c>
      <c r="R370" s="33" t="str">
        <f>IF(ISNUMBER(SEARCH(",",Table_owssvr[[#This Row],[Created By]])),(MID(Table_owssvr[[#This Row],[Created By_A]]&amp;" "&amp;Table_owssvr[[#This Row],[Created By_A]],FIND(" ",Table_owssvr[[#This Row],[Created By_A]])+1,LEN(Table_owssvr[[#This Row],[Created By_A]]))),Table_owssvr[[#This Row],[Created By]])</f>
        <v>Nechelle Polk</v>
      </c>
      <c r="S370" s="34" t="str">
        <f>IF(ISNUMBER(SEARCH(",",Table_owssvr[[#This Row],[Created By_B1]])),SUBSTITUTE(Table_owssvr[[#This Row],[Created By_B1]],",",""),Table_owssvr[[#This Row],[Created By_B1]])</f>
        <v>Nechelle Polk</v>
      </c>
      <c r="T370" s="7">
        <v>376</v>
      </c>
      <c r="U370" s="1" t="s">
        <v>15</v>
      </c>
      <c r="V370" s="5">
        <v>42711.642534722225</v>
      </c>
      <c r="W370" s="1" t="s">
        <v>6</v>
      </c>
      <c r="X370" s="1"/>
      <c r="Y370" s="1" t="s">
        <v>13</v>
      </c>
      <c r="Z370" s="1" t="s">
        <v>12</v>
      </c>
      <c r="AA370" s="1" t="s">
        <v>11</v>
      </c>
    </row>
    <row r="371" spans="1:27" x14ac:dyDescent="0.25">
      <c r="A371" s="1" t="s">
        <v>153</v>
      </c>
      <c r="B371" s="4">
        <v>42626</v>
      </c>
      <c r="C371" s="24" t="str">
        <f ca="1">IF(Table_owssvr[[#This Row],[Date]]&gt;=(TODAY()-365),"Y","N")</f>
        <v>N</v>
      </c>
      <c r="D371" s="1" t="s">
        <v>718</v>
      </c>
      <c r="E371" s="1" t="s">
        <v>39</v>
      </c>
      <c r="F371" s="14" t="s">
        <v>1451</v>
      </c>
      <c r="G371" s="1" t="s">
        <v>313</v>
      </c>
      <c r="H371" s="6" t="str">
        <f>IFERROR(LEFT(Table_owssvr[[#This Row],[Subject]],FIND(";",Table_owssvr[[#This Row],[Subject]])-1),Table_owssvr[[#This Row],[Subject]])</f>
        <v>Damage related to disaster</v>
      </c>
      <c r="I371" s="1" t="s">
        <v>16</v>
      </c>
      <c r="J371" s="1" t="s">
        <v>6</v>
      </c>
      <c r="K371" s="5">
        <v>42626.724861111114</v>
      </c>
      <c r="L371" s="1"/>
      <c r="M371" s="1"/>
      <c r="N371" s="2" t="s">
        <v>12</v>
      </c>
      <c r="O371" s="6" t="b">
        <v>0</v>
      </c>
      <c r="P371" s="1" t="s">
        <v>15</v>
      </c>
      <c r="Q371" s="33" t="str">
        <f>IF(ISNUMBER(SEARCH(",",Table_owssvr[[#This Row],[Created By]])),SUBSTITUTE(Table_owssvr[[#This Row],[Created By]]," OCD,",""),Table_owssvr[[#This Row],[Created By]])</f>
        <v>Nechelle Polk</v>
      </c>
      <c r="R371" s="33" t="str">
        <f>IF(ISNUMBER(SEARCH(",",Table_owssvr[[#This Row],[Created By]])),(MID(Table_owssvr[[#This Row],[Created By_A]]&amp;" "&amp;Table_owssvr[[#This Row],[Created By_A]],FIND(" ",Table_owssvr[[#This Row],[Created By_A]])+1,LEN(Table_owssvr[[#This Row],[Created By_A]]))),Table_owssvr[[#This Row],[Created By]])</f>
        <v>Nechelle Polk</v>
      </c>
      <c r="S371" s="34" t="str">
        <f>IF(ISNUMBER(SEARCH(",",Table_owssvr[[#This Row],[Created By_B1]])),SUBSTITUTE(Table_owssvr[[#This Row],[Created By_B1]],",",""),Table_owssvr[[#This Row],[Created By_B1]])</f>
        <v>Nechelle Polk</v>
      </c>
      <c r="T371" s="7">
        <v>377</v>
      </c>
      <c r="U371" s="1" t="s">
        <v>15</v>
      </c>
      <c r="V371" s="5">
        <v>42969.448391203703</v>
      </c>
      <c r="W371" s="1" t="s">
        <v>6</v>
      </c>
      <c r="X371" s="1"/>
      <c r="Y371" s="1" t="s">
        <v>13</v>
      </c>
      <c r="Z371" s="1" t="s">
        <v>12</v>
      </c>
      <c r="AA371" s="1" t="s">
        <v>11</v>
      </c>
    </row>
    <row r="372" spans="1:27" x14ac:dyDescent="0.25">
      <c r="A372" s="1" t="s">
        <v>1450</v>
      </c>
      <c r="B372" s="4">
        <v>42627</v>
      </c>
      <c r="C372" s="24" t="str">
        <f ca="1">IF(Table_owssvr[[#This Row],[Date]]&gt;=(TODAY()-365),"Y","N")</f>
        <v>N</v>
      </c>
      <c r="D372" s="1" t="s">
        <v>1449</v>
      </c>
      <c r="E372" s="1" t="s">
        <v>296</v>
      </c>
      <c r="F372" s="14" t="s">
        <v>1448</v>
      </c>
      <c r="G372" s="1" t="s">
        <v>59</v>
      </c>
      <c r="H372" s="6" t="str">
        <f>IFERROR(LEFT(Table_owssvr[[#This Row],[Subject]],FIND(";",Table_owssvr[[#This Row],[Subject]])-1),Table_owssvr[[#This Row],[Subject]])</f>
        <v>Damage related to disaster</v>
      </c>
      <c r="I372" s="1" t="s">
        <v>16</v>
      </c>
      <c r="J372" s="1" t="s">
        <v>1447</v>
      </c>
      <c r="K372" s="5">
        <v>42632.630624999998</v>
      </c>
      <c r="L372" s="1"/>
      <c r="M372" s="1"/>
      <c r="N372" s="2" t="s">
        <v>12</v>
      </c>
      <c r="O372" s="6" t="b">
        <v>0</v>
      </c>
      <c r="P372" s="1" t="s">
        <v>15</v>
      </c>
      <c r="Q372" s="33" t="str">
        <f>IF(ISNUMBER(SEARCH(",",Table_owssvr[[#This Row],[Created By]])),SUBSTITUTE(Table_owssvr[[#This Row],[Created By]]," OCD,",""),Table_owssvr[[#This Row],[Created By]])</f>
        <v>Powell Tina</v>
      </c>
      <c r="R372" s="33" t="str">
        <f>IF(ISNUMBER(SEARCH(",",Table_owssvr[[#This Row],[Created By]])),(MID(Table_owssvr[[#This Row],[Created By_A]]&amp;" "&amp;Table_owssvr[[#This Row],[Created By_A]],FIND(" ",Table_owssvr[[#This Row],[Created By_A]])+1,LEN(Table_owssvr[[#This Row],[Created By_A]]))),Table_owssvr[[#This Row],[Created By]])</f>
        <v>Tina Powell</v>
      </c>
      <c r="S372" s="34" t="str">
        <f>IF(ISNUMBER(SEARCH(",",Table_owssvr[[#This Row],[Created By_B1]])),SUBSTITUTE(Table_owssvr[[#This Row],[Created By_B1]],",",""),Table_owssvr[[#This Row],[Created By_B1]])</f>
        <v>Tina Powell</v>
      </c>
      <c r="T372" s="7">
        <v>378</v>
      </c>
      <c r="U372" s="1" t="s">
        <v>15</v>
      </c>
      <c r="V372" s="5">
        <v>42632.630624999998</v>
      </c>
      <c r="W372" s="1" t="s">
        <v>1447</v>
      </c>
      <c r="X372" s="1"/>
      <c r="Y372" s="1" t="s">
        <v>13</v>
      </c>
      <c r="Z372" s="1" t="s">
        <v>12</v>
      </c>
      <c r="AA372" s="1" t="s">
        <v>11</v>
      </c>
    </row>
    <row r="373" spans="1:27" x14ac:dyDescent="0.25">
      <c r="A373" s="1" t="s">
        <v>590</v>
      </c>
      <c r="B373" s="4">
        <v>42628</v>
      </c>
      <c r="C373" s="24" t="str">
        <f ca="1">IF(Table_owssvr[[#This Row],[Date]]&gt;=(TODAY()-365),"Y","N")</f>
        <v>N</v>
      </c>
      <c r="D373" s="1" t="s">
        <v>589</v>
      </c>
      <c r="E373" s="1" t="s">
        <v>39</v>
      </c>
      <c r="F373" s="14" t="s">
        <v>1446</v>
      </c>
      <c r="G373" s="1" t="s">
        <v>632</v>
      </c>
      <c r="H373" s="6" t="str">
        <f>IFERROR(LEFT(Table_owssvr[[#This Row],[Subject]],FIND(";",Table_owssvr[[#This Row],[Subject]])-1),Table_owssvr[[#This Row],[Subject]])</f>
        <v>Damage related to disaster</v>
      </c>
      <c r="I373" s="1" t="s">
        <v>27</v>
      </c>
      <c r="J373" s="1" t="s">
        <v>4</v>
      </c>
      <c r="K373" s="5">
        <v>42633.618773148148</v>
      </c>
      <c r="L373" s="1"/>
      <c r="M373" s="1"/>
      <c r="N373" s="2" t="s">
        <v>12</v>
      </c>
      <c r="O373" s="6" t="b">
        <v>0</v>
      </c>
      <c r="P373" s="1" t="s">
        <v>15</v>
      </c>
      <c r="Q373" s="33" t="str">
        <f>IF(ISNUMBER(SEARCH(",",Table_owssvr[[#This Row],[Created By]])),SUBSTITUTE(Table_owssvr[[#This Row],[Created By]]," OCD,",""),Table_owssvr[[#This Row],[Created By]])</f>
        <v>Kristen Hebert</v>
      </c>
      <c r="R373" s="33" t="str">
        <f>IF(ISNUMBER(SEARCH(",",Table_owssvr[[#This Row],[Created By]])),(MID(Table_owssvr[[#This Row],[Created By_A]]&amp;" "&amp;Table_owssvr[[#This Row],[Created By_A]],FIND(" ",Table_owssvr[[#This Row],[Created By_A]])+1,LEN(Table_owssvr[[#This Row],[Created By_A]]))),Table_owssvr[[#This Row],[Created By]])</f>
        <v>Kristen Hebert</v>
      </c>
      <c r="S373" s="34" t="str">
        <f>IF(ISNUMBER(SEARCH(",",Table_owssvr[[#This Row],[Created By_B1]])),SUBSTITUTE(Table_owssvr[[#This Row],[Created By_B1]],",",""),Table_owssvr[[#This Row],[Created By_B1]])</f>
        <v>Kristen Hebert</v>
      </c>
      <c r="T373" s="7">
        <v>379</v>
      </c>
      <c r="U373" s="1" t="s">
        <v>15</v>
      </c>
      <c r="V373" s="5">
        <v>42633.618773148148</v>
      </c>
      <c r="W373" s="1" t="s">
        <v>4</v>
      </c>
      <c r="X373" s="1"/>
      <c r="Y373" s="1" t="s">
        <v>190</v>
      </c>
      <c r="Z373" s="1" t="s">
        <v>12</v>
      </c>
      <c r="AA373" s="1" t="s">
        <v>11</v>
      </c>
    </row>
    <row r="374" spans="1:27" x14ac:dyDescent="0.25">
      <c r="A374" s="1" t="s">
        <v>142</v>
      </c>
      <c r="B374" s="4">
        <v>42635</v>
      </c>
      <c r="C374" s="24" t="str">
        <f ca="1">IF(Table_owssvr[[#This Row],[Date]]&gt;=(TODAY()-365),"Y","N")</f>
        <v>N</v>
      </c>
      <c r="D374" s="1" t="s">
        <v>736</v>
      </c>
      <c r="E374" s="1" t="s">
        <v>48</v>
      </c>
      <c r="F374" s="14" t="s">
        <v>1445</v>
      </c>
      <c r="G374" s="1" t="s">
        <v>987</v>
      </c>
      <c r="H374" s="6" t="str">
        <f>IFERROR(LEFT(Table_owssvr[[#This Row],[Subject]],FIND(";",Table_owssvr[[#This Row],[Subject]])-1),Table_owssvr[[#This Row],[Subject]])</f>
        <v>Financial Management</v>
      </c>
      <c r="I374" s="1" t="s">
        <v>16</v>
      </c>
      <c r="J374" s="1" t="s">
        <v>6</v>
      </c>
      <c r="K374" s="5">
        <v>42635.426701388889</v>
      </c>
      <c r="L374" s="1"/>
      <c r="M374" s="1"/>
      <c r="N374" s="2" t="s">
        <v>12</v>
      </c>
      <c r="O374" s="6" t="b">
        <v>0</v>
      </c>
      <c r="P374" s="1" t="s">
        <v>15</v>
      </c>
      <c r="Q374" s="33" t="str">
        <f>IF(ISNUMBER(SEARCH(",",Table_owssvr[[#This Row],[Created By]])),SUBSTITUTE(Table_owssvr[[#This Row],[Created By]]," OCD,",""),Table_owssvr[[#This Row],[Created By]])</f>
        <v>Nechelle Polk</v>
      </c>
      <c r="R374" s="33" t="str">
        <f>IF(ISNUMBER(SEARCH(",",Table_owssvr[[#This Row],[Created By]])),(MID(Table_owssvr[[#This Row],[Created By_A]]&amp;" "&amp;Table_owssvr[[#This Row],[Created By_A]],FIND(" ",Table_owssvr[[#This Row],[Created By_A]])+1,LEN(Table_owssvr[[#This Row],[Created By_A]]))),Table_owssvr[[#This Row],[Created By]])</f>
        <v>Nechelle Polk</v>
      </c>
      <c r="S374" s="34" t="str">
        <f>IF(ISNUMBER(SEARCH(",",Table_owssvr[[#This Row],[Created By_B1]])),SUBSTITUTE(Table_owssvr[[#This Row],[Created By_B1]],",",""),Table_owssvr[[#This Row],[Created By_B1]])</f>
        <v>Nechelle Polk</v>
      </c>
      <c r="T374" s="7">
        <v>380</v>
      </c>
      <c r="U374" s="1" t="s">
        <v>15</v>
      </c>
      <c r="V374" s="5">
        <v>42635.426701388889</v>
      </c>
      <c r="W374" s="1" t="s">
        <v>6</v>
      </c>
      <c r="X374" s="1"/>
      <c r="Y374" s="1" t="s">
        <v>13</v>
      </c>
      <c r="Z374" s="1" t="s">
        <v>12</v>
      </c>
      <c r="AA374" s="1" t="s">
        <v>11</v>
      </c>
    </row>
    <row r="375" spans="1:27" x14ac:dyDescent="0.25">
      <c r="A375" s="1" t="s">
        <v>1442</v>
      </c>
      <c r="B375" s="4">
        <v>42538</v>
      </c>
      <c r="C375" s="24" t="str">
        <f ca="1">IF(Table_owssvr[[#This Row],[Date]]&gt;=(TODAY()-365),"Y","N")</f>
        <v>N</v>
      </c>
      <c r="D375" s="1" t="s">
        <v>1441</v>
      </c>
      <c r="E375" s="1" t="s">
        <v>39</v>
      </c>
      <c r="F375" s="14" t="s">
        <v>1444</v>
      </c>
      <c r="G375" s="1" t="s">
        <v>451</v>
      </c>
      <c r="H375" s="6" t="str">
        <f>IFERROR(LEFT(Table_owssvr[[#This Row],[Subject]],FIND(";",Table_owssvr[[#This Row],[Subject]])-1),Table_owssvr[[#This Row],[Subject]])</f>
        <v>Eligible CDBG Activities</v>
      </c>
      <c r="I375" s="1" t="s">
        <v>16</v>
      </c>
      <c r="J375" s="1" t="s">
        <v>2825</v>
      </c>
      <c r="K375" s="5">
        <v>42639.374282407407</v>
      </c>
      <c r="L375" s="1"/>
      <c r="M375" s="1"/>
      <c r="N375" s="2" t="s">
        <v>12</v>
      </c>
      <c r="O375" s="6" t="b">
        <v>0</v>
      </c>
      <c r="P375" s="1" t="s">
        <v>15</v>
      </c>
      <c r="Q375" s="33" t="str">
        <f>IF(ISNUMBER(SEARCH(",",Table_owssvr[[#This Row],[Created By]])),SUBSTITUTE(Table_owssvr[[#This Row],[Created By]]," OCD,",""),Table_owssvr[[#This Row],[Created By]])</f>
        <v>Andrea Fleischbein</v>
      </c>
      <c r="R375" s="33" t="str">
        <f>IF(ISNUMBER(SEARCH(",",Table_owssvr[[#This Row],[Created By]])),(MID(Table_owssvr[[#This Row],[Created By_A]]&amp;" "&amp;Table_owssvr[[#This Row],[Created By_A]],FIND(" ",Table_owssvr[[#This Row],[Created By_A]])+1,LEN(Table_owssvr[[#This Row],[Created By_A]]))),Table_owssvr[[#This Row],[Created By]])</f>
        <v>Andrea Fleischbein</v>
      </c>
      <c r="S375" s="34" t="str">
        <f>IF(ISNUMBER(SEARCH(",",Table_owssvr[[#This Row],[Created By_B1]])),SUBSTITUTE(Table_owssvr[[#This Row],[Created By_B1]],",",""),Table_owssvr[[#This Row],[Created By_B1]])</f>
        <v>Andrea Fleischbein</v>
      </c>
      <c r="T375" s="7">
        <v>381</v>
      </c>
      <c r="U375" s="1" t="s">
        <v>15</v>
      </c>
      <c r="V375" s="5">
        <v>42639.374282407407</v>
      </c>
      <c r="W375" s="1" t="s">
        <v>2825</v>
      </c>
      <c r="X375" s="1"/>
      <c r="Y375" s="1" t="s">
        <v>13</v>
      </c>
      <c r="Z375" s="1" t="s">
        <v>12</v>
      </c>
      <c r="AA375" s="1" t="s">
        <v>11</v>
      </c>
    </row>
    <row r="376" spans="1:27" x14ac:dyDescent="0.25">
      <c r="A376" s="25" t="s">
        <v>1442</v>
      </c>
      <c r="B376" s="26">
        <v>42572</v>
      </c>
      <c r="C376" s="27" t="str">
        <f ca="1">IF(Table_owssvr[[#This Row],[Date]]&gt;=(TODAY()-365),"Y","N")</f>
        <v>N</v>
      </c>
      <c r="D376" s="25" t="s">
        <v>1441</v>
      </c>
      <c r="E376" s="25" t="s">
        <v>39</v>
      </c>
      <c r="F376" s="14" t="s">
        <v>1443</v>
      </c>
      <c r="G376" s="25" t="s">
        <v>432</v>
      </c>
      <c r="H376" s="28" t="str">
        <f>IFERROR(LEFT(Table_owssvr[[#This Row],[Subject]],FIND(";",Table_owssvr[[#This Row],[Subject]])-1),Table_owssvr[[#This Row],[Subject]])</f>
        <v>Financial Management</v>
      </c>
      <c r="I376" s="25" t="s">
        <v>16</v>
      </c>
      <c r="J376" s="25" t="s">
        <v>2825</v>
      </c>
      <c r="K376" s="29">
        <v>42639.375451388885</v>
      </c>
      <c r="L376" s="25"/>
      <c r="M376" s="25"/>
      <c r="N376" s="30" t="s">
        <v>12</v>
      </c>
      <c r="O376" s="28" t="b">
        <v>0</v>
      </c>
      <c r="P376" s="25" t="s">
        <v>15</v>
      </c>
      <c r="Q376" s="33" t="str">
        <f>IF(ISNUMBER(SEARCH(",",Table_owssvr[[#This Row],[Created By]])),SUBSTITUTE(Table_owssvr[[#This Row],[Created By]]," OCD,",""),Table_owssvr[[#This Row],[Created By]])</f>
        <v>Andrea Fleischbein</v>
      </c>
      <c r="R376" s="33" t="str">
        <f>IF(ISNUMBER(SEARCH(",",Table_owssvr[[#This Row],[Created By]])),(MID(Table_owssvr[[#This Row],[Created By_A]]&amp;" "&amp;Table_owssvr[[#This Row],[Created By_A]],FIND(" ",Table_owssvr[[#This Row],[Created By_A]])+1,LEN(Table_owssvr[[#This Row],[Created By_A]]))),Table_owssvr[[#This Row],[Created By]])</f>
        <v>Andrea Fleischbein</v>
      </c>
      <c r="S376" s="34" t="str">
        <f>IF(ISNUMBER(SEARCH(",",Table_owssvr[[#This Row],[Created By_B1]])),SUBSTITUTE(Table_owssvr[[#This Row],[Created By_B1]],",",""),Table_owssvr[[#This Row],[Created By_B1]])</f>
        <v>Andrea Fleischbein</v>
      </c>
      <c r="T376" s="31">
        <v>382</v>
      </c>
      <c r="U376" s="25" t="s">
        <v>15</v>
      </c>
      <c r="V376" s="29">
        <v>42639.375451388885</v>
      </c>
      <c r="W376" s="25" t="s">
        <v>2825</v>
      </c>
      <c r="X376" s="25"/>
      <c r="Y376" s="25" t="s">
        <v>13</v>
      </c>
      <c r="Z376" s="25" t="s">
        <v>12</v>
      </c>
      <c r="AA376" s="25" t="s">
        <v>11</v>
      </c>
    </row>
    <row r="377" spans="1:27" x14ac:dyDescent="0.25">
      <c r="A377" s="1" t="s">
        <v>1442</v>
      </c>
      <c r="B377" s="4">
        <v>42612</v>
      </c>
      <c r="C377" s="24" t="str">
        <f ca="1">IF(Table_owssvr[[#This Row],[Date]]&gt;=(TODAY()-365),"Y","N")</f>
        <v>N</v>
      </c>
      <c r="D377" s="1" t="s">
        <v>1441</v>
      </c>
      <c r="E377" s="1" t="s">
        <v>39</v>
      </c>
      <c r="F377" s="14" t="s">
        <v>1440</v>
      </c>
      <c r="G377" s="1" t="s">
        <v>13</v>
      </c>
      <c r="H377" s="6" t="str">
        <f>IFERROR(LEFT(Table_owssvr[[#This Row],[Subject]],FIND(";",Table_owssvr[[#This Row],[Subject]])-1),Table_owssvr[[#This Row],[Subject]])</f>
        <v>Grants Management</v>
      </c>
      <c r="I377" s="1" t="s">
        <v>27</v>
      </c>
      <c r="J377" s="1" t="s">
        <v>2825</v>
      </c>
      <c r="K377" s="5">
        <v>42639.376909722225</v>
      </c>
      <c r="L377" s="1"/>
      <c r="M377" s="1"/>
      <c r="N377" s="2" t="s">
        <v>12</v>
      </c>
      <c r="O377" s="6" t="b">
        <v>0</v>
      </c>
      <c r="P377" s="1" t="s">
        <v>15</v>
      </c>
      <c r="Q377" s="33" t="str">
        <f>IF(ISNUMBER(SEARCH(",",Table_owssvr[[#This Row],[Created By]])),SUBSTITUTE(Table_owssvr[[#This Row],[Created By]]," OCD,",""),Table_owssvr[[#This Row],[Created By]])</f>
        <v>Andrea Fleischbein</v>
      </c>
      <c r="R377" s="33" t="str">
        <f>IF(ISNUMBER(SEARCH(",",Table_owssvr[[#This Row],[Created By]])),(MID(Table_owssvr[[#This Row],[Created By_A]]&amp;" "&amp;Table_owssvr[[#This Row],[Created By_A]],FIND(" ",Table_owssvr[[#This Row],[Created By_A]])+1,LEN(Table_owssvr[[#This Row],[Created By_A]]))),Table_owssvr[[#This Row],[Created By]])</f>
        <v>Andrea Fleischbein</v>
      </c>
      <c r="S377" s="34" t="str">
        <f>IF(ISNUMBER(SEARCH(",",Table_owssvr[[#This Row],[Created By_B1]])),SUBSTITUTE(Table_owssvr[[#This Row],[Created By_B1]],",",""),Table_owssvr[[#This Row],[Created By_B1]])</f>
        <v>Andrea Fleischbein</v>
      </c>
      <c r="T377" s="7">
        <v>383</v>
      </c>
      <c r="U377" s="1" t="s">
        <v>15</v>
      </c>
      <c r="V377" s="5">
        <v>42639.376909722225</v>
      </c>
      <c r="W377" s="1" t="s">
        <v>2825</v>
      </c>
      <c r="X377" s="1"/>
      <c r="Y377" s="1" t="s">
        <v>13</v>
      </c>
      <c r="Z377" s="1" t="s">
        <v>12</v>
      </c>
      <c r="AA377" s="1" t="s">
        <v>11</v>
      </c>
    </row>
    <row r="378" spans="1:27" x14ac:dyDescent="0.25">
      <c r="A378" s="1" t="s">
        <v>1065</v>
      </c>
      <c r="B378" s="4">
        <v>42633</v>
      </c>
      <c r="C378" s="24" t="str">
        <f ca="1">IF(Table_owssvr[[#This Row],[Date]]&gt;=(TODAY()-365),"Y","N")</f>
        <v>N</v>
      </c>
      <c r="D378" s="1" t="s">
        <v>1439</v>
      </c>
      <c r="E378" s="1" t="s">
        <v>29</v>
      </c>
      <c r="F378" s="14" t="s">
        <v>1438</v>
      </c>
      <c r="G378" s="1" t="s">
        <v>317</v>
      </c>
      <c r="H378" s="6" t="str">
        <f>IFERROR(LEFT(Table_owssvr[[#This Row],[Subject]],FIND(";",Table_owssvr[[#This Row],[Subject]])-1),Table_owssvr[[#This Row],[Subject]])</f>
        <v>Duplication of Benefits</v>
      </c>
      <c r="I378" s="1" t="s">
        <v>16</v>
      </c>
      <c r="J378" s="1" t="s">
        <v>2825</v>
      </c>
      <c r="K378" s="5">
        <v>42639.379803240743</v>
      </c>
      <c r="L378" s="1"/>
      <c r="M378" s="1"/>
      <c r="N378" s="2" t="s">
        <v>12</v>
      </c>
      <c r="O378" s="6" t="b">
        <v>0</v>
      </c>
      <c r="P378" s="1" t="s">
        <v>15</v>
      </c>
      <c r="Q378" s="33" t="str">
        <f>IF(ISNUMBER(SEARCH(",",Table_owssvr[[#This Row],[Created By]])),SUBSTITUTE(Table_owssvr[[#This Row],[Created By]]," OCD,",""),Table_owssvr[[#This Row],[Created By]])</f>
        <v>Andrea Fleischbein</v>
      </c>
      <c r="R378" s="33" t="str">
        <f>IF(ISNUMBER(SEARCH(",",Table_owssvr[[#This Row],[Created By]])),(MID(Table_owssvr[[#This Row],[Created By_A]]&amp;" "&amp;Table_owssvr[[#This Row],[Created By_A]],FIND(" ",Table_owssvr[[#This Row],[Created By_A]])+1,LEN(Table_owssvr[[#This Row],[Created By_A]]))),Table_owssvr[[#This Row],[Created By]])</f>
        <v>Andrea Fleischbein</v>
      </c>
      <c r="S378" s="34" t="str">
        <f>IF(ISNUMBER(SEARCH(",",Table_owssvr[[#This Row],[Created By_B1]])),SUBSTITUTE(Table_owssvr[[#This Row],[Created By_B1]],",",""),Table_owssvr[[#This Row],[Created By_B1]])</f>
        <v>Andrea Fleischbein</v>
      </c>
      <c r="T378" s="7">
        <v>384</v>
      </c>
      <c r="U378" s="1" t="s">
        <v>15</v>
      </c>
      <c r="V378" s="5">
        <v>42639.379803240743</v>
      </c>
      <c r="W378" s="1" t="s">
        <v>2825</v>
      </c>
      <c r="X378" s="1"/>
      <c r="Y378" s="1" t="s">
        <v>13</v>
      </c>
      <c r="Z378" s="1" t="s">
        <v>12</v>
      </c>
      <c r="AA378" s="1" t="s">
        <v>11</v>
      </c>
    </row>
    <row r="379" spans="1:27" x14ac:dyDescent="0.25">
      <c r="A379" s="1" t="s">
        <v>1065</v>
      </c>
      <c r="B379" s="4">
        <v>42639</v>
      </c>
      <c r="C379" s="24" t="str">
        <f ca="1">IF(Table_owssvr[[#This Row],[Date]]&gt;=(TODAY()-365),"Y","N")</f>
        <v>N</v>
      </c>
      <c r="D379" s="1" t="s">
        <v>1437</v>
      </c>
      <c r="E379" s="1" t="s">
        <v>29</v>
      </c>
      <c r="F379" s="14" t="s">
        <v>1436</v>
      </c>
      <c r="G379" s="1" t="s">
        <v>451</v>
      </c>
      <c r="H379" s="6" t="str">
        <f>IFERROR(LEFT(Table_owssvr[[#This Row],[Subject]],FIND(";",Table_owssvr[[#This Row],[Subject]])-1),Table_owssvr[[#This Row],[Subject]])</f>
        <v>Eligible CDBG Activities</v>
      </c>
      <c r="I379" s="1" t="s">
        <v>27</v>
      </c>
      <c r="J379" s="1" t="s">
        <v>2825</v>
      </c>
      <c r="K379" s="5">
        <v>42639.380844907406</v>
      </c>
      <c r="L379" s="1"/>
      <c r="M379" s="1"/>
      <c r="N379" s="2" t="s">
        <v>12</v>
      </c>
      <c r="O379" s="6" t="b">
        <v>0</v>
      </c>
      <c r="P379" s="1" t="s">
        <v>15</v>
      </c>
      <c r="Q379" s="33" t="str">
        <f>IF(ISNUMBER(SEARCH(",",Table_owssvr[[#This Row],[Created By]])),SUBSTITUTE(Table_owssvr[[#This Row],[Created By]]," OCD,",""),Table_owssvr[[#This Row],[Created By]])</f>
        <v>Andrea Fleischbein</v>
      </c>
      <c r="R379" s="33" t="str">
        <f>IF(ISNUMBER(SEARCH(",",Table_owssvr[[#This Row],[Created By]])),(MID(Table_owssvr[[#This Row],[Created By_A]]&amp;" "&amp;Table_owssvr[[#This Row],[Created By_A]],FIND(" ",Table_owssvr[[#This Row],[Created By_A]])+1,LEN(Table_owssvr[[#This Row],[Created By_A]]))),Table_owssvr[[#This Row],[Created By]])</f>
        <v>Andrea Fleischbein</v>
      </c>
      <c r="S379" s="34" t="str">
        <f>IF(ISNUMBER(SEARCH(",",Table_owssvr[[#This Row],[Created By_B1]])),SUBSTITUTE(Table_owssvr[[#This Row],[Created By_B1]],",",""),Table_owssvr[[#This Row],[Created By_B1]])</f>
        <v>Andrea Fleischbein</v>
      </c>
      <c r="T379" s="7">
        <v>385</v>
      </c>
      <c r="U379" s="1" t="s">
        <v>15</v>
      </c>
      <c r="V379" s="5">
        <v>42639.380844907406</v>
      </c>
      <c r="W379" s="1" t="s">
        <v>2825</v>
      </c>
      <c r="X379" s="1"/>
      <c r="Y379" s="1" t="s">
        <v>13</v>
      </c>
      <c r="Z379" s="1" t="s">
        <v>12</v>
      </c>
      <c r="AA379" s="1" t="s">
        <v>11</v>
      </c>
    </row>
    <row r="380" spans="1:27" x14ac:dyDescent="0.25">
      <c r="A380" s="1" t="s">
        <v>1065</v>
      </c>
      <c r="B380" s="4">
        <v>42633</v>
      </c>
      <c r="C380" s="24" t="str">
        <f ca="1">IF(Table_owssvr[[#This Row],[Date]]&gt;=(TODAY()-365),"Y","N")</f>
        <v>N</v>
      </c>
      <c r="D380" s="1" t="s">
        <v>1435</v>
      </c>
      <c r="E380" s="1" t="s">
        <v>39</v>
      </c>
      <c r="F380" s="14" t="s">
        <v>1434</v>
      </c>
      <c r="G380" s="1" t="s">
        <v>432</v>
      </c>
      <c r="H380" s="6" t="str">
        <f>IFERROR(LEFT(Table_owssvr[[#This Row],[Subject]],FIND(";",Table_owssvr[[#This Row],[Subject]])-1),Table_owssvr[[#This Row],[Subject]])</f>
        <v>Financial Management</v>
      </c>
      <c r="I380" s="1" t="s">
        <v>16</v>
      </c>
      <c r="J380" s="1" t="s">
        <v>2825</v>
      </c>
      <c r="K380" s="5">
        <v>42639.3825</v>
      </c>
      <c r="L380" s="1"/>
      <c r="M380" s="1"/>
      <c r="N380" s="2" t="s">
        <v>12</v>
      </c>
      <c r="O380" s="6" t="b">
        <v>0</v>
      </c>
      <c r="P380" s="1" t="s">
        <v>15</v>
      </c>
      <c r="Q380" s="33" t="str">
        <f>IF(ISNUMBER(SEARCH(",",Table_owssvr[[#This Row],[Created By]])),SUBSTITUTE(Table_owssvr[[#This Row],[Created By]]," OCD,",""),Table_owssvr[[#This Row],[Created By]])</f>
        <v>Andrea Fleischbein</v>
      </c>
      <c r="R380" s="33" t="str">
        <f>IF(ISNUMBER(SEARCH(",",Table_owssvr[[#This Row],[Created By]])),(MID(Table_owssvr[[#This Row],[Created By_A]]&amp;" "&amp;Table_owssvr[[#This Row],[Created By_A]],FIND(" ",Table_owssvr[[#This Row],[Created By_A]])+1,LEN(Table_owssvr[[#This Row],[Created By_A]]))),Table_owssvr[[#This Row],[Created By]])</f>
        <v>Andrea Fleischbein</v>
      </c>
      <c r="S380" s="34" t="str">
        <f>IF(ISNUMBER(SEARCH(",",Table_owssvr[[#This Row],[Created By_B1]])),SUBSTITUTE(Table_owssvr[[#This Row],[Created By_B1]],",",""),Table_owssvr[[#This Row],[Created By_B1]])</f>
        <v>Andrea Fleischbein</v>
      </c>
      <c r="T380" s="7">
        <v>386</v>
      </c>
      <c r="U380" s="1" t="s">
        <v>15</v>
      </c>
      <c r="V380" s="5">
        <v>42639.3825</v>
      </c>
      <c r="W380" s="1" t="s">
        <v>2825</v>
      </c>
      <c r="X380" s="1"/>
      <c r="Y380" s="1" t="s">
        <v>13</v>
      </c>
      <c r="Z380" s="1" t="s">
        <v>12</v>
      </c>
      <c r="AA380" s="1" t="s">
        <v>11</v>
      </c>
    </row>
    <row r="381" spans="1:27" x14ac:dyDescent="0.25">
      <c r="A381" s="1" t="s">
        <v>1065</v>
      </c>
      <c r="B381" s="4">
        <v>42633</v>
      </c>
      <c r="C381" s="24" t="str">
        <f ca="1">IF(Table_owssvr[[#This Row],[Date]]&gt;=(TODAY()-365),"Y","N")</f>
        <v>N</v>
      </c>
      <c r="D381" s="1" t="s">
        <v>1433</v>
      </c>
      <c r="E381" s="1" t="s">
        <v>29</v>
      </c>
      <c r="F381" s="14" t="s">
        <v>1432</v>
      </c>
      <c r="G381" s="1" t="s">
        <v>432</v>
      </c>
      <c r="H381" s="6" t="str">
        <f>IFERROR(LEFT(Table_owssvr[[#This Row],[Subject]],FIND(";",Table_owssvr[[#This Row],[Subject]])-1),Table_owssvr[[#This Row],[Subject]])</f>
        <v>Financial Management</v>
      </c>
      <c r="I381" s="1" t="s">
        <v>16</v>
      </c>
      <c r="J381" s="1" t="s">
        <v>2825</v>
      </c>
      <c r="K381" s="5">
        <v>42639.386990740742</v>
      </c>
      <c r="L381" s="1"/>
      <c r="M381" s="1"/>
      <c r="N381" s="2" t="s">
        <v>12</v>
      </c>
      <c r="O381" s="6" t="b">
        <v>0</v>
      </c>
      <c r="P381" s="1" t="s">
        <v>15</v>
      </c>
      <c r="Q381" s="33" t="str">
        <f>IF(ISNUMBER(SEARCH(",",Table_owssvr[[#This Row],[Created By]])),SUBSTITUTE(Table_owssvr[[#This Row],[Created By]]," OCD,",""),Table_owssvr[[#This Row],[Created By]])</f>
        <v>Andrea Fleischbein</v>
      </c>
      <c r="R381" s="33" t="str">
        <f>IF(ISNUMBER(SEARCH(",",Table_owssvr[[#This Row],[Created By]])),(MID(Table_owssvr[[#This Row],[Created By_A]]&amp;" "&amp;Table_owssvr[[#This Row],[Created By_A]],FIND(" ",Table_owssvr[[#This Row],[Created By_A]])+1,LEN(Table_owssvr[[#This Row],[Created By_A]]))),Table_owssvr[[#This Row],[Created By]])</f>
        <v>Andrea Fleischbein</v>
      </c>
      <c r="S381" s="34" t="str">
        <f>IF(ISNUMBER(SEARCH(",",Table_owssvr[[#This Row],[Created By_B1]])),SUBSTITUTE(Table_owssvr[[#This Row],[Created By_B1]],",",""),Table_owssvr[[#This Row],[Created By_B1]])</f>
        <v>Andrea Fleischbein</v>
      </c>
      <c r="T381" s="7">
        <v>387</v>
      </c>
      <c r="U381" s="1" t="s">
        <v>15</v>
      </c>
      <c r="V381" s="5">
        <v>42639.386990740742</v>
      </c>
      <c r="W381" s="1" t="s">
        <v>2825</v>
      </c>
      <c r="X381" s="1"/>
      <c r="Y381" s="1" t="s">
        <v>13</v>
      </c>
      <c r="Z381" s="1" t="s">
        <v>12</v>
      </c>
      <c r="AA381" s="1" t="s">
        <v>11</v>
      </c>
    </row>
    <row r="382" spans="1:27" x14ac:dyDescent="0.25">
      <c r="A382" s="1" t="s">
        <v>1065</v>
      </c>
      <c r="B382" s="4">
        <v>42633</v>
      </c>
      <c r="C382" s="24" t="str">
        <f ca="1">IF(Table_owssvr[[#This Row],[Date]]&gt;=(TODAY()-365),"Y","N")</f>
        <v>N</v>
      </c>
      <c r="D382" s="1" t="s">
        <v>1431</v>
      </c>
      <c r="E382" s="1" t="s">
        <v>29</v>
      </c>
      <c r="F382" s="14" t="s">
        <v>1430</v>
      </c>
      <c r="G382" s="1" t="s">
        <v>432</v>
      </c>
      <c r="H382" s="6" t="str">
        <f>IFERROR(LEFT(Table_owssvr[[#This Row],[Subject]],FIND(";",Table_owssvr[[#This Row],[Subject]])-1),Table_owssvr[[#This Row],[Subject]])</f>
        <v>Financial Management</v>
      </c>
      <c r="I382" s="1" t="s">
        <v>16</v>
      </c>
      <c r="J382" s="1" t="s">
        <v>2825</v>
      </c>
      <c r="K382" s="5">
        <v>42639.39025462963</v>
      </c>
      <c r="L382" s="1"/>
      <c r="M382" s="1"/>
      <c r="N382" s="2" t="s">
        <v>12</v>
      </c>
      <c r="O382" s="6" t="b">
        <v>0</v>
      </c>
      <c r="P382" s="1" t="s">
        <v>15</v>
      </c>
      <c r="Q382" s="33" t="str">
        <f>IF(ISNUMBER(SEARCH(",",Table_owssvr[[#This Row],[Created By]])),SUBSTITUTE(Table_owssvr[[#This Row],[Created By]]," OCD,",""),Table_owssvr[[#This Row],[Created By]])</f>
        <v>Andrea Fleischbein</v>
      </c>
      <c r="R382" s="33" t="str">
        <f>IF(ISNUMBER(SEARCH(",",Table_owssvr[[#This Row],[Created By]])),(MID(Table_owssvr[[#This Row],[Created By_A]]&amp;" "&amp;Table_owssvr[[#This Row],[Created By_A]],FIND(" ",Table_owssvr[[#This Row],[Created By_A]])+1,LEN(Table_owssvr[[#This Row],[Created By_A]]))),Table_owssvr[[#This Row],[Created By]])</f>
        <v>Andrea Fleischbein</v>
      </c>
      <c r="S382" s="34" t="str">
        <f>IF(ISNUMBER(SEARCH(",",Table_owssvr[[#This Row],[Created By_B1]])),SUBSTITUTE(Table_owssvr[[#This Row],[Created By_B1]],",",""),Table_owssvr[[#This Row],[Created By_B1]])</f>
        <v>Andrea Fleischbein</v>
      </c>
      <c r="T382" s="7">
        <v>388</v>
      </c>
      <c r="U382" s="1" t="s">
        <v>15</v>
      </c>
      <c r="V382" s="5">
        <v>42639.39025462963</v>
      </c>
      <c r="W382" s="1" t="s">
        <v>2825</v>
      </c>
      <c r="X382" s="1"/>
      <c r="Y382" s="1" t="s">
        <v>13</v>
      </c>
      <c r="Z382" s="1" t="s">
        <v>12</v>
      </c>
      <c r="AA382" s="1" t="s">
        <v>11</v>
      </c>
    </row>
    <row r="383" spans="1:27" x14ac:dyDescent="0.25">
      <c r="A383" s="25" t="s">
        <v>1065</v>
      </c>
      <c r="B383" s="26">
        <v>42633</v>
      </c>
      <c r="C383" s="27" t="str">
        <f ca="1">IF(Table_owssvr[[#This Row],[Date]]&gt;=(TODAY()-365),"Y","N")</f>
        <v>N</v>
      </c>
      <c r="D383" s="25" t="s">
        <v>1429</v>
      </c>
      <c r="E383" s="25" t="s">
        <v>39</v>
      </c>
      <c r="F383" s="14" t="s">
        <v>1428</v>
      </c>
      <c r="G383" s="25" t="s">
        <v>998</v>
      </c>
      <c r="H383" s="28" t="str">
        <f>IFERROR(LEFT(Table_owssvr[[#This Row],[Subject]],FIND(";",Table_owssvr[[#This Row],[Subject]])-1),Table_owssvr[[#This Row],[Subject]])</f>
        <v>Duplication of Benefits</v>
      </c>
      <c r="I383" s="25" t="s">
        <v>16</v>
      </c>
      <c r="J383" s="25" t="s">
        <v>2825</v>
      </c>
      <c r="K383" s="29">
        <v>42639.392858796295</v>
      </c>
      <c r="L383" s="25"/>
      <c r="M383" s="25"/>
      <c r="N383" s="30" t="s">
        <v>12</v>
      </c>
      <c r="O383" s="28" t="b">
        <v>0</v>
      </c>
      <c r="P383" s="25" t="s">
        <v>15</v>
      </c>
      <c r="Q383" s="33" t="str">
        <f>IF(ISNUMBER(SEARCH(",",Table_owssvr[[#This Row],[Created By]])),SUBSTITUTE(Table_owssvr[[#This Row],[Created By]]," OCD,",""),Table_owssvr[[#This Row],[Created By]])</f>
        <v>Andrea Fleischbein</v>
      </c>
      <c r="R383" s="33" t="str">
        <f>IF(ISNUMBER(SEARCH(",",Table_owssvr[[#This Row],[Created By]])),(MID(Table_owssvr[[#This Row],[Created By_A]]&amp;" "&amp;Table_owssvr[[#This Row],[Created By_A]],FIND(" ",Table_owssvr[[#This Row],[Created By_A]])+1,LEN(Table_owssvr[[#This Row],[Created By_A]]))),Table_owssvr[[#This Row],[Created By]])</f>
        <v>Andrea Fleischbein</v>
      </c>
      <c r="S383" s="34" t="str">
        <f>IF(ISNUMBER(SEARCH(",",Table_owssvr[[#This Row],[Created By_B1]])),SUBSTITUTE(Table_owssvr[[#This Row],[Created By_B1]],",",""),Table_owssvr[[#This Row],[Created By_B1]])</f>
        <v>Andrea Fleischbein</v>
      </c>
      <c r="T383" s="31">
        <v>389</v>
      </c>
      <c r="U383" s="25" t="s">
        <v>15</v>
      </c>
      <c r="V383" s="29">
        <v>42639.392858796295</v>
      </c>
      <c r="W383" s="25" t="s">
        <v>2825</v>
      </c>
      <c r="X383" s="25"/>
      <c r="Y383" s="25" t="s">
        <v>13</v>
      </c>
      <c r="Z383" s="25" t="s">
        <v>12</v>
      </c>
      <c r="AA383" s="25" t="s">
        <v>11</v>
      </c>
    </row>
    <row r="384" spans="1:27" x14ac:dyDescent="0.25">
      <c r="A384" s="25" t="s">
        <v>1083</v>
      </c>
      <c r="B384" s="26">
        <v>42628</v>
      </c>
      <c r="C384" s="27" t="str">
        <f ca="1">IF(Table_owssvr[[#This Row],[Date]]&gt;=(TODAY()-365),"Y","N")</f>
        <v>N</v>
      </c>
      <c r="D384" s="25" t="s">
        <v>1427</v>
      </c>
      <c r="E384" s="25" t="s">
        <v>39</v>
      </c>
      <c r="F384" s="14" t="s">
        <v>1426</v>
      </c>
      <c r="G384" s="25" t="s">
        <v>13</v>
      </c>
      <c r="H384" s="28" t="str">
        <f>IFERROR(LEFT(Table_owssvr[[#This Row],[Subject]],FIND(";",Table_owssvr[[#This Row],[Subject]])-1),Table_owssvr[[#This Row],[Subject]])</f>
        <v>Grants Management</v>
      </c>
      <c r="I384" s="25" t="s">
        <v>16</v>
      </c>
      <c r="J384" s="25" t="s">
        <v>2825</v>
      </c>
      <c r="K384" s="29">
        <v>42639.399293981478</v>
      </c>
      <c r="L384" s="25"/>
      <c r="M384" s="25"/>
      <c r="N384" s="30" t="s">
        <v>12</v>
      </c>
      <c r="O384" s="28" t="b">
        <v>0</v>
      </c>
      <c r="P384" s="25" t="s">
        <v>15</v>
      </c>
      <c r="Q384" s="33" t="str">
        <f>IF(ISNUMBER(SEARCH(",",Table_owssvr[[#This Row],[Created By]])),SUBSTITUTE(Table_owssvr[[#This Row],[Created By]]," OCD,",""),Table_owssvr[[#This Row],[Created By]])</f>
        <v>Andrea Fleischbein</v>
      </c>
      <c r="R384" s="33" t="str">
        <f>IF(ISNUMBER(SEARCH(",",Table_owssvr[[#This Row],[Created By]])),(MID(Table_owssvr[[#This Row],[Created By_A]]&amp;" "&amp;Table_owssvr[[#This Row],[Created By_A]],FIND(" ",Table_owssvr[[#This Row],[Created By_A]])+1,LEN(Table_owssvr[[#This Row],[Created By_A]]))),Table_owssvr[[#This Row],[Created By]])</f>
        <v>Andrea Fleischbein</v>
      </c>
      <c r="S384" s="34" t="str">
        <f>IF(ISNUMBER(SEARCH(",",Table_owssvr[[#This Row],[Created By_B1]])),SUBSTITUTE(Table_owssvr[[#This Row],[Created By_B1]],",",""),Table_owssvr[[#This Row],[Created By_B1]])</f>
        <v>Andrea Fleischbein</v>
      </c>
      <c r="T384" s="31">
        <v>390</v>
      </c>
      <c r="U384" s="25" t="s">
        <v>15</v>
      </c>
      <c r="V384" s="29">
        <v>42639.399293981478</v>
      </c>
      <c r="W384" s="25" t="s">
        <v>2825</v>
      </c>
      <c r="X384" s="25"/>
      <c r="Y384" s="25" t="s">
        <v>13</v>
      </c>
      <c r="Z384" s="25" t="s">
        <v>12</v>
      </c>
      <c r="AA384" s="25" t="s">
        <v>11</v>
      </c>
    </row>
    <row r="385" spans="1:27" x14ac:dyDescent="0.25">
      <c r="A385" s="25" t="s">
        <v>1083</v>
      </c>
      <c r="B385" s="26">
        <v>42628</v>
      </c>
      <c r="C385" s="27" t="str">
        <f ca="1">IF(Table_owssvr[[#This Row],[Date]]&gt;=(TODAY()-365),"Y","N")</f>
        <v>N</v>
      </c>
      <c r="D385" s="25" t="s">
        <v>1082</v>
      </c>
      <c r="E385" s="25" t="s">
        <v>39</v>
      </c>
      <c r="F385" s="14" t="s">
        <v>1425</v>
      </c>
      <c r="G385" s="25" t="s">
        <v>148</v>
      </c>
      <c r="H385" s="28" t="str">
        <f>IFERROR(LEFT(Table_owssvr[[#This Row],[Subject]],FIND(";",Table_owssvr[[#This Row],[Subject]])-1),Table_owssvr[[#This Row],[Subject]])</f>
        <v>Financial Management</v>
      </c>
      <c r="I385" s="25" t="s">
        <v>16</v>
      </c>
      <c r="J385" s="25" t="s">
        <v>2825</v>
      </c>
      <c r="K385" s="29">
        <v>42639.401631944442</v>
      </c>
      <c r="L385" s="25"/>
      <c r="M385" s="25"/>
      <c r="N385" s="30" t="s">
        <v>12</v>
      </c>
      <c r="O385" s="28" t="b">
        <v>0</v>
      </c>
      <c r="P385" s="25" t="s">
        <v>15</v>
      </c>
      <c r="Q385" s="33" t="str">
        <f>IF(ISNUMBER(SEARCH(",",Table_owssvr[[#This Row],[Created By]])),SUBSTITUTE(Table_owssvr[[#This Row],[Created By]]," OCD,",""),Table_owssvr[[#This Row],[Created By]])</f>
        <v>Andrea Fleischbein</v>
      </c>
      <c r="R385" s="33" t="str">
        <f>IF(ISNUMBER(SEARCH(",",Table_owssvr[[#This Row],[Created By]])),(MID(Table_owssvr[[#This Row],[Created By_A]]&amp;" "&amp;Table_owssvr[[#This Row],[Created By_A]],FIND(" ",Table_owssvr[[#This Row],[Created By_A]])+1,LEN(Table_owssvr[[#This Row],[Created By_A]]))),Table_owssvr[[#This Row],[Created By]])</f>
        <v>Andrea Fleischbein</v>
      </c>
      <c r="S385" s="34" t="str">
        <f>IF(ISNUMBER(SEARCH(",",Table_owssvr[[#This Row],[Created By_B1]])),SUBSTITUTE(Table_owssvr[[#This Row],[Created By_B1]],",",""),Table_owssvr[[#This Row],[Created By_B1]])</f>
        <v>Andrea Fleischbein</v>
      </c>
      <c r="T385" s="31">
        <v>391</v>
      </c>
      <c r="U385" s="25" t="s">
        <v>15</v>
      </c>
      <c r="V385" s="29">
        <v>42639.401631944442</v>
      </c>
      <c r="W385" s="25" t="s">
        <v>2825</v>
      </c>
      <c r="X385" s="25"/>
      <c r="Y385" s="25" t="s">
        <v>13</v>
      </c>
      <c r="Z385" s="25" t="s">
        <v>12</v>
      </c>
      <c r="AA385" s="25" t="s">
        <v>11</v>
      </c>
    </row>
    <row r="386" spans="1:27" x14ac:dyDescent="0.25">
      <c r="A386" s="25" t="s">
        <v>1083</v>
      </c>
      <c r="B386" s="26">
        <v>42572</v>
      </c>
      <c r="C386" s="27" t="str">
        <f ca="1">IF(Table_owssvr[[#This Row],[Date]]&gt;=(TODAY()-365),"Y","N")</f>
        <v>N</v>
      </c>
      <c r="D386" s="25" t="s">
        <v>1424</v>
      </c>
      <c r="E386" s="25" t="s">
        <v>39</v>
      </c>
      <c r="F386" s="14" t="s">
        <v>1423</v>
      </c>
      <c r="G386" s="25" t="s">
        <v>317</v>
      </c>
      <c r="H386" s="28" t="str">
        <f>IFERROR(LEFT(Table_owssvr[[#This Row],[Subject]],FIND(";",Table_owssvr[[#This Row],[Subject]])-1),Table_owssvr[[#This Row],[Subject]])</f>
        <v>Duplication of Benefits</v>
      </c>
      <c r="I386" s="25" t="s">
        <v>16</v>
      </c>
      <c r="J386" s="25" t="s">
        <v>2825</v>
      </c>
      <c r="K386" s="29">
        <v>42639.415925925925</v>
      </c>
      <c r="L386" s="25"/>
      <c r="M386" s="25"/>
      <c r="N386" s="30" t="s">
        <v>12</v>
      </c>
      <c r="O386" s="28" t="b">
        <v>0</v>
      </c>
      <c r="P386" s="25" t="s">
        <v>15</v>
      </c>
      <c r="Q386" s="33" t="str">
        <f>IF(ISNUMBER(SEARCH(",",Table_owssvr[[#This Row],[Created By]])),SUBSTITUTE(Table_owssvr[[#This Row],[Created By]]," OCD,",""),Table_owssvr[[#This Row],[Created By]])</f>
        <v>Andrea Fleischbein</v>
      </c>
      <c r="R386" s="33" t="str">
        <f>IF(ISNUMBER(SEARCH(",",Table_owssvr[[#This Row],[Created By]])),(MID(Table_owssvr[[#This Row],[Created By_A]]&amp;" "&amp;Table_owssvr[[#This Row],[Created By_A]],FIND(" ",Table_owssvr[[#This Row],[Created By_A]])+1,LEN(Table_owssvr[[#This Row],[Created By_A]]))),Table_owssvr[[#This Row],[Created By]])</f>
        <v>Andrea Fleischbein</v>
      </c>
      <c r="S386" s="34" t="str">
        <f>IF(ISNUMBER(SEARCH(",",Table_owssvr[[#This Row],[Created By_B1]])),SUBSTITUTE(Table_owssvr[[#This Row],[Created By_B1]],",",""),Table_owssvr[[#This Row],[Created By_B1]])</f>
        <v>Andrea Fleischbein</v>
      </c>
      <c r="T386" s="31">
        <v>392</v>
      </c>
      <c r="U386" s="25" t="s">
        <v>15</v>
      </c>
      <c r="V386" s="29">
        <v>42639.415925925925</v>
      </c>
      <c r="W386" s="25" t="s">
        <v>2825</v>
      </c>
      <c r="X386" s="25"/>
      <c r="Y386" s="25" t="s">
        <v>13</v>
      </c>
      <c r="Z386" s="25" t="s">
        <v>12</v>
      </c>
      <c r="AA386" s="25" t="s">
        <v>11</v>
      </c>
    </row>
    <row r="387" spans="1:27" x14ac:dyDescent="0.25">
      <c r="A387" s="1" t="s">
        <v>1065</v>
      </c>
      <c r="B387" s="4">
        <v>42572</v>
      </c>
      <c r="C387" s="24" t="str">
        <f ca="1">IF(Table_owssvr[[#This Row],[Date]]&gt;=(TODAY()-365),"Y","N")</f>
        <v>N</v>
      </c>
      <c r="D387" s="1" t="s">
        <v>1422</v>
      </c>
      <c r="E387" s="1" t="s">
        <v>39</v>
      </c>
      <c r="F387" s="14" t="s">
        <v>1421</v>
      </c>
      <c r="G387" s="1" t="s">
        <v>157</v>
      </c>
      <c r="H387" s="6" t="str">
        <f>IFERROR(LEFT(Table_owssvr[[#This Row],[Subject]],FIND(";",Table_owssvr[[#This Row],[Subject]])-1),Table_owssvr[[#This Row],[Subject]])</f>
        <v>Environmental - Environmental Reviews</v>
      </c>
      <c r="I387" s="1" t="s">
        <v>16</v>
      </c>
      <c r="J387" s="1" t="s">
        <v>2825</v>
      </c>
      <c r="K387" s="5">
        <v>42639.420543981483</v>
      </c>
      <c r="L387" s="1"/>
      <c r="M387" s="1"/>
      <c r="N387" s="2" t="s">
        <v>12</v>
      </c>
      <c r="O387" s="6" t="b">
        <v>0</v>
      </c>
      <c r="P387" s="1" t="s">
        <v>15</v>
      </c>
      <c r="Q387" s="33" t="str">
        <f>IF(ISNUMBER(SEARCH(",",Table_owssvr[[#This Row],[Created By]])),SUBSTITUTE(Table_owssvr[[#This Row],[Created By]]," OCD,",""),Table_owssvr[[#This Row],[Created By]])</f>
        <v>Andrea Fleischbein</v>
      </c>
      <c r="R387" s="33" t="str">
        <f>IF(ISNUMBER(SEARCH(",",Table_owssvr[[#This Row],[Created By]])),(MID(Table_owssvr[[#This Row],[Created By_A]]&amp;" "&amp;Table_owssvr[[#This Row],[Created By_A]],FIND(" ",Table_owssvr[[#This Row],[Created By_A]])+1,LEN(Table_owssvr[[#This Row],[Created By_A]]))),Table_owssvr[[#This Row],[Created By]])</f>
        <v>Andrea Fleischbein</v>
      </c>
      <c r="S387" s="34" t="str">
        <f>IF(ISNUMBER(SEARCH(",",Table_owssvr[[#This Row],[Created By_B1]])),SUBSTITUTE(Table_owssvr[[#This Row],[Created By_B1]],",",""),Table_owssvr[[#This Row],[Created By_B1]])</f>
        <v>Andrea Fleischbein</v>
      </c>
      <c r="T387" s="7">
        <v>393</v>
      </c>
      <c r="U387" s="1" t="s">
        <v>15</v>
      </c>
      <c r="V387" s="5">
        <v>42639.420543981483</v>
      </c>
      <c r="W387" s="1" t="s">
        <v>2825</v>
      </c>
      <c r="X387" s="1"/>
      <c r="Y387" s="1" t="s">
        <v>13</v>
      </c>
      <c r="Z387" s="1" t="s">
        <v>12</v>
      </c>
      <c r="AA387" s="1" t="s">
        <v>11</v>
      </c>
    </row>
    <row r="388" spans="1:27" x14ac:dyDescent="0.25">
      <c r="A388" s="1" t="s">
        <v>1083</v>
      </c>
      <c r="B388" s="4">
        <v>42572</v>
      </c>
      <c r="C388" s="24" t="str">
        <f ca="1">IF(Table_owssvr[[#This Row],[Date]]&gt;=(TODAY()-365),"Y","N")</f>
        <v>N</v>
      </c>
      <c r="D388" s="1" t="s">
        <v>1417</v>
      </c>
      <c r="E388" s="1" t="s">
        <v>39</v>
      </c>
      <c r="F388" s="14" t="s">
        <v>1420</v>
      </c>
      <c r="G388" s="1" t="s">
        <v>432</v>
      </c>
      <c r="H388" s="6" t="str">
        <f>IFERROR(LEFT(Table_owssvr[[#This Row],[Subject]],FIND(";",Table_owssvr[[#This Row],[Subject]])-1),Table_owssvr[[#This Row],[Subject]])</f>
        <v>Financial Management</v>
      </c>
      <c r="I388" s="1" t="s">
        <v>16</v>
      </c>
      <c r="J388" s="1" t="s">
        <v>2825</v>
      </c>
      <c r="K388" s="5">
        <v>42639.422997685186</v>
      </c>
      <c r="L388" s="1"/>
      <c r="M388" s="1"/>
      <c r="N388" s="2" t="s">
        <v>12</v>
      </c>
      <c r="O388" s="6" t="b">
        <v>0</v>
      </c>
      <c r="P388" s="1" t="s">
        <v>15</v>
      </c>
      <c r="Q388" s="33" t="str">
        <f>IF(ISNUMBER(SEARCH(",",Table_owssvr[[#This Row],[Created By]])),SUBSTITUTE(Table_owssvr[[#This Row],[Created By]]," OCD,",""),Table_owssvr[[#This Row],[Created By]])</f>
        <v>Andrea Fleischbein</v>
      </c>
      <c r="R388" s="33" t="str">
        <f>IF(ISNUMBER(SEARCH(",",Table_owssvr[[#This Row],[Created By]])),(MID(Table_owssvr[[#This Row],[Created By_A]]&amp;" "&amp;Table_owssvr[[#This Row],[Created By_A]],FIND(" ",Table_owssvr[[#This Row],[Created By_A]])+1,LEN(Table_owssvr[[#This Row],[Created By_A]]))),Table_owssvr[[#This Row],[Created By]])</f>
        <v>Andrea Fleischbein</v>
      </c>
      <c r="S388" s="34" t="str">
        <f>IF(ISNUMBER(SEARCH(",",Table_owssvr[[#This Row],[Created By_B1]])),SUBSTITUTE(Table_owssvr[[#This Row],[Created By_B1]],",",""),Table_owssvr[[#This Row],[Created By_B1]])</f>
        <v>Andrea Fleischbein</v>
      </c>
      <c r="T388" s="7">
        <v>394</v>
      </c>
      <c r="U388" s="1" t="s">
        <v>15</v>
      </c>
      <c r="V388" s="5">
        <v>42639.422997685186</v>
      </c>
      <c r="W388" s="1" t="s">
        <v>2825</v>
      </c>
      <c r="X388" s="1"/>
      <c r="Y388" s="1" t="s">
        <v>13</v>
      </c>
      <c r="Z388" s="1" t="s">
        <v>12</v>
      </c>
      <c r="AA388" s="1" t="s">
        <v>11</v>
      </c>
    </row>
    <row r="389" spans="1:27" x14ac:dyDescent="0.25">
      <c r="A389" s="1" t="s">
        <v>1083</v>
      </c>
      <c r="B389" s="4">
        <v>42578</v>
      </c>
      <c r="C389" s="24" t="str">
        <f ca="1">IF(Table_owssvr[[#This Row],[Date]]&gt;=(TODAY()-365),"Y","N")</f>
        <v>N</v>
      </c>
      <c r="D389" s="1" t="s">
        <v>1419</v>
      </c>
      <c r="E389" s="1" t="s">
        <v>39</v>
      </c>
      <c r="F389" s="14" t="s">
        <v>1418</v>
      </c>
      <c r="G389" s="1" t="s">
        <v>148</v>
      </c>
      <c r="H389" s="6" t="str">
        <f>IFERROR(LEFT(Table_owssvr[[#This Row],[Subject]],FIND(";",Table_owssvr[[#This Row],[Subject]])-1),Table_owssvr[[#This Row],[Subject]])</f>
        <v>Financial Management</v>
      </c>
      <c r="I389" s="1" t="s">
        <v>16</v>
      </c>
      <c r="J389" s="1" t="s">
        <v>2825</v>
      </c>
      <c r="K389" s="5">
        <v>42639.424456018518</v>
      </c>
      <c r="L389" s="1"/>
      <c r="M389" s="1"/>
      <c r="N389" s="2" t="s">
        <v>12</v>
      </c>
      <c r="O389" s="6" t="b">
        <v>0</v>
      </c>
      <c r="P389" s="1" t="s">
        <v>15</v>
      </c>
      <c r="Q389" s="33" t="str">
        <f>IF(ISNUMBER(SEARCH(",",Table_owssvr[[#This Row],[Created By]])),SUBSTITUTE(Table_owssvr[[#This Row],[Created By]]," OCD,",""),Table_owssvr[[#This Row],[Created By]])</f>
        <v>Andrea Fleischbein</v>
      </c>
      <c r="R389" s="33" t="str">
        <f>IF(ISNUMBER(SEARCH(",",Table_owssvr[[#This Row],[Created By]])),(MID(Table_owssvr[[#This Row],[Created By_A]]&amp;" "&amp;Table_owssvr[[#This Row],[Created By_A]],FIND(" ",Table_owssvr[[#This Row],[Created By_A]])+1,LEN(Table_owssvr[[#This Row],[Created By_A]]))),Table_owssvr[[#This Row],[Created By]])</f>
        <v>Andrea Fleischbein</v>
      </c>
      <c r="S389" s="34" t="str">
        <f>IF(ISNUMBER(SEARCH(",",Table_owssvr[[#This Row],[Created By_B1]])),SUBSTITUTE(Table_owssvr[[#This Row],[Created By_B1]],",",""),Table_owssvr[[#This Row],[Created By_B1]])</f>
        <v>Andrea Fleischbein</v>
      </c>
      <c r="T389" s="7">
        <v>395</v>
      </c>
      <c r="U389" s="1" t="s">
        <v>15</v>
      </c>
      <c r="V389" s="5">
        <v>42639.424456018518</v>
      </c>
      <c r="W389" s="1" t="s">
        <v>2825</v>
      </c>
      <c r="X389" s="1"/>
      <c r="Y389" s="1" t="s">
        <v>13</v>
      </c>
      <c r="Z389" s="1" t="s">
        <v>12</v>
      </c>
      <c r="AA389" s="1" t="s">
        <v>11</v>
      </c>
    </row>
    <row r="390" spans="1:27" x14ac:dyDescent="0.25">
      <c r="A390" s="1" t="s">
        <v>1083</v>
      </c>
      <c r="B390" s="4">
        <v>42578</v>
      </c>
      <c r="C390" s="24" t="str">
        <f ca="1">IF(Table_owssvr[[#This Row],[Date]]&gt;=(TODAY()-365),"Y","N")</f>
        <v>N</v>
      </c>
      <c r="D390" s="1" t="s">
        <v>1417</v>
      </c>
      <c r="E390" s="1" t="s">
        <v>39</v>
      </c>
      <c r="F390" s="14" t="s">
        <v>1416</v>
      </c>
      <c r="G390" s="1" t="s">
        <v>148</v>
      </c>
      <c r="H390" s="6" t="str">
        <f>IFERROR(LEFT(Table_owssvr[[#This Row],[Subject]],FIND(";",Table_owssvr[[#This Row],[Subject]])-1),Table_owssvr[[#This Row],[Subject]])</f>
        <v>Financial Management</v>
      </c>
      <c r="I390" s="1" t="s">
        <v>16</v>
      </c>
      <c r="J390" s="1" t="s">
        <v>2825</v>
      </c>
      <c r="K390" s="5">
        <v>42639.425486111111</v>
      </c>
      <c r="L390" s="1"/>
      <c r="M390" s="1"/>
      <c r="N390" s="2" t="s">
        <v>12</v>
      </c>
      <c r="O390" s="6" t="b">
        <v>0</v>
      </c>
      <c r="P390" s="1" t="s">
        <v>15</v>
      </c>
      <c r="Q390" s="33" t="str">
        <f>IF(ISNUMBER(SEARCH(",",Table_owssvr[[#This Row],[Created By]])),SUBSTITUTE(Table_owssvr[[#This Row],[Created By]]," OCD,",""),Table_owssvr[[#This Row],[Created By]])</f>
        <v>Andrea Fleischbein</v>
      </c>
      <c r="R390" s="33" t="str">
        <f>IF(ISNUMBER(SEARCH(",",Table_owssvr[[#This Row],[Created By]])),(MID(Table_owssvr[[#This Row],[Created By_A]]&amp;" "&amp;Table_owssvr[[#This Row],[Created By_A]],FIND(" ",Table_owssvr[[#This Row],[Created By_A]])+1,LEN(Table_owssvr[[#This Row],[Created By_A]]))),Table_owssvr[[#This Row],[Created By]])</f>
        <v>Andrea Fleischbein</v>
      </c>
      <c r="S390" s="34" t="str">
        <f>IF(ISNUMBER(SEARCH(",",Table_owssvr[[#This Row],[Created By_B1]])),SUBSTITUTE(Table_owssvr[[#This Row],[Created By_B1]],",",""),Table_owssvr[[#This Row],[Created By_B1]])</f>
        <v>Andrea Fleischbein</v>
      </c>
      <c r="T390" s="7">
        <v>396</v>
      </c>
      <c r="U390" s="1" t="s">
        <v>15</v>
      </c>
      <c r="V390" s="5">
        <v>42639.425486111111</v>
      </c>
      <c r="W390" s="1" t="s">
        <v>2825</v>
      </c>
      <c r="X390" s="1"/>
      <c r="Y390" s="1" t="s">
        <v>13</v>
      </c>
      <c r="Z390" s="1" t="s">
        <v>12</v>
      </c>
      <c r="AA390" s="1" t="s">
        <v>11</v>
      </c>
    </row>
    <row r="391" spans="1:27" x14ac:dyDescent="0.25">
      <c r="A391" s="1" t="s">
        <v>1083</v>
      </c>
      <c r="B391" s="4">
        <v>42578</v>
      </c>
      <c r="C391" s="24" t="str">
        <f ca="1">IF(Table_owssvr[[#This Row],[Date]]&gt;=(TODAY()-365),"Y","N")</f>
        <v>N</v>
      </c>
      <c r="D391" s="1" t="s">
        <v>1415</v>
      </c>
      <c r="E391" s="1" t="s">
        <v>39</v>
      </c>
      <c r="F391" s="14" t="s">
        <v>1414</v>
      </c>
      <c r="G391" s="1" t="s">
        <v>148</v>
      </c>
      <c r="H391" s="6" t="str">
        <f>IFERROR(LEFT(Table_owssvr[[#This Row],[Subject]],FIND(";",Table_owssvr[[#This Row],[Subject]])-1),Table_owssvr[[#This Row],[Subject]])</f>
        <v>Financial Management</v>
      </c>
      <c r="I391" s="1" t="s">
        <v>16</v>
      </c>
      <c r="J391" s="1" t="s">
        <v>2825</v>
      </c>
      <c r="K391" s="5">
        <v>42639.426493055558</v>
      </c>
      <c r="L391" s="1"/>
      <c r="M391" s="1"/>
      <c r="N391" s="2" t="s">
        <v>12</v>
      </c>
      <c r="O391" s="6" t="b">
        <v>0</v>
      </c>
      <c r="P391" s="1" t="s">
        <v>15</v>
      </c>
      <c r="Q391" s="33" t="str">
        <f>IF(ISNUMBER(SEARCH(",",Table_owssvr[[#This Row],[Created By]])),SUBSTITUTE(Table_owssvr[[#This Row],[Created By]]," OCD,",""),Table_owssvr[[#This Row],[Created By]])</f>
        <v>Andrea Fleischbein</v>
      </c>
      <c r="R391" s="33" t="str">
        <f>IF(ISNUMBER(SEARCH(",",Table_owssvr[[#This Row],[Created By]])),(MID(Table_owssvr[[#This Row],[Created By_A]]&amp;" "&amp;Table_owssvr[[#This Row],[Created By_A]],FIND(" ",Table_owssvr[[#This Row],[Created By_A]])+1,LEN(Table_owssvr[[#This Row],[Created By_A]]))),Table_owssvr[[#This Row],[Created By]])</f>
        <v>Andrea Fleischbein</v>
      </c>
      <c r="S391" s="34" t="str">
        <f>IF(ISNUMBER(SEARCH(",",Table_owssvr[[#This Row],[Created By_B1]])),SUBSTITUTE(Table_owssvr[[#This Row],[Created By_B1]],",",""),Table_owssvr[[#This Row],[Created By_B1]])</f>
        <v>Andrea Fleischbein</v>
      </c>
      <c r="T391" s="7">
        <v>397</v>
      </c>
      <c r="U391" s="1" t="s">
        <v>15</v>
      </c>
      <c r="V391" s="5">
        <v>42639.426493055558</v>
      </c>
      <c r="W391" s="1" t="s">
        <v>2825</v>
      </c>
      <c r="X391" s="1"/>
      <c r="Y391" s="1" t="s">
        <v>13</v>
      </c>
      <c r="Z391" s="1" t="s">
        <v>12</v>
      </c>
      <c r="AA391" s="1" t="s">
        <v>11</v>
      </c>
    </row>
    <row r="392" spans="1:27" x14ac:dyDescent="0.25">
      <c r="A392" s="25" t="s">
        <v>1216</v>
      </c>
      <c r="B392" s="26">
        <v>42627</v>
      </c>
      <c r="C392" s="27" t="str">
        <f ca="1">IF(Table_owssvr[[#This Row],[Date]]&gt;=(TODAY()-365),"Y","N")</f>
        <v>N</v>
      </c>
      <c r="D392" s="25" t="s">
        <v>1413</v>
      </c>
      <c r="E392" s="25" t="s">
        <v>39</v>
      </c>
      <c r="F392" s="14" t="s">
        <v>1412</v>
      </c>
      <c r="G392" s="25" t="s">
        <v>148</v>
      </c>
      <c r="H392" s="28" t="str">
        <f>IFERROR(LEFT(Table_owssvr[[#This Row],[Subject]],FIND(";",Table_owssvr[[#This Row],[Subject]])-1),Table_owssvr[[#This Row],[Subject]])</f>
        <v>Financial Management</v>
      </c>
      <c r="I392" s="25" t="s">
        <v>16</v>
      </c>
      <c r="J392" s="25" t="s">
        <v>2825</v>
      </c>
      <c r="K392" s="29">
        <v>42639.433541666665</v>
      </c>
      <c r="L392" s="25"/>
      <c r="M392" s="25"/>
      <c r="N392" s="30" t="s">
        <v>12</v>
      </c>
      <c r="O392" s="28" t="b">
        <v>0</v>
      </c>
      <c r="P392" s="25" t="s">
        <v>15</v>
      </c>
      <c r="Q392" s="33" t="str">
        <f>IF(ISNUMBER(SEARCH(",",Table_owssvr[[#This Row],[Created By]])),SUBSTITUTE(Table_owssvr[[#This Row],[Created By]]," OCD,",""),Table_owssvr[[#This Row],[Created By]])</f>
        <v>Andrea Fleischbein</v>
      </c>
      <c r="R392" s="33" t="str">
        <f>IF(ISNUMBER(SEARCH(",",Table_owssvr[[#This Row],[Created By]])),(MID(Table_owssvr[[#This Row],[Created By_A]]&amp;" "&amp;Table_owssvr[[#This Row],[Created By_A]],FIND(" ",Table_owssvr[[#This Row],[Created By_A]])+1,LEN(Table_owssvr[[#This Row],[Created By_A]]))),Table_owssvr[[#This Row],[Created By]])</f>
        <v>Andrea Fleischbein</v>
      </c>
      <c r="S392" s="34" t="str">
        <f>IF(ISNUMBER(SEARCH(",",Table_owssvr[[#This Row],[Created By_B1]])),SUBSTITUTE(Table_owssvr[[#This Row],[Created By_B1]],",",""),Table_owssvr[[#This Row],[Created By_B1]])</f>
        <v>Andrea Fleischbein</v>
      </c>
      <c r="T392" s="31">
        <v>398</v>
      </c>
      <c r="U392" s="25" t="s">
        <v>15</v>
      </c>
      <c r="V392" s="29">
        <v>42639.433541666665</v>
      </c>
      <c r="W392" s="25" t="s">
        <v>2825</v>
      </c>
      <c r="X392" s="25"/>
      <c r="Y392" s="25" t="s">
        <v>13</v>
      </c>
      <c r="Z392" s="25" t="s">
        <v>12</v>
      </c>
      <c r="AA392" s="25" t="s">
        <v>11</v>
      </c>
    </row>
    <row r="393" spans="1:27" x14ac:dyDescent="0.25">
      <c r="A393" s="1" t="s">
        <v>1216</v>
      </c>
      <c r="B393" s="4">
        <v>42627</v>
      </c>
      <c r="C393" s="24" t="str">
        <f ca="1">IF(Table_owssvr[[#This Row],[Date]]&gt;=(TODAY()-365),"Y","N")</f>
        <v>N</v>
      </c>
      <c r="D393" s="1" t="s">
        <v>1411</v>
      </c>
      <c r="E393" s="1" t="s">
        <v>39</v>
      </c>
      <c r="F393" s="14" t="s">
        <v>1410</v>
      </c>
      <c r="G393" s="1" t="s">
        <v>148</v>
      </c>
      <c r="H393" s="6" t="str">
        <f>IFERROR(LEFT(Table_owssvr[[#This Row],[Subject]],FIND(";",Table_owssvr[[#This Row],[Subject]])-1),Table_owssvr[[#This Row],[Subject]])</f>
        <v>Financial Management</v>
      </c>
      <c r="I393" s="1" t="s">
        <v>27</v>
      </c>
      <c r="J393" s="1" t="s">
        <v>2825</v>
      </c>
      <c r="K393" s="5">
        <v>42639.434386574074</v>
      </c>
      <c r="L393" s="1"/>
      <c r="M393" s="1"/>
      <c r="N393" s="2" t="s">
        <v>12</v>
      </c>
      <c r="O393" s="6" t="b">
        <v>0</v>
      </c>
      <c r="P393" s="1" t="s">
        <v>15</v>
      </c>
      <c r="Q393" s="33" t="str">
        <f>IF(ISNUMBER(SEARCH(",",Table_owssvr[[#This Row],[Created By]])),SUBSTITUTE(Table_owssvr[[#This Row],[Created By]]," OCD,",""),Table_owssvr[[#This Row],[Created By]])</f>
        <v>Andrea Fleischbein</v>
      </c>
      <c r="R393" s="33" t="str">
        <f>IF(ISNUMBER(SEARCH(",",Table_owssvr[[#This Row],[Created By]])),(MID(Table_owssvr[[#This Row],[Created By_A]]&amp;" "&amp;Table_owssvr[[#This Row],[Created By_A]],FIND(" ",Table_owssvr[[#This Row],[Created By_A]])+1,LEN(Table_owssvr[[#This Row],[Created By_A]]))),Table_owssvr[[#This Row],[Created By]])</f>
        <v>Andrea Fleischbein</v>
      </c>
      <c r="S393" s="34" t="str">
        <f>IF(ISNUMBER(SEARCH(",",Table_owssvr[[#This Row],[Created By_B1]])),SUBSTITUTE(Table_owssvr[[#This Row],[Created By_B1]],",",""),Table_owssvr[[#This Row],[Created By_B1]])</f>
        <v>Andrea Fleischbein</v>
      </c>
      <c r="T393" s="7">
        <v>399</v>
      </c>
      <c r="U393" s="1" t="s">
        <v>15</v>
      </c>
      <c r="V393" s="5">
        <v>42639.434386574074</v>
      </c>
      <c r="W393" s="1" t="s">
        <v>2825</v>
      </c>
      <c r="X393" s="1"/>
      <c r="Y393" s="1" t="s">
        <v>13</v>
      </c>
      <c r="Z393" s="1" t="s">
        <v>12</v>
      </c>
      <c r="AA393" s="1" t="s">
        <v>11</v>
      </c>
    </row>
    <row r="394" spans="1:27" x14ac:dyDescent="0.25">
      <c r="A394" s="1" t="s">
        <v>1216</v>
      </c>
      <c r="B394" s="4">
        <v>42627</v>
      </c>
      <c r="C394" s="24" t="str">
        <f ca="1">IF(Table_owssvr[[#This Row],[Date]]&gt;=(TODAY()-365),"Y","N")</f>
        <v>N</v>
      </c>
      <c r="D394" s="1" t="s">
        <v>1409</v>
      </c>
      <c r="E394" s="1" t="s">
        <v>39</v>
      </c>
      <c r="F394" s="14" t="s">
        <v>1408</v>
      </c>
      <c r="G394" s="1" t="s">
        <v>432</v>
      </c>
      <c r="H394" s="6" t="str">
        <f>IFERROR(LEFT(Table_owssvr[[#This Row],[Subject]],FIND(";",Table_owssvr[[#This Row],[Subject]])-1),Table_owssvr[[#This Row],[Subject]])</f>
        <v>Financial Management</v>
      </c>
      <c r="I394" s="1" t="s">
        <v>27</v>
      </c>
      <c r="J394" s="1" t="s">
        <v>2825</v>
      </c>
      <c r="K394" s="5">
        <v>42639.435254629629</v>
      </c>
      <c r="L394" s="1"/>
      <c r="M394" s="1"/>
      <c r="N394" s="2" t="s">
        <v>12</v>
      </c>
      <c r="O394" s="6" t="b">
        <v>0</v>
      </c>
      <c r="P394" s="1" t="s">
        <v>15</v>
      </c>
      <c r="Q394" s="33" t="str">
        <f>IF(ISNUMBER(SEARCH(",",Table_owssvr[[#This Row],[Created By]])),SUBSTITUTE(Table_owssvr[[#This Row],[Created By]]," OCD,",""),Table_owssvr[[#This Row],[Created By]])</f>
        <v>Andrea Fleischbein</v>
      </c>
      <c r="R394" s="33" t="str">
        <f>IF(ISNUMBER(SEARCH(",",Table_owssvr[[#This Row],[Created By]])),(MID(Table_owssvr[[#This Row],[Created By_A]]&amp;" "&amp;Table_owssvr[[#This Row],[Created By_A]],FIND(" ",Table_owssvr[[#This Row],[Created By_A]])+1,LEN(Table_owssvr[[#This Row],[Created By_A]]))),Table_owssvr[[#This Row],[Created By]])</f>
        <v>Andrea Fleischbein</v>
      </c>
      <c r="S394" s="34" t="str">
        <f>IF(ISNUMBER(SEARCH(",",Table_owssvr[[#This Row],[Created By_B1]])),SUBSTITUTE(Table_owssvr[[#This Row],[Created By_B1]],",",""),Table_owssvr[[#This Row],[Created By_B1]])</f>
        <v>Andrea Fleischbein</v>
      </c>
      <c r="T394" s="7">
        <v>400</v>
      </c>
      <c r="U394" s="1" t="s">
        <v>15</v>
      </c>
      <c r="V394" s="5">
        <v>42639.435254629629</v>
      </c>
      <c r="W394" s="1" t="s">
        <v>2825</v>
      </c>
      <c r="X394" s="1"/>
      <c r="Y394" s="1" t="s">
        <v>13</v>
      </c>
      <c r="Z394" s="1" t="s">
        <v>12</v>
      </c>
      <c r="AA394" s="1" t="s">
        <v>11</v>
      </c>
    </row>
    <row r="395" spans="1:27" x14ac:dyDescent="0.25">
      <c r="A395" s="1" t="s">
        <v>1216</v>
      </c>
      <c r="B395" s="4">
        <v>42627</v>
      </c>
      <c r="C395" s="24" t="str">
        <f ca="1">IF(Table_owssvr[[#This Row],[Date]]&gt;=(TODAY()-365),"Y","N")</f>
        <v>N</v>
      </c>
      <c r="D395" s="1" t="s">
        <v>1407</v>
      </c>
      <c r="E395" s="1" t="s">
        <v>39</v>
      </c>
      <c r="F395" s="14" t="s">
        <v>1406</v>
      </c>
      <c r="G395" s="1" t="s">
        <v>13</v>
      </c>
      <c r="H395" s="6" t="str">
        <f>IFERROR(LEFT(Table_owssvr[[#This Row],[Subject]],FIND(";",Table_owssvr[[#This Row],[Subject]])-1),Table_owssvr[[#This Row],[Subject]])</f>
        <v>Grants Management</v>
      </c>
      <c r="I395" s="1" t="s">
        <v>27</v>
      </c>
      <c r="J395" s="1" t="s">
        <v>2825</v>
      </c>
      <c r="K395" s="5">
        <v>42639.436759259261</v>
      </c>
      <c r="L395" s="1"/>
      <c r="M395" s="1"/>
      <c r="N395" s="2" t="s">
        <v>12</v>
      </c>
      <c r="O395" s="6" t="b">
        <v>0</v>
      </c>
      <c r="P395" s="1" t="s">
        <v>15</v>
      </c>
      <c r="Q395" s="33" t="str">
        <f>IF(ISNUMBER(SEARCH(",",Table_owssvr[[#This Row],[Created By]])),SUBSTITUTE(Table_owssvr[[#This Row],[Created By]]," OCD,",""),Table_owssvr[[#This Row],[Created By]])</f>
        <v>Andrea Fleischbein</v>
      </c>
      <c r="R395" s="33" t="str">
        <f>IF(ISNUMBER(SEARCH(",",Table_owssvr[[#This Row],[Created By]])),(MID(Table_owssvr[[#This Row],[Created By_A]]&amp;" "&amp;Table_owssvr[[#This Row],[Created By_A]],FIND(" ",Table_owssvr[[#This Row],[Created By_A]])+1,LEN(Table_owssvr[[#This Row],[Created By_A]]))),Table_owssvr[[#This Row],[Created By]])</f>
        <v>Andrea Fleischbein</v>
      </c>
      <c r="S395" s="34" t="str">
        <f>IF(ISNUMBER(SEARCH(",",Table_owssvr[[#This Row],[Created By_B1]])),SUBSTITUTE(Table_owssvr[[#This Row],[Created By_B1]],",",""),Table_owssvr[[#This Row],[Created By_B1]])</f>
        <v>Andrea Fleischbein</v>
      </c>
      <c r="T395" s="7">
        <v>401</v>
      </c>
      <c r="U395" s="1" t="s">
        <v>15</v>
      </c>
      <c r="V395" s="5">
        <v>42639.436759259261</v>
      </c>
      <c r="W395" s="1" t="s">
        <v>2825</v>
      </c>
      <c r="X395" s="1"/>
      <c r="Y395" s="1" t="s">
        <v>13</v>
      </c>
      <c r="Z395" s="1" t="s">
        <v>12</v>
      </c>
      <c r="AA395" s="1" t="s">
        <v>11</v>
      </c>
    </row>
    <row r="396" spans="1:27" x14ac:dyDescent="0.25">
      <c r="A396" s="1" t="s">
        <v>1216</v>
      </c>
      <c r="B396" s="4">
        <v>42627</v>
      </c>
      <c r="C396" s="24" t="str">
        <f ca="1">IF(Table_owssvr[[#This Row],[Date]]&gt;=(TODAY()-365),"Y","N")</f>
        <v>N</v>
      </c>
      <c r="D396" s="1" t="s">
        <v>1405</v>
      </c>
      <c r="E396" s="1" t="s">
        <v>39</v>
      </c>
      <c r="F396" s="14" t="s">
        <v>1404</v>
      </c>
      <c r="G396" s="1" t="s">
        <v>148</v>
      </c>
      <c r="H396" s="6" t="str">
        <f>IFERROR(LEFT(Table_owssvr[[#This Row],[Subject]],FIND(";",Table_owssvr[[#This Row],[Subject]])-1),Table_owssvr[[#This Row],[Subject]])</f>
        <v>Financial Management</v>
      </c>
      <c r="I396" s="1" t="s">
        <v>27</v>
      </c>
      <c r="J396" s="1" t="s">
        <v>2825</v>
      </c>
      <c r="K396" s="5">
        <v>42639.437789351854</v>
      </c>
      <c r="L396" s="1"/>
      <c r="M396" s="1"/>
      <c r="N396" s="2" t="s">
        <v>12</v>
      </c>
      <c r="O396" s="6" t="b">
        <v>0</v>
      </c>
      <c r="P396" s="1" t="s">
        <v>15</v>
      </c>
      <c r="Q396" s="33" t="str">
        <f>IF(ISNUMBER(SEARCH(",",Table_owssvr[[#This Row],[Created By]])),SUBSTITUTE(Table_owssvr[[#This Row],[Created By]]," OCD,",""),Table_owssvr[[#This Row],[Created By]])</f>
        <v>Andrea Fleischbein</v>
      </c>
      <c r="R396" s="33" t="str">
        <f>IF(ISNUMBER(SEARCH(",",Table_owssvr[[#This Row],[Created By]])),(MID(Table_owssvr[[#This Row],[Created By_A]]&amp;" "&amp;Table_owssvr[[#This Row],[Created By_A]],FIND(" ",Table_owssvr[[#This Row],[Created By_A]])+1,LEN(Table_owssvr[[#This Row],[Created By_A]]))),Table_owssvr[[#This Row],[Created By]])</f>
        <v>Andrea Fleischbein</v>
      </c>
      <c r="S396" s="34" t="str">
        <f>IF(ISNUMBER(SEARCH(",",Table_owssvr[[#This Row],[Created By_B1]])),SUBSTITUTE(Table_owssvr[[#This Row],[Created By_B1]],",",""),Table_owssvr[[#This Row],[Created By_B1]])</f>
        <v>Andrea Fleischbein</v>
      </c>
      <c r="T396" s="7">
        <v>402</v>
      </c>
      <c r="U396" s="1" t="s">
        <v>15</v>
      </c>
      <c r="V396" s="5">
        <v>42639.437789351854</v>
      </c>
      <c r="W396" s="1" t="s">
        <v>2825</v>
      </c>
      <c r="X396" s="1"/>
      <c r="Y396" s="1" t="s">
        <v>13</v>
      </c>
      <c r="Z396" s="1" t="s">
        <v>12</v>
      </c>
      <c r="AA396" s="1" t="s">
        <v>11</v>
      </c>
    </row>
    <row r="397" spans="1:27" x14ac:dyDescent="0.25">
      <c r="A397" s="1" t="s">
        <v>1403</v>
      </c>
      <c r="B397" s="4">
        <v>42635</v>
      </c>
      <c r="C397" s="24" t="str">
        <f ca="1">IF(Table_owssvr[[#This Row],[Date]]&gt;=(TODAY()-365),"Y","N")</f>
        <v>N</v>
      </c>
      <c r="D397" s="1" t="s">
        <v>1402</v>
      </c>
      <c r="E397" s="1" t="s">
        <v>39</v>
      </c>
      <c r="F397" s="14" t="s">
        <v>1401</v>
      </c>
      <c r="G397" s="1" t="s">
        <v>432</v>
      </c>
      <c r="H397" s="6" t="str">
        <f>IFERROR(LEFT(Table_owssvr[[#This Row],[Subject]],FIND(";",Table_owssvr[[#This Row],[Subject]])-1),Table_owssvr[[#This Row],[Subject]])</f>
        <v>Financial Management</v>
      </c>
      <c r="I397" s="1" t="s">
        <v>27</v>
      </c>
      <c r="J397" s="1" t="s">
        <v>2825</v>
      </c>
      <c r="K397" s="5">
        <v>42639.44122685185</v>
      </c>
      <c r="L397" s="1"/>
      <c r="M397" s="1"/>
      <c r="N397" s="2" t="s">
        <v>12</v>
      </c>
      <c r="O397" s="6" t="b">
        <v>0</v>
      </c>
      <c r="P397" s="1" t="s">
        <v>15</v>
      </c>
      <c r="Q397" s="33" t="str">
        <f>IF(ISNUMBER(SEARCH(",",Table_owssvr[[#This Row],[Created By]])),SUBSTITUTE(Table_owssvr[[#This Row],[Created By]]," OCD,",""),Table_owssvr[[#This Row],[Created By]])</f>
        <v>Andrea Fleischbein</v>
      </c>
      <c r="R397" s="33" t="str">
        <f>IF(ISNUMBER(SEARCH(",",Table_owssvr[[#This Row],[Created By]])),(MID(Table_owssvr[[#This Row],[Created By_A]]&amp;" "&amp;Table_owssvr[[#This Row],[Created By_A]],FIND(" ",Table_owssvr[[#This Row],[Created By_A]])+1,LEN(Table_owssvr[[#This Row],[Created By_A]]))),Table_owssvr[[#This Row],[Created By]])</f>
        <v>Andrea Fleischbein</v>
      </c>
      <c r="S397" s="34" t="str">
        <f>IF(ISNUMBER(SEARCH(",",Table_owssvr[[#This Row],[Created By_B1]])),SUBSTITUTE(Table_owssvr[[#This Row],[Created By_B1]],",",""),Table_owssvr[[#This Row],[Created By_B1]])</f>
        <v>Andrea Fleischbein</v>
      </c>
      <c r="T397" s="7">
        <v>403</v>
      </c>
      <c r="U397" s="1" t="s">
        <v>15</v>
      </c>
      <c r="V397" s="5">
        <v>42639.44122685185</v>
      </c>
      <c r="W397" s="1" t="s">
        <v>2825</v>
      </c>
      <c r="X397" s="1"/>
      <c r="Y397" s="1" t="s">
        <v>13</v>
      </c>
      <c r="Z397" s="1" t="s">
        <v>12</v>
      </c>
      <c r="AA397" s="1" t="s">
        <v>11</v>
      </c>
    </row>
    <row r="398" spans="1:27" x14ac:dyDescent="0.25">
      <c r="A398" s="1" t="s">
        <v>1400</v>
      </c>
      <c r="B398" s="4">
        <v>42621</v>
      </c>
      <c r="C398" s="24" t="str">
        <f ca="1">IF(Table_owssvr[[#This Row],[Date]]&gt;=(TODAY()-365),"Y","N")</f>
        <v>N</v>
      </c>
      <c r="D398" s="1" t="s">
        <v>1399</v>
      </c>
      <c r="E398" s="1" t="s">
        <v>29</v>
      </c>
      <c r="F398" s="14" t="s">
        <v>1398</v>
      </c>
      <c r="G398" s="1" t="s">
        <v>13</v>
      </c>
      <c r="H398" s="6" t="str">
        <f>IFERROR(LEFT(Table_owssvr[[#This Row],[Subject]],FIND(";",Table_owssvr[[#This Row],[Subject]])-1),Table_owssvr[[#This Row],[Subject]])</f>
        <v>Grants Management</v>
      </c>
      <c r="I398" s="1" t="s">
        <v>16</v>
      </c>
      <c r="J398" s="1" t="s">
        <v>1099</v>
      </c>
      <c r="K398" s="5">
        <v>42640.452789351853</v>
      </c>
      <c r="L398" s="1"/>
      <c r="M398" s="1"/>
      <c r="N398" s="2" t="s">
        <v>12</v>
      </c>
      <c r="O398" s="6" t="b">
        <v>0</v>
      </c>
      <c r="P398" s="1" t="s">
        <v>15</v>
      </c>
      <c r="Q398" s="33" t="str">
        <f>IF(ISNUMBER(SEARCH(",",Table_owssvr[[#This Row],[Created By]])),SUBSTITUTE(Table_owssvr[[#This Row],[Created By]]," OCD,",""),Table_owssvr[[#This Row],[Created By]])</f>
        <v>Peychaud Rosalind</v>
      </c>
      <c r="R398" s="33" t="str">
        <f>IF(ISNUMBER(SEARCH(",",Table_owssvr[[#This Row],[Created By]])),(MID(Table_owssvr[[#This Row],[Created By_A]]&amp;" "&amp;Table_owssvr[[#This Row],[Created By_A]],FIND(" ",Table_owssvr[[#This Row],[Created By_A]])+1,LEN(Table_owssvr[[#This Row],[Created By_A]]))),Table_owssvr[[#This Row],[Created By]])</f>
        <v>Rosalind Peychaud</v>
      </c>
      <c r="S398" s="34" t="str">
        <f>IF(ISNUMBER(SEARCH(",",Table_owssvr[[#This Row],[Created By_B1]])),SUBSTITUTE(Table_owssvr[[#This Row],[Created By_B1]],",",""),Table_owssvr[[#This Row],[Created By_B1]])</f>
        <v>Rosalind Peychaud</v>
      </c>
      <c r="T398" s="7">
        <v>404</v>
      </c>
      <c r="U398" s="1" t="s">
        <v>15</v>
      </c>
      <c r="V398" s="5">
        <v>42640.452789351853</v>
      </c>
      <c r="W398" s="1" t="s">
        <v>1099</v>
      </c>
      <c r="X398" s="1"/>
      <c r="Y398" s="1" t="s">
        <v>13</v>
      </c>
      <c r="Z398" s="1" t="s">
        <v>12</v>
      </c>
      <c r="AA398" s="1" t="s">
        <v>11</v>
      </c>
    </row>
    <row r="399" spans="1:27" x14ac:dyDescent="0.25">
      <c r="A399" s="1" t="s">
        <v>1397</v>
      </c>
      <c r="B399" s="4">
        <v>42627</v>
      </c>
      <c r="C399" s="24" t="str">
        <f ca="1">IF(Table_owssvr[[#This Row],[Date]]&gt;=(TODAY()-365),"Y","N")</f>
        <v>N</v>
      </c>
      <c r="D399" s="1" t="s">
        <v>455</v>
      </c>
      <c r="E399" s="1" t="s">
        <v>29</v>
      </c>
      <c r="F399" s="14" t="s">
        <v>1396</v>
      </c>
      <c r="G399" s="1" t="s">
        <v>13</v>
      </c>
      <c r="H399" s="6" t="str">
        <f>IFERROR(LEFT(Table_owssvr[[#This Row],[Subject]],FIND(";",Table_owssvr[[#This Row],[Subject]])-1),Table_owssvr[[#This Row],[Subject]])</f>
        <v>Grants Management</v>
      </c>
      <c r="I399" s="1" t="s">
        <v>16</v>
      </c>
      <c r="J399" s="1" t="s">
        <v>1099</v>
      </c>
      <c r="K399" s="5">
        <v>42646.453344907408</v>
      </c>
      <c r="L399" s="1"/>
      <c r="M399" s="1"/>
      <c r="N399" s="2" t="s">
        <v>12</v>
      </c>
      <c r="O399" s="6" t="b">
        <v>0</v>
      </c>
      <c r="P399" s="1" t="s">
        <v>15</v>
      </c>
      <c r="Q399" s="33" t="str">
        <f>IF(ISNUMBER(SEARCH(",",Table_owssvr[[#This Row],[Created By]])),SUBSTITUTE(Table_owssvr[[#This Row],[Created By]]," OCD,",""),Table_owssvr[[#This Row],[Created By]])</f>
        <v>Peychaud Rosalind</v>
      </c>
      <c r="R399" s="33" t="str">
        <f>IF(ISNUMBER(SEARCH(",",Table_owssvr[[#This Row],[Created By]])),(MID(Table_owssvr[[#This Row],[Created By_A]]&amp;" "&amp;Table_owssvr[[#This Row],[Created By_A]],FIND(" ",Table_owssvr[[#This Row],[Created By_A]])+1,LEN(Table_owssvr[[#This Row],[Created By_A]]))),Table_owssvr[[#This Row],[Created By]])</f>
        <v>Rosalind Peychaud</v>
      </c>
      <c r="S399" s="34" t="str">
        <f>IF(ISNUMBER(SEARCH(",",Table_owssvr[[#This Row],[Created By_B1]])),SUBSTITUTE(Table_owssvr[[#This Row],[Created By_B1]],",",""),Table_owssvr[[#This Row],[Created By_B1]])</f>
        <v>Rosalind Peychaud</v>
      </c>
      <c r="T399" s="7">
        <v>405</v>
      </c>
      <c r="U399" s="1" t="s">
        <v>15</v>
      </c>
      <c r="V399" s="5">
        <v>42646.453344907408</v>
      </c>
      <c r="W399" s="1" t="s">
        <v>1099</v>
      </c>
      <c r="X399" s="1"/>
      <c r="Y399" s="1" t="s">
        <v>13</v>
      </c>
      <c r="Z399" s="1" t="s">
        <v>12</v>
      </c>
      <c r="AA399" s="1" t="s">
        <v>11</v>
      </c>
    </row>
    <row r="400" spans="1:27" x14ac:dyDescent="0.25">
      <c r="A400" s="1" t="s">
        <v>220</v>
      </c>
      <c r="B400" s="4">
        <v>42632</v>
      </c>
      <c r="C400" s="24" t="str">
        <f ca="1">IF(Table_owssvr[[#This Row],[Date]]&gt;=(TODAY()-365),"Y","N")</f>
        <v>N</v>
      </c>
      <c r="D400" s="1" t="s">
        <v>667</v>
      </c>
      <c r="E400" s="1" t="s">
        <v>29</v>
      </c>
      <c r="F400" s="14" t="s">
        <v>1395</v>
      </c>
      <c r="G400" s="1" t="s">
        <v>687</v>
      </c>
      <c r="H400" s="6" t="str">
        <f>IFERROR(LEFT(Table_owssvr[[#This Row],[Subject]],FIND(";",Table_owssvr[[#This Row],[Subject]])-1),Table_owssvr[[#This Row],[Subject]])</f>
        <v>Duplication of Benefits</v>
      </c>
      <c r="I400" s="1" t="s">
        <v>27</v>
      </c>
      <c r="J400" s="1" t="s">
        <v>1099</v>
      </c>
      <c r="K400" s="5">
        <v>42646.465775462966</v>
      </c>
      <c r="L400" s="1"/>
      <c r="M400" s="1"/>
      <c r="N400" s="2" t="s">
        <v>12</v>
      </c>
      <c r="O400" s="6" t="b">
        <v>0</v>
      </c>
      <c r="P400" s="1" t="s">
        <v>15</v>
      </c>
      <c r="Q400" s="33" t="str">
        <f>IF(ISNUMBER(SEARCH(",",Table_owssvr[[#This Row],[Created By]])),SUBSTITUTE(Table_owssvr[[#This Row],[Created By]]," OCD,",""),Table_owssvr[[#This Row],[Created By]])</f>
        <v>Peychaud Rosalind</v>
      </c>
      <c r="R400" s="33" t="str">
        <f>IF(ISNUMBER(SEARCH(",",Table_owssvr[[#This Row],[Created By]])),(MID(Table_owssvr[[#This Row],[Created By_A]]&amp;" "&amp;Table_owssvr[[#This Row],[Created By_A]],FIND(" ",Table_owssvr[[#This Row],[Created By_A]])+1,LEN(Table_owssvr[[#This Row],[Created By_A]]))),Table_owssvr[[#This Row],[Created By]])</f>
        <v>Rosalind Peychaud</v>
      </c>
      <c r="S400" s="34" t="str">
        <f>IF(ISNUMBER(SEARCH(",",Table_owssvr[[#This Row],[Created By_B1]])),SUBSTITUTE(Table_owssvr[[#This Row],[Created By_B1]],",",""),Table_owssvr[[#This Row],[Created By_B1]])</f>
        <v>Rosalind Peychaud</v>
      </c>
      <c r="T400" s="7">
        <v>406</v>
      </c>
      <c r="U400" s="1" t="s">
        <v>15</v>
      </c>
      <c r="V400" s="5">
        <v>42646.465775462966</v>
      </c>
      <c r="W400" s="1" t="s">
        <v>1099</v>
      </c>
      <c r="X400" s="1"/>
      <c r="Y400" s="1" t="s">
        <v>13</v>
      </c>
      <c r="Z400" s="1" t="s">
        <v>12</v>
      </c>
      <c r="AA400" s="1" t="s">
        <v>11</v>
      </c>
    </row>
    <row r="401" spans="1:27" x14ac:dyDescent="0.25">
      <c r="A401" s="1" t="s">
        <v>341</v>
      </c>
      <c r="B401" s="4">
        <v>42621</v>
      </c>
      <c r="C401" s="24" t="str">
        <f ca="1">IF(Table_owssvr[[#This Row],[Date]]&gt;=(TODAY()-365),"Y","N")</f>
        <v>N</v>
      </c>
      <c r="D401" s="1" t="s">
        <v>1394</v>
      </c>
      <c r="E401" s="1" t="s">
        <v>29</v>
      </c>
      <c r="F401" s="14" t="s">
        <v>1393</v>
      </c>
      <c r="G401" s="1" t="s">
        <v>515</v>
      </c>
      <c r="H401" s="6" t="str">
        <f>IFERROR(LEFT(Table_owssvr[[#This Row],[Subject]],FIND(";",Table_owssvr[[#This Row],[Subject]])-1),Table_owssvr[[#This Row],[Subject]])</f>
        <v>Damage related to disaster</v>
      </c>
      <c r="I401" s="1" t="s">
        <v>16</v>
      </c>
      <c r="J401" s="1" t="s">
        <v>1099</v>
      </c>
      <c r="K401" s="5">
        <v>42646.480069444442</v>
      </c>
      <c r="L401" s="1"/>
      <c r="M401" s="1"/>
      <c r="N401" s="2" t="s">
        <v>12</v>
      </c>
      <c r="O401" s="6" t="b">
        <v>0</v>
      </c>
      <c r="P401" s="1" t="s">
        <v>15</v>
      </c>
      <c r="Q401" s="33" t="str">
        <f>IF(ISNUMBER(SEARCH(",",Table_owssvr[[#This Row],[Created By]])),SUBSTITUTE(Table_owssvr[[#This Row],[Created By]]," OCD,",""),Table_owssvr[[#This Row],[Created By]])</f>
        <v>Peychaud Rosalind</v>
      </c>
      <c r="R401" s="33" t="str">
        <f>IF(ISNUMBER(SEARCH(",",Table_owssvr[[#This Row],[Created By]])),(MID(Table_owssvr[[#This Row],[Created By_A]]&amp;" "&amp;Table_owssvr[[#This Row],[Created By_A]],FIND(" ",Table_owssvr[[#This Row],[Created By_A]])+1,LEN(Table_owssvr[[#This Row],[Created By_A]]))),Table_owssvr[[#This Row],[Created By]])</f>
        <v>Rosalind Peychaud</v>
      </c>
      <c r="S401" s="34" t="str">
        <f>IF(ISNUMBER(SEARCH(",",Table_owssvr[[#This Row],[Created By_B1]])),SUBSTITUTE(Table_owssvr[[#This Row],[Created By_B1]],",",""),Table_owssvr[[#This Row],[Created By_B1]])</f>
        <v>Rosalind Peychaud</v>
      </c>
      <c r="T401" s="7">
        <v>407</v>
      </c>
      <c r="U401" s="1" t="s">
        <v>15</v>
      </c>
      <c r="V401" s="5">
        <v>42646.480069444442</v>
      </c>
      <c r="W401" s="1" t="s">
        <v>1099</v>
      </c>
      <c r="X401" s="1"/>
      <c r="Y401" s="1" t="s">
        <v>13</v>
      </c>
      <c r="Z401" s="1" t="s">
        <v>12</v>
      </c>
      <c r="AA401" s="1" t="s">
        <v>11</v>
      </c>
    </row>
    <row r="402" spans="1:27" x14ac:dyDescent="0.25">
      <c r="A402" s="1" t="s">
        <v>455</v>
      </c>
      <c r="B402" s="4">
        <v>42634</v>
      </c>
      <c r="C402" s="24" t="str">
        <f ca="1">IF(Table_owssvr[[#This Row],[Date]]&gt;=(TODAY()-365),"Y","N")</f>
        <v>N</v>
      </c>
      <c r="D402" s="1" t="s">
        <v>1392</v>
      </c>
      <c r="E402" s="1" t="s">
        <v>29</v>
      </c>
      <c r="F402" s="14" t="s">
        <v>1391</v>
      </c>
      <c r="G402" s="1" t="s">
        <v>1390</v>
      </c>
      <c r="H402" s="6" t="str">
        <f>IFERROR(LEFT(Table_owssvr[[#This Row],[Subject]],FIND(";",Table_owssvr[[#This Row],[Subject]])-1),Table_owssvr[[#This Row],[Subject]])</f>
        <v>Eligible CDBG Activities</v>
      </c>
      <c r="I402" s="1" t="s">
        <v>16</v>
      </c>
      <c r="J402" s="1" t="s">
        <v>1099</v>
      </c>
      <c r="K402" s="5">
        <v>42646.483784722222</v>
      </c>
      <c r="L402" s="1"/>
      <c r="M402" s="1"/>
      <c r="N402" s="2" t="s">
        <v>12</v>
      </c>
      <c r="O402" s="6" t="b">
        <v>0</v>
      </c>
      <c r="P402" s="1" t="s">
        <v>15</v>
      </c>
      <c r="Q402" s="33" t="str">
        <f>IF(ISNUMBER(SEARCH(",",Table_owssvr[[#This Row],[Created By]])),SUBSTITUTE(Table_owssvr[[#This Row],[Created By]]," OCD,",""),Table_owssvr[[#This Row],[Created By]])</f>
        <v>Peychaud Rosalind</v>
      </c>
      <c r="R402" s="33" t="str">
        <f>IF(ISNUMBER(SEARCH(",",Table_owssvr[[#This Row],[Created By]])),(MID(Table_owssvr[[#This Row],[Created By_A]]&amp;" "&amp;Table_owssvr[[#This Row],[Created By_A]],FIND(" ",Table_owssvr[[#This Row],[Created By_A]])+1,LEN(Table_owssvr[[#This Row],[Created By_A]]))),Table_owssvr[[#This Row],[Created By]])</f>
        <v>Rosalind Peychaud</v>
      </c>
      <c r="S402" s="34" t="str">
        <f>IF(ISNUMBER(SEARCH(",",Table_owssvr[[#This Row],[Created By_B1]])),SUBSTITUTE(Table_owssvr[[#This Row],[Created By_B1]],",",""),Table_owssvr[[#This Row],[Created By_B1]])</f>
        <v>Rosalind Peychaud</v>
      </c>
      <c r="T402" s="7">
        <v>408</v>
      </c>
      <c r="U402" s="1" t="s">
        <v>15</v>
      </c>
      <c r="V402" s="5">
        <v>42646.483784722222</v>
      </c>
      <c r="W402" s="1" t="s">
        <v>1099</v>
      </c>
      <c r="X402" s="1"/>
      <c r="Y402" s="1" t="s">
        <v>13</v>
      </c>
      <c r="Z402" s="1" t="s">
        <v>12</v>
      </c>
      <c r="AA402" s="1" t="s">
        <v>11</v>
      </c>
    </row>
    <row r="403" spans="1:27" x14ac:dyDescent="0.25">
      <c r="A403" s="1" t="s">
        <v>455</v>
      </c>
      <c r="B403" s="4">
        <v>42634</v>
      </c>
      <c r="C403" s="24" t="str">
        <f ca="1">IF(Table_owssvr[[#This Row],[Date]]&gt;=(TODAY()-365),"Y","N")</f>
        <v>N</v>
      </c>
      <c r="D403" s="1" t="s">
        <v>1392</v>
      </c>
      <c r="E403" s="1" t="s">
        <v>29</v>
      </c>
      <c r="F403" s="14" t="s">
        <v>1391</v>
      </c>
      <c r="G403" s="1" t="s">
        <v>1390</v>
      </c>
      <c r="H403" s="6" t="str">
        <f>IFERROR(LEFT(Table_owssvr[[#This Row],[Subject]],FIND(";",Table_owssvr[[#This Row],[Subject]])-1),Table_owssvr[[#This Row],[Subject]])</f>
        <v>Eligible CDBG Activities</v>
      </c>
      <c r="I403" s="1" t="s">
        <v>16</v>
      </c>
      <c r="J403" s="1" t="s">
        <v>1099</v>
      </c>
      <c r="K403" s="5">
        <v>42646.483796296299</v>
      </c>
      <c r="L403" s="1"/>
      <c r="M403" s="1"/>
      <c r="N403" s="2" t="s">
        <v>12</v>
      </c>
      <c r="O403" s="6" t="b">
        <v>0</v>
      </c>
      <c r="P403" s="1" t="s">
        <v>15</v>
      </c>
      <c r="Q403" s="33" t="str">
        <f>IF(ISNUMBER(SEARCH(",",Table_owssvr[[#This Row],[Created By]])),SUBSTITUTE(Table_owssvr[[#This Row],[Created By]]," OCD,",""),Table_owssvr[[#This Row],[Created By]])</f>
        <v>Peychaud Rosalind</v>
      </c>
      <c r="R403" s="33" t="str">
        <f>IF(ISNUMBER(SEARCH(",",Table_owssvr[[#This Row],[Created By]])),(MID(Table_owssvr[[#This Row],[Created By_A]]&amp;" "&amp;Table_owssvr[[#This Row],[Created By_A]],FIND(" ",Table_owssvr[[#This Row],[Created By_A]])+1,LEN(Table_owssvr[[#This Row],[Created By_A]]))),Table_owssvr[[#This Row],[Created By]])</f>
        <v>Rosalind Peychaud</v>
      </c>
      <c r="S403" s="34" t="str">
        <f>IF(ISNUMBER(SEARCH(",",Table_owssvr[[#This Row],[Created By_B1]])),SUBSTITUTE(Table_owssvr[[#This Row],[Created By_B1]],",",""),Table_owssvr[[#This Row],[Created By_B1]])</f>
        <v>Rosalind Peychaud</v>
      </c>
      <c r="T403" s="7">
        <v>409</v>
      </c>
      <c r="U403" s="1" t="s">
        <v>15</v>
      </c>
      <c r="V403" s="5">
        <v>42646.483796296299</v>
      </c>
      <c r="W403" s="1" t="s">
        <v>1099</v>
      </c>
      <c r="X403" s="1"/>
      <c r="Y403" s="1" t="s">
        <v>13</v>
      </c>
      <c r="Z403" s="1" t="s">
        <v>12</v>
      </c>
      <c r="AA403" s="1" t="s">
        <v>11</v>
      </c>
    </row>
    <row r="404" spans="1:27" x14ac:dyDescent="0.25">
      <c r="A404" s="1" t="s">
        <v>1030</v>
      </c>
      <c r="B404" s="4">
        <v>42627</v>
      </c>
      <c r="C404" s="24" t="str">
        <f ca="1">IF(Table_owssvr[[#This Row],[Date]]&gt;=(TODAY()-365),"Y","N")</f>
        <v>N</v>
      </c>
      <c r="D404" s="1" t="s">
        <v>1029</v>
      </c>
      <c r="E404" s="1" t="s">
        <v>502</v>
      </c>
      <c r="F404" s="14" t="s">
        <v>1389</v>
      </c>
      <c r="G404" s="1" t="s">
        <v>574</v>
      </c>
      <c r="H404" s="6" t="str">
        <f>IFERROR(LEFT(Table_owssvr[[#This Row],[Subject]],FIND(";",Table_owssvr[[#This Row],[Subject]])-1),Table_owssvr[[#This Row],[Subject]])</f>
        <v>Eligible CDBG Activities</v>
      </c>
      <c r="I404" s="1" t="s">
        <v>27</v>
      </c>
      <c r="J404" s="1" t="s">
        <v>7</v>
      </c>
      <c r="K404" s="5">
        <v>42647.367488425924</v>
      </c>
      <c r="L404" s="1"/>
      <c r="M404" s="1"/>
      <c r="N404" s="2" t="s">
        <v>12</v>
      </c>
      <c r="O404" s="6" t="b">
        <v>0</v>
      </c>
      <c r="P404" s="1" t="s">
        <v>15</v>
      </c>
      <c r="Q404" s="33" t="str">
        <f>IF(ISNUMBER(SEARCH(",",Table_owssvr[[#This Row],[Created By]])),SUBSTITUTE(Table_owssvr[[#This Row],[Created By]]," OCD,",""),Table_owssvr[[#This Row],[Created By]])</f>
        <v>Michael Chua</v>
      </c>
      <c r="R404" s="33" t="str">
        <f>IF(ISNUMBER(SEARCH(",",Table_owssvr[[#This Row],[Created By]])),(MID(Table_owssvr[[#This Row],[Created By_A]]&amp;" "&amp;Table_owssvr[[#This Row],[Created By_A]],FIND(" ",Table_owssvr[[#This Row],[Created By_A]])+1,LEN(Table_owssvr[[#This Row],[Created By_A]]))),Table_owssvr[[#This Row],[Created By]])</f>
        <v>Michael Chua</v>
      </c>
      <c r="S404" s="34" t="str">
        <f>IF(ISNUMBER(SEARCH(",",Table_owssvr[[#This Row],[Created By_B1]])),SUBSTITUTE(Table_owssvr[[#This Row],[Created By_B1]],",",""),Table_owssvr[[#This Row],[Created By_B1]])</f>
        <v>Michael Chua</v>
      </c>
      <c r="T404" s="7">
        <v>410</v>
      </c>
      <c r="U404" s="1" t="s">
        <v>15</v>
      </c>
      <c r="V404" s="5">
        <v>42647.367488425924</v>
      </c>
      <c r="W404" s="1" t="s">
        <v>7</v>
      </c>
      <c r="X404" s="1"/>
      <c r="Y404" s="1" t="s">
        <v>13</v>
      </c>
      <c r="Z404" s="1" t="s">
        <v>12</v>
      </c>
      <c r="AA404" s="1" t="s">
        <v>11</v>
      </c>
    </row>
    <row r="405" spans="1:27" x14ac:dyDescent="0.25">
      <c r="A405" s="1" t="s">
        <v>1107</v>
      </c>
      <c r="B405" s="4">
        <v>42643</v>
      </c>
      <c r="C405" s="24" t="str">
        <f ca="1">IF(Table_owssvr[[#This Row],[Date]]&gt;=(TODAY()-365),"Y","N")</f>
        <v>N</v>
      </c>
      <c r="D405" s="1" t="s">
        <v>1106</v>
      </c>
      <c r="E405" s="1" t="s">
        <v>39</v>
      </c>
      <c r="F405" s="14" t="s">
        <v>1031</v>
      </c>
      <c r="G405" s="1" t="s">
        <v>13</v>
      </c>
      <c r="H405" s="6" t="str">
        <f>IFERROR(LEFT(Table_owssvr[[#This Row],[Subject]],FIND(";",Table_owssvr[[#This Row],[Subject]])-1),Table_owssvr[[#This Row],[Subject]])</f>
        <v>Grants Management</v>
      </c>
      <c r="I405" s="1" t="s">
        <v>27</v>
      </c>
      <c r="J405" s="1" t="s">
        <v>7</v>
      </c>
      <c r="K405" s="5">
        <v>42647.369502314818</v>
      </c>
      <c r="L405" s="1"/>
      <c r="M405" s="1"/>
      <c r="N405" s="2" t="s">
        <v>12</v>
      </c>
      <c r="O405" s="6" t="b">
        <v>0</v>
      </c>
      <c r="P405" s="1" t="s">
        <v>15</v>
      </c>
      <c r="Q405" s="33" t="str">
        <f>IF(ISNUMBER(SEARCH(",",Table_owssvr[[#This Row],[Created By]])),SUBSTITUTE(Table_owssvr[[#This Row],[Created By]]," OCD,",""),Table_owssvr[[#This Row],[Created By]])</f>
        <v>Michael Chua</v>
      </c>
      <c r="R405" s="33" t="str">
        <f>IF(ISNUMBER(SEARCH(",",Table_owssvr[[#This Row],[Created By]])),(MID(Table_owssvr[[#This Row],[Created By_A]]&amp;" "&amp;Table_owssvr[[#This Row],[Created By_A]],FIND(" ",Table_owssvr[[#This Row],[Created By_A]])+1,LEN(Table_owssvr[[#This Row],[Created By_A]]))),Table_owssvr[[#This Row],[Created By]])</f>
        <v>Michael Chua</v>
      </c>
      <c r="S405" s="34" t="str">
        <f>IF(ISNUMBER(SEARCH(",",Table_owssvr[[#This Row],[Created By_B1]])),SUBSTITUTE(Table_owssvr[[#This Row],[Created By_B1]],",",""),Table_owssvr[[#This Row],[Created By_B1]])</f>
        <v>Michael Chua</v>
      </c>
      <c r="T405" s="7">
        <v>411</v>
      </c>
      <c r="U405" s="1" t="s">
        <v>15</v>
      </c>
      <c r="V405" s="5">
        <v>42647.369502314818</v>
      </c>
      <c r="W405" s="1" t="s">
        <v>7</v>
      </c>
      <c r="X405" s="1"/>
      <c r="Y405" s="1" t="s">
        <v>13</v>
      </c>
      <c r="Z405" s="1" t="s">
        <v>12</v>
      </c>
      <c r="AA405" s="1" t="s">
        <v>11</v>
      </c>
    </row>
    <row r="406" spans="1:27" x14ac:dyDescent="0.25">
      <c r="A406" s="1" t="s">
        <v>1388</v>
      </c>
      <c r="B406" s="4">
        <v>42636</v>
      </c>
      <c r="C406" s="24" t="str">
        <f ca="1">IF(Table_owssvr[[#This Row],[Date]]&gt;=(TODAY()-365),"Y","N")</f>
        <v>N</v>
      </c>
      <c r="D406" s="1" t="s">
        <v>752</v>
      </c>
      <c r="E406" s="1" t="s">
        <v>39</v>
      </c>
      <c r="F406" s="14" t="s">
        <v>1031</v>
      </c>
      <c r="G406" s="1" t="s">
        <v>13</v>
      </c>
      <c r="H406" s="6" t="str">
        <f>IFERROR(LEFT(Table_owssvr[[#This Row],[Subject]],FIND(";",Table_owssvr[[#This Row],[Subject]])-1),Table_owssvr[[#This Row],[Subject]])</f>
        <v>Grants Management</v>
      </c>
      <c r="I406" s="1" t="s">
        <v>27</v>
      </c>
      <c r="J406" s="1" t="s">
        <v>7</v>
      </c>
      <c r="K406" s="5">
        <v>42647.37</v>
      </c>
      <c r="L406" s="1"/>
      <c r="M406" s="1"/>
      <c r="N406" s="2" t="s">
        <v>12</v>
      </c>
      <c r="O406" s="6" t="b">
        <v>0</v>
      </c>
      <c r="P406" s="1" t="s">
        <v>15</v>
      </c>
      <c r="Q406" s="33" t="str">
        <f>IF(ISNUMBER(SEARCH(",",Table_owssvr[[#This Row],[Created By]])),SUBSTITUTE(Table_owssvr[[#This Row],[Created By]]," OCD,",""),Table_owssvr[[#This Row],[Created By]])</f>
        <v>Michael Chua</v>
      </c>
      <c r="R406" s="33" t="str">
        <f>IF(ISNUMBER(SEARCH(",",Table_owssvr[[#This Row],[Created By]])),(MID(Table_owssvr[[#This Row],[Created By_A]]&amp;" "&amp;Table_owssvr[[#This Row],[Created By_A]],FIND(" ",Table_owssvr[[#This Row],[Created By_A]])+1,LEN(Table_owssvr[[#This Row],[Created By_A]]))),Table_owssvr[[#This Row],[Created By]])</f>
        <v>Michael Chua</v>
      </c>
      <c r="S406" s="34" t="str">
        <f>IF(ISNUMBER(SEARCH(",",Table_owssvr[[#This Row],[Created By_B1]])),SUBSTITUTE(Table_owssvr[[#This Row],[Created By_B1]],",",""),Table_owssvr[[#This Row],[Created By_B1]])</f>
        <v>Michael Chua</v>
      </c>
      <c r="T406" s="7">
        <v>412</v>
      </c>
      <c r="U406" s="1" t="s">
        <v>15</v>
      </c>
      <c r="V406" s="5">
        <v>42647.37</v>
      </c>
      <c r="W406" s="1" t="s">
        <v>7</v>
      </c>
      <c r="X406" s="1"/>
      <c r="Y406" s="1" t="s">
        <v>13</v>
      </c>
      <c r="Z406" s="1" t="s">
        <v>12</v>
      </c>
      <c r="AA406" s="1" t="s">
        <v>11</v>
      </c>
    </row>
    <row r="407" spans="1:27" x14ac:dyDescent="0.25">
      <c r="A407" s="1" t="s">
        <v>492</v>
      </c>
      <c r="B407" s="4">
        <v>42647</v>
      </c>
      <c r="C407" s="24" t="str">
        <f ca="1">IF(Table_owssvr[[#This Row],[Date]]&gt;=(TODAY()-365),"Y","N")</f>
        <v>N</v>
      </c>
      <c r="D407" s="1" t="s">
        <v>105</v>
      </c>
      <c r="E407" s="1" t="s">
        <v>29</v>
      </c>
      <c r="F407" s="14" t="s">
        <v>1387</v>
      </c>
      <c r="G407" s="1" t="s">
        <v>672</v>
      </c>
      <c r="H407" s="6" t="str">
        <f>IFERROR(LEFT(Table_owssvr[[#This Row],[Subject]],FIND(";",Table_owssvr[[#This Row],[Subject]])-1),Table_owssvr[[#This Row],[Subject]])</f>
        <v>Damage related to disaster</v>
      </c>
      <c r="I407" s="1" t="s">
        <v>16</v>
      </c>
      <c r="J407" s="1" t="s">
        <v>1099</v>
      </c>
      <c r="K407" s="5">
        <v>42647.514537037037</v>
      </c>
      <c r="L407" s="1"/>
      <c r="M407" s="1"/>
      <c r="N407" s="2" t="s">
        <v>12</v>
      </c>
      <c r="O407" s="6" t="b">
        <v>0</v>
      </c>
      <c r="P407" s="1" t="s">
        <v>15</v>
      </c>
      <c r="Q407" s="33" t="str">
        <f>IF(ISNUMBER(SEARCH(",",Table_owssvr[[#This Row],[Created By]])),SUBSTITUTE(Table_owssvr[[#This Row],[Created By]]," OCD,",""),Table_owssvr[[#This Row],[Created By]])</f>
        <v>Peychaud Rosalind</v>
      </c>
      <c r="R407" s="33" t="str">
        <f>IF(ISNUMBER(SEARCH(",",Table_owssvr[[#This Row],[Created By]])),(MID(Table_owssvr[[#This Row],[Created By_A]]&amp;" "&amp;Table_owssvr[[#This Row],[Created By_A]],FIND(" ",Table_owssvr[[#This Row],[Created By_A]])+1,LEN(Table_owssvr[[#This Row],[Created By_A]]))),Table_owssvr[[#This Row],[Created By]])</f>
        <v>Rosalind Peychaud</v>
      </c>
      <c r="S407" s="34" t="str">
        <f>IF(ISNUMBER(SEARCH(",",Table_owssvr[[#This Row],[Created By_B1]])),SUBSTITUTE(Table_owssvr[[#This Row],[Created By_B1]],",",""),Table_owssvr[[#This Row],[Created By_B1]])</f>
        <v>Rosalind Peychaud</v>
      </c>
      <c r="T407" s="7">
        <v>413</v>
      </c>
      <c r="U407" s="1" t="s">
        <v>15</v>
      </c>
      <c r="V407" s="5">
        <v>42647.514537037037</v>
      </c>
      <c r="W407" s="1" t="s">
        <v>1099</v>
      </c>
      <c r="X407" s="1"/>
      <c r="Y407" s="1" t="s">
        <v>13</v>
      </c>
      <c r="Z407" s="1" t="s">
        <v>12</v>
      </c>
      <c r="AA407" s="1" t="s">
        <v>11</v>
      </c>
    </row>
    <row r="408" spans="1:27" x14ac:dyDescent="0.25">
      <c r="A408" s="1" t="s">
        <v>512</v>
      </c>
      <c r="B408" s="4">
        <v>42614</v>
      </c>
      <c r="C408" s="24" t="str">
        <f ca="1">IF(Table_owssvr[[#This Row],[Date]]&gt;=(TODAY()-365),"Y","N")</f>
        <v>N</v>
      </c>
      <c r="D408" s="1" t="s">
        <v>1386</v>
      </c>
      <c r="E408" s="1" t="s">
        <v>29</v>
      </c>
      <c r="F408" s="14" t="s">
        <v>1385</v>
      </c>
      <c r="G408" s="1" t="s">
        <v>1304</v>
      </c>
      <c r="H408" s="6" t="str">
        <f>IFERROR(LEFT(Table_owssvr[[#This Row],[Subject]],FIND(";",Table_owssvr[[#This Row],[Subject]])-1),Table_owssvr[[#This Row],[Subject]])</f>
        <v>Damage related to disaster</v>
      </c>
      <c r="I408" s="1" t="s">
        <v>27</v>
      </c>
      <c r="J408" s="1" t="s">
        <v>1238</v>
      </c>
      <c r="K408" s="5">
        <v>42648.646701388891</v>
      </c>
      <c r="L408" s="1"/>
      <c r="M408" s="1"/>
      <c r="N408" s="2" t="s">
        <v>12</v>
      </c>
      <c r="O408" s="6" t="b">
        <v>0</v>
      </c>
      <c r="P408" s="1" t="s">
        <v>15</v>
      </c>
      <c r="Q408" s="33" t="str">
        <f>IF(ISNUMBER(SEARCH(",",Table_owssvr[[#This Row],[Created By]])),SUBSTITUTE(Table_owssvr[[#This Row],[Created By]]," OCD,",""),Table_owssvr[[#This Row],[Created By]])</f>
        <v>Williams Desirae</v>
      </c>
      <c r="R408" s="33" t="str">
        <f>IF(ISNUMBER(SEARCH(",",Table_owssvr[[#This Row],[Created By]])),(MID(Table_owssvr[[#This Row],[Created By_A]]&amp;" "&amp;Table_owssvr[[#This Row],[Created By_A]],FIND(" ",Table_owssvr[[#This Row],[Created By_A]])+1,LEN(Table_owssvr[[#This Row],[Created By_A]]))),Table_owssvr[[#This Row],[Created By]])</f>
        <v>Desirae Williams</v>
      </c>
      <c r="S408" s="34" t="str">
        <f>IF(ISNUMBER(SEARCH(",",Table_owssvr[[#This Row],[Created By_B1]])),SUBSTITUTE(Table_owssvr[[#This Row],[Created By_B1]],",",""),Table_owssvr[[#This Row],[Created By_B1]])</f>
        <v>Desirae Williams</v>
      </c>
      <c r="T408" s="7">
        <v>414</v>
      </c>
      <c r="U408" s="1" t="s">
        <v>15</v>
      </c>
      <c r="V408" s="5">
        <v>42648.646701388891</v>
      </c>
      <c r="W408" s="1" t="s">
        <v>1238</v>
      </c>
      <c r="X408" s="1"/>
      <c r="Y408" s="1" t="s">
        <v>13</v>
      </c>
      <c r="Z408" s="1" t="s">
        <v>12</v>
      </c>
      <c r="AA408" s="1" t="s">
        <v>11</v>
      </c>
    </row>
    <row r="409" spans="1:27" x14ac:dyDescent="0.25">
      <c r="A409" s="1" t="s">
        <v>512</v>
      </c>
      <c r="B409" s="4">
        <v>42628</v>
      </c>
      <c r="C409" s="24" t="str">
        <f ca="1">IF(Table_owssvr[[#This Row],[Date]]&gt;=(TODAY()-365),"Y","N")</f>
        <v>N</v>
      </c>
      <c r="D409" s="1" t="s">
        <v>1386</v>
      </c>
      <c r="E409" s="1" t="s">
        <v>48</v>
      </c>
      <c r="F409" s="14" t="s">
        <v>1385</v>
      </c>
      <c r="G409" s="1" t="s">
        <v>1304</v>
      </c>
      <c r="H409" s="6" t="str">
        <f>IFERROR(LEFT(Table_owssvr[[#This Row],[Subject]],FIND(";",Table_owssvr[[#This Row],[Subject]])-1),Table_owssvr[[#This Row],[Subject]])</f>
        <v>Damage related to disaster</v>
      </c>
      <c r="I409" s="1" t="s">
        <v>16</v>
      </c>
      <c r="J409" s="1" t="s">
        <v>1238</v>
      </c>
      <c r="K409" s="5">
        <v>42648.647638888891</v>
      </c>
      <c r="L409" s="1"/>
      <c r="M409" s="1"/>
      <c r="N409" s="2" t="s">
        <v>12</v>
      </c>
      <c r="O409" s="6" t="b">
        <v>0</v>
      </c>
      <c r="P409" s="1" t="s">
        <v>15</v>
      </c>
      <c r="Q409" s="33" t="str">
        <f>IF(ISNUMBER(SEARCH(",",Table_owssvr[[#This Row],[Created By]])),SUBSTITUTE(Table_owssvr[[#This Row],[Created By]]," OCD,",""),Table_owssvr[[#This Row],[Created By]])</f>
        <v>Williams Desirae</v>
      </c>
      <c r="R409" s="33" t="str">
        <f>IF(ISNUMBER(SEARCH(",",Table_owssvr[[#This Row],[Created By]])),(MID(Table_owssvr[[#This Row],[Created By_A]]&amp;" "&amp;Table_owssvr[[#This Row],[Created By_A]],FIND(" ",Table_owssvr[[#This Row],[Created By_A]])+1,LEN(Table_owssvr[[#This Row],[Created By_A]]))),Table_owssvr[[#This Row],[Created By]])</f>
        <v>Desirae Williams</v>
      </c>
      <c r="S409" s="34" t="str">
        <f>IF(ISNUMBER(SEARCH(",",Table_owssvr[[#This Row],[Created By_B1]])),SUBSTITUTE(Table_owssvr[[#This Row],[Created By_B1]],",",""),Table_owssvr[[#This Row],[Created By_B1]])</f>
        <v>Desirae Williams</v>
      </c>
      <c r="T409" s="7">
        <v>415</v>
      </c>
      <c r="U409" s="1" t="s">
        <v>15</v>
      </c>
      <c r="V409" s="5">
        <v>42648.647638888891</v>
      </c>
      <c r="W409" s="1" t="s">
        <v>1238</v>
      </c>
      <c r="X409" s="1"/>
      <c r="Y409" s="1" t="s">
        <v>13</v>
      </c>
      <c r="Z409" s="1" t="s">
        <v>12</v>
      </c>
      <c r="AA409" s="1" t="s">
        <v>11</v>
      </c>
    </row>
    <row r="410" spans="1:27" x14ac:dyDescent="0.25">
      <c r="A410" s="1" t="s">
        <v>512</v>
      </c>
      <c r="B410" s="4">
        <v>42642</v>
      </c>
      <c r="C410" s="24" t="str">
        <f ca="1">IF(Table_owssvr[[#This Row],[Date]]&gt;=(TODAY()-365),"Y","N")</f>
        <v>N</v>
      </c>
      <c r="D410" s="1" t="s">
        <v>1386</v>
      </c>
      <c r="E410" s="1" t="s">
        <v>48</v>
      </c>
      <c r="F410" s="14" t="s">
        <v>1385</v>
      </c>
      <c r="G410" s="1" t="s">
        <v>1304</v>
      </c>
      <c r="H410" s="6" t="str">
        <f>IFERROR(LEFT(Table_owssvr[[#This Row],[Subject]],FIND(";",Table_owssvr[[#This Row],[Subject]])-1),Table_owssvr[[#This Row],[Subject]])</f>
        <v>Damage related to disaster</v>
      </c>
      <c r="I410" s="1" t="s">
        <v>27</v>
      </c>
      <c r="J410" s="1" t="s">
        <v>1238</v>
      </c>
      <c r="K410" s="5">
        <v>42648.648518518516</v>
      </c>
      <c r="L410" s="1"/>
      <c r="M410" s="1"/>
      <c r="N410" s="2" t="s">
        <v>12</v>
      </c>
      <c r="O410" s="6" t="b">
        <v>0</v>
      </c>
      <c r="P410" s="1" t="s">
        <v>15</v>
      </c>
      <c r="Q410" s="33" t="str">
        <f>IF(ISNUMBER(SEARCH(",",Table_owssvr[[#This Row],[Created By]])),SUBSTITUTE(Table_owssvr[[#This Row],[Created By]]," OCD,",""),Table_owssvr[[#This Row],[Created By]])</f>
        <v>Williams Desirae</v>
      </c>
      <c r="R410" s="33" t="str">
        <f>IF(ISNUMBER(SEARCH(",",Table_owssvr[[#This Row],[Created By]])),(MID(Table_owssvr[[#This Row],[Created By_A]]&amp;" "&amp;Table_owssvr[[#This Row],[Created By_A]],FIND(" ",Table_owssvr[[#This Row],[Created By_A]])+1,LEN(Table_owssvr[[#This Row],[Created By_A]]))),Table_owssvr[[#This Row],[Created By]])</f>
        <v>Desirae Williams</v>
      </c>
      <c r="S410" s="34" t="str">
        <f>IF(ISNUMBER(SEARCH(",",Table_owssvr[[#This Row],[Created By_B1]])),SUBSTITUTE(Table_owssvr[[#This Row],[Created By_B1]],",",""),Table_owssvr[[#This Row],[Created By_B1]])</f>
        <v>Desirae Williams</v>
      </c>
      <c r="T410" s="7">
        <v>416</v>
      </c>
      <c r="U410" s="1" t="s">
        <v>15</v>
      </c>
      <c r="V410" s="5">
        <v>42648.648518518516</v>
      </c>
      <c r="W410" s="1" t="s">
        <v>1238</v>
      </c>
      <c r="X410" s="1"/>
      <c r="Y410" s="1" t="s">
        <v>13</v>
      </c>
      <c r="Z410" s="1" t="s">
        <v>12</v>
      </c>
      <c r="AA410" s="1" t="s">
        <v>11</v>
      </c>
    </row>
    <row r="411" spans="1:27" x14ac:dyDescent="0.25">
      <c r="A411" s="1" t="s">
        <v>631</v>
      </c>
      <c r="B411" s="4">
        <v>42649</v>
      </c>
      <c r="C411" s="24" t="str">
        <f ca="1">IF(Table_owssvr[[#This Row],[Date]]&gt;=(TODAY()-365),"Y","N")</f>
        <v>N</v>
      </c>
      <c r="D411" s="1" t="s">
        <v>1384</v>
      </c>
      <c r="E411" s="1" t="s">
        <v>296</v>
      </c>
      <c r="F411" s="14" t="s">
        <v>1383</v>
      </c>
      <c r="G411" s="1" t="s">
        <v>1382</v>
      </c>
      <c r="H411" s="6" t="str">
        <f>IFERROR(LEFT(Table_owssvr[[#This Row],[Subject]],FIND(";",Table_owssvr[[#This Row],[Subject]])-1),Table_owssvr[[#This Row],[Subject]])</f>
        <v>Damage related to disaster</v>
      </c>
      <c r="I411" s="1" t="s">
        <v>16</v>
      </c>
      <c r="J411" s="1" t="s">
        <v>4</v>
      </c>
      <c r="K411" s="5">
        <v>42649.655266203707</v>
      </c>
      <c r="L411" s="1"/>
      <c r="M411" s="1"/>
      <c r="N411" s="2" t="s">
        <v>12</v>
      </c>
      <c r="O411" s="6" t="b">
        <v>0</v>
      </c>
      <c r="P411" s="1" t="s">
        <v>15</v>
      </c>
      <c r="Q411" s="33" t="str">
        <f>IF(ISNUMBER(SEARCH(",",Table_owssvr[[#This Row],[Created By]])),SUBSTITUTE(Table_owssvr[[#This Row],[Created By]]," OCD,",""),Table_owssvr[[#This Row],[Created By]])</f>
        <v>Kristen Hebert</v>
      </c>
      <c r="R411" s="33" t="str">
        <f>IF(ISNUMBER(SEARCH(",",Table_owssvr[[#This Row],[Created By]])),(MID(Table_owssvr[[#This Row],[Created By_A]]&amp;" "&amp;Table_owssvr[[#This Row],[Created By_A]],FIND(" ",Table_owssvr[[#This Row],[Created By_A]])+1,LEN(Table_owssvr[[#This Row],[Created By_A]]))),Table_owssvr[[#This Row],[Created By]])</f>
        <v>Kristen Hebert</v>
      </c>
      <c r="S411" s="34" t="str">
        <f>IF(ISNUMBER(SEARCH(",",Table_owssvr[[#This Row],[Created By_B1]])),SUBSTITUTE(Table_owssvr[[#This Row],[Created By_B1]],",",""),Table_owssvr[[#This Row],[Created By_B1]])</f>
        <v>Kristen Hebert</v>
      </c>
      <c r="T411" s="7">
        <v>417</v>
      </c>
      <c r="U411" s="1" t="s">
        <v>15</v>
      </c>
      <c r="V411" s="5">
        <v>42649.655266203707</v>
      </c>
      <c r="W411" s="1" t="s">
        <v>4</v>
      </c>
      <c r="X411" s="1"/>
      <c r="Y411" s="1" t="s">
        <v>190</v>
      </c>
      <c r="Z411" s="1" t="s">
        <v>12</v>
      </c>
      <c r="AA411" s="1" t="s">
        <v>11</v>
      </c>
    </row>
    <row r="412" spans="1:27" x14ac:dyDescent="0.25">
      <c r="A412" s="1" t="s">
        <v>1381</v>
      </c>
      <c r="B412" s="4">
        <v>42654</v>
      </c>
      <c r="C412" s="24" t="str">
        <f ca="1">IF(Table_owssvr[[#This Row],[Date]]&gt;=(TODAY()-365),"Y","N")</f>
        <v>N</v>
      </c>
      <c r="D412" s="1" t="s">
        <v>1380</v>
      </c>
      <c r="E412" s="1" t="s">
        <v>39</v>
      </c>
      <c r="F412" s="14" t="s">
        <v>1379</v>
      </c>
      <c r="G412" s="1" t="s">
        <v>432</v>
      </c>
      <c r="H412" s="6" t="str">
        <f>IFERROR(LEFT(Table_owssvr[[#This Row],[Subject]],FIND(";",Table_owssvr[[#This Row],[Subject]])-1),Table_owssvr[[#This Row],[Subject]])</f>
        <v>Financial Management</v>
      </c>
      <c r="I412" s="1" t="s">
        <v>16</v>
      </c>
      <c r="J412" s="1" t="s">
        <v>6</v>
      </c>
      <c r="K412" s="5">
        <v>42654.678773148145</v>
      </c>
      <c r="L412" s="1"/>
      <c r="M412" s="1"/>
      <c r="N412" s="2" t="s">
        <v>12</v>
      </c>
      <c r="O412" s="6" t="b">
        <v>0</v>
      </c>
      <c r="P412" s="1" t="s">
        <v>15</v>
      </c>
      <c r="Q412" s="33" t="str">
        <f>IF(ISNUMBER(SEARCH(",",Table_owssvr[[#This Row],[Created By]])),SUBSTITUTE(Table_owssvr[[#This Row],[Created By]]," OCD,",""),Table_owssvr[[#This Row],[Created By]])</f>
        <v>Nechelle Polk</v>
      </c>
      <c r="R412" s="33" t="str">
        <f>IF(ISNUMBER(SEARCH(",",Table_owssvr[[#This Row],[Created By]])),(MID(Table_owssvr[[#This Row],[Created By_A]]&amp;" "&amp;Table_owssvr[[#This Row],[Created By_A]],FIND(" ",Table_owssvr[[#This Row],[Created By_A]])+1,LEN(Table_owssvr[[#This Row],[Created By_A]]))),Table_owssvr[[#This Row],[Created By]])</f>
        <v>Nechelle Polk</v>
      </c>
      <c r="S412" s="34" t="str">
        <f>IF(ISNUMBER(SEARCH(",",Table_owssvr[[#This Row],[Created By_B1]])),SUBSTITUTE(Table_owssvr[[#This Row],[Created By_B1]],",",""),Table_owssvr[[#This Row],[Created By_B1]])</f>
        <v>Nechelle Polk</v>
      </c>
      <c r="T412" s="7">
        <v>418</v>
      </c>
      <c r="U412" s="1" t="s">
        <v>15</v>
      </c>
      <c r="V412" s="5">
        <v>42654.678773148145</v>
      </c>
      <c r="W412" s="1" t="s">
        <v>6</v>
      </c>
      <c r="X412" s="1"/>
      <c r="Y412" s="1" t="s">
        <v>13</v>
      </c>
      <c r="Z412" s="1" t="s">
        <v>12</v>
      </c>
      <c r="AA412" s="1" t="s">
        <v>11</v>
      </c>
    </row>
    <row r="413" spans="1:27" x14ac:dyDescent="0.25">
      <c r="A413" s="1" t="s">
        <v>153</v>
      </c>
      <c r="B413" s="4">
        <v>42654</v>
      </c>
      <c r="C413" s="24" t="str">
        <f ca="1">IF(Table_owssvr[[#This Row],[Date]]&gt;=(TODAY()-365),"Y","N")</f>
        <v>N</v>
      </c>
      <c r="D413" s="1" t="s">
        <v>1378</v>
      </c>
      <c r="E413" s="1" t="s">
        <v>29</v>
      </c>
      <c r="F413" s="14" t="s">
        <v>1377</v>
      </c>
      <c r="G413" s="1" t="s">
        <v>1121</v>
      </c>
      <c r="H413" s="6" t="str">
        <f>IFERROR(LEFT(Table_owssvr[[#This Row],[Subject]],FIND(";",Table_owssvr[[#This Row],[Subject]])-1),Table_owssvr[[#This Row],[Subject]])</f>
        <v>Damage related to disaster</v>
      </c>
      <c r="I413" s="1" t="s">
        <v>16</v>
      </c>
      <c r="J413" s="1" t="s">
        <v>6</v>
      </c>
      <c r="K413" s="5">
        <v>42654.684814814813</v>
      </c>
      <c r="L413" s="1"/>
      <c r="M413" s="1"/>
      <c r="N413" s="2" t="s">
        <v>12</v>
      </c>
      <c r="O413" s="6" t="b">
        <v>0</v>
      </c>
      <c r="P413" s="1" t="s">
        <v>15</v>
      </c>
      <c r="Q413" s="33" t="str">
        <f>IF(ISNUMBER(SEARCH(",",Table_owssvr[[#This Row],[Created By]])),SUBSTITUTE(Table_owssvr[[#This Row],[Created By]]," OCD,",""),Table_owssvr[[#This Row],[Created By]])</f>
        <v>Nechelle Polk</v>
      </c>
      <c r="R413" s="33" t="str">
        <f>IF(ISNUMBER(SEARCH(",",Table_owssvr[[#This Row],[Created By]])),(MID(Table_owssvr[[#This Row],[Created By_A]]&amp;" "&amp;Table_owssvr[[#This Row],[Created By_A]],FIND(" ",Table_owssvr[[#This Row],[Created By_A]])+1,LEN(Table_owssvr[[#This Row],[Created By_A]]))),Table_owssvr[[#This Row],[Created By]])</f>
        <v>Nechelle Polk</v>
      </c>
      <c r="S413" s="34" t="str">
        <f>IF(ISNUMBER(SEARCH(",",Table_owssvr[[#This Row],[Created By_B1]])),SUBSTITUTE(Table_owssvr[[#This Row],[Created By_B1]],",",""),Table_owssvr[[#This Row],[Created By_B1]])</f>
        <v>Nechelle Polk</v>
      </c>
      <c r="T413" s="7">
        <v>419</v>
      </c>
      <c r="U413" s="1" t="s">
        <v>15</v>
      </c>
      <c r="V413" s="5">
        <v>42654.684814814813</v>
      </c>
      <c r="W413" s="1" t="s">
        <v>6</v>
      </c>
      <c r="X413" s="1"/>
      <c r="Y413" s="1" t="s">
        <v>13</v>
      </c>
      <c r="Z413" s="1" t="s">
        <v>12</v>
      </c>
      <c r="AA413" s="1" t="s">
        <v>11</v>
      </c>
    </row>
    <row r="414" spans="1:27" x14ac:dyDescent="0.25">
      <c r="A414" s="1" t="s">
        <v>919</v>
      </c>
      <c r="B414" s="4">
        <v>42656</v>
      </c>
      <c r="C414" s="24" t="str">
        <f ca="1">IF(Table_owssvr[[#This Row],[Date]]&gt;=(TODAY()-365),"Y","N")</f>
        <v>N</v>
      </c>
      <c r="D414" s="1" t="s">
        <v>1376</v>
      </c>
      <c r="E414" s="1" t="s">
        <v>48</v>
      </c>
      <c r="F414" s="14" t="s">
        <v>1375</v>
      </c>
      <c r="G414" s="1" t="s">
        <v>1374</v>
      </c>
      <c r="H414" s="6" t="str">
        <f>IFERROR(LEFT(Table_owssvr[[#This Row],[Subject]],FIND(";",Table_owssvr[[#This Row],[Subject]])-1),Table_owssvr[[#This Row],[Subject]])</f>
        <v>Damage related to disaster</v>
      </c>
      <c r="I414" s="1" t="s">
        <v>16</v>
      </c>
      <c r="J414" s="1" t="s">
        <v>5</v>
      </c>
      <c r="K414" s="5">
        <v>42656.446840277778</v>
      </c>
      <c r="L414" s="1"/>
      <c r="M414" s="1"/>
      <c r="N414" s="2" t="s">
        <v>12</v>
      </c>
      <c r="O414" s="6" t="b">
        <v>0</v>
      </c>
      <c r="P414" s="1" t="s">
        <v>15</v>
      </c>
      <c r="Q414" s="33" t="str">
        <f>IF(ISNUMBER(SEARCH(",",Table_owssvr[[#This Row],[Created By]])),SUBSTITUTE(Table_owssvr[[#This Row],[Created By]]," OCD,",""),Table_owssvr[[#This Row],[Created By]])</f>
        <v>Lisa Samuels</v>
      </c>
      <c r="R414" s="33" t="str">
        <f>IF(ISNUMBER(SEARCH(",",Table_owssvr[[#This Row],[Created By]])),(MID(Table_owssvr[[#This Row],[Created By_A]]&amp;" "&amp;Table_owssvr[[#This Row],[Created By_A]],FIND(" ",Table_owssvr[[#This Row],[Created By_A]])+1,LEN(Table_owssvr[[#This Row],[Created By_A]]))),Table_owssvr[[#This Row],[Created By]])</f>
        <v>Lisa Samuels</v>
      </c>
      <c r="S414" s="34" t="str">
        <f>IF(ISNUMBER(SEARCH(",",Table_owssvr[[#This Row],[Created By_B1]])),SUBSTITUTE(Table_owssvr[[#This Row],[Created By_B1]],",",""),Table_owssvr[[#This Row],[Created By_B1]])</f>
        <v>Lisa Samuels</v>
      </c>
      <c r="T414" s="7">
        <v>420</v>
      </c>
      <c r="U414" s="1" t="s">
        <v>15</v>
      </c>
      <c r="V414" s="5">
        <v>42656.446840277778</v>
      </c>
      <c r="W414" s="1" t="s">
        <v>5</v>
      </c>
      <c r="X414" s="1"/>
      <c r="Y414" s="1" t="s">
        <v>13</v>
      </c>
      <c r="Z414" s="1" t="s">
        <v>12</v>
      </c>
      <c r="AA414" s="1" t="s">
        <v>11</v>
      </c>
    </row>
    <row r="415" spans="1:27" x14ac:dyDescent="0.25">
      <c r="A415" s="1" t="s">
        <v>1373</v>
      </c>
      <c r="B415" s="4">
        <v>42654</v>
      </c>
      <c r="C415" s="24" t="str">
        <f ca="1">IF(Table_owssvr[[#This Row],[Date]]&gt;=(TODAY()-365),"Y","N")</f>
        <v>N</v>
      </c>
      <c r="D415" s="1" t="s">
        <v>1372</v>
      </c>
      <c r="E415" s="1" t="s">
        <v>29</v>
      </c>
      <c r="F415" s="14" t="s">
        <v>1371</v>
      </c>
      <c r="G415" s="1" t="s">
        <v>59</v>
      </c>
      <c r="H415" s="6" t="str">
        <f>IFERROR(LEFT(Table_owssvr[[#This Row],[Subject]],FIND(";",Table_owssvr[[#This Row],[Subject]])-1),Table_owssvr[[#This Row],[Subject]])</f>
        <v>Damage related to disaster</v>
      </c>
      <c r="I415" s="1" t="s">
        <v>16</v>
      </c>
      <c r="J415" s="1" t="s">
        <v>3</v>
      </c>
      <c r="K415" s="5">
        <v>42656.626134259262</v>
      </c>
      <c r="L415" s="1"/>
      <c r="M415" s="1"/>
      <c r="N415" s="2" t="s">
        <v>12</v>
      </c>
      <c r="O415" s="6" t="b">
        <v>0</v>
      </c>
      <c r="P415" s="1" t="s">
        <v>15</v>
      </c>
      <c r="Q415" s="33" t="str">
        <f>IF(ISNUMBER(SEARCH(",",Table_owssvr[[#This Row],[Created By]])),SUBSTITUTE(Table_owssvr[[#This Row],[Created By]]," OCD,",""),Table_owssvr[[#This Row],[Created By]])</f>
        <v>Rosalind Peychaud</v>
      </c>
      <c r="R415" s="33" t="str">
        <f>IF(ISNUMBER(SEARCH(",",Table_owssvr[[#This Row],[Created By]])),(MID(Table_owssvr[[#This Row],[Created By_A]]&amp;" "&amp;Table_owssvr[[#This Row],[Created By_A]],FIND(" ",Table_owssvr[[#This Row],[Created By_A]])+1,LEN(Table_owssvr[[#This Row],[Created By_A]]))),Table_owssvr[[#This Row],[Created By]])</f>
        <v>Rosalind Peychaud</v>
      </c>
      <c r="S415" s="34" t="str">
        <f>IF(ISNUMBER(SEARCH(",",Table_owssvr[[#This Row],[Created By_B1]])),SUBSTITUTE(Table_owssvr[[#This Row],[Created By_B1]],",",""),Table_owssvr[[#This Row],[Created By_B1]])</f>
        <v>Rosalind Peychaud</v>
      </c>
      <c r="T415" s="7">
        <v>421</v>
      </c>
      <c r="U415" s="1" t="s">
        <v>15</v>
      </c>
      <c r="V415" s="5">
        <v>42656.626134259262</v>
      </c>
      <c r="W415" s="1" t="s">
        <v>3</v>
      </c>
      <c r="X415" s="1"/>
      <c r="Y415" s="1" t="s">
        <v>13</v>
      </c>
      <c r="Z415" s="1" t="s">
        <v>12</v>
      </c>
      <c r="AA415" s="1" t="s">
        <v>11</v>
      </c>
    </row>
    <row r="416" spans="1:27" x14ac:dyDescent="0.25">
      <c r="A416" s="1" t="s">
        <v>573</v>
      </c>
      <c r="B416" s="4">
        <v>42655</v>
      </c>
      <c r="C416" s="24" t="str">
        <f ca="1">IF(Table_owssvr[[#This Row],[Date]]&gt;=(TODAY()-365),"Y","N")</f>
        <v>N</v>
      </c>
      <c r="D416" s="1" t="s">
        <v>852</v>
      </c>
      <c r="E416" s="1" t="s">
        <v>29</v>
      </c>
      <c r="F416" s="14" t="s">
        <v>1370</v>
      </c>
      <c r="G416" s="1" t="s">
        <v>1369</v>
      </c>
      <c r="H416" s="6" t="str">
        <f>IFERROR(LEFT(Table_owssvr[[#This Row],[Subject]],FIND(";",Table_owssvr[[#This Row],[Subject]])-1),Table_owssvr[[#This Row],[Subject]])</f>
        <v>Damage related to disaster</v>
      </c>
      <c r="I416" s="1" t="s">
        <v>16</v>
      </c>
      <c r="J416" s="1" t="s">
        <v>1099</v>
      </c>
      <c r="K416" s="5">
        <v>42656.720925925925</v>
      </c>
      <c r="L416" s="1"/>
      <c r="M416" s="1"/>
      <c r="N416" s="2" t="s">
        <v>12</v>
      </c>
      <c r="O416" s="6" t="b">
        <v>0</v>
      </c>
      <c r="P416" s="1" t="s">
        <v>15</v>
      </c>
      <c r="Q416" s="33" t="str">
        <f>IF(ISNUMBER(SEARCH(",",Table_owssvr[[#This Row],[Created By]])),SUBSTITUTE(Table_owssvr[[#This Row],[Created By]]," OCD,",""),Table_owssvr[[#This Row],[Created By]])</f>
        <v>Peychaud Rosalind</v>
      </c>
      <c r="R416" s="33" t="str">
        <f>IF(ISNUMBER(SEARCH(",",Table_owssvr[[#This Row],[Created By]])),(MID(Table_owssvr[[#This Row],[Created By_A]]&amp;" "&amp;Table_owssvr[[#This Row],[Created By_A]],FIND(" ",Table_owssvr[[#This Row],[Created By_A]])+1,LEN(Table_owssvr[[#This Row],[Created By_A]]))),Table_owssvr[[#This Row],[Created By]])</f>
        <v>Rosalind Peychaud</v>
      </c>
      <c r="S416" s="34" t="str">
        <f>IF(ISNUMBER(SEARCH(",",Table_owssvr[[#This Row],[Created By_B1]])),SUBSTITUTE(Table_owssvr[[#This Row],[Created By_B1]],",",""),Table_owssvr[[#This Row],[Created By_B1]])</f>
        <v>Rosalind Peychaud</v>
      </c>
      <c r="T416" s="7">
        <v>422</v>
      </c>
      <c r="U416" s="1" t="s">
        <v>15</v>
      </c>
      <c r="V416" s="5">
        <v>42656.720925925925</v>
      </c>
      <c r="W416" s="1" t="s">
        <v>1099</v>
      </c>
      <c r="X416" s="1"/>
      <c r="Y416" s="1" t="s">
        <v>13</v>
      </c>
      <c r="Z416" s="1" t="s">
        <v>12</v>
      </c>
      <c r="AA416" s="1" t="s">
        <v>11</v>
      </c>
    </row>
    <row r="417" spans="1:27" x14ac:dyDescent="0.25">
      <c r="A417" s="1" t="s">
        <v>455</v>
      </c>
      <c r="B417" s="4">
        <v>42656</v>
      </c>
      <c r="C417" s="24" t="str">
        <f ca="1">IF(Table_owssvr[[#This Row],[Date]]&gt;=(TODAY()-365),"Y","N")</f>
        <v>N</v>
      </c>
      <c r="D417" s="1" t="s">
        <v>455</v>
      </c>
      <c r="E417" s="1" t="s">
        <v>29</v>
      </c>
      <c r="F417" s="14" t="s">
        <v>1368</v>
      </c>
      <c r="G417" s="1" t="s">
        <v>168</v>
      </c>
      <c r="H417" s="6" t="str">
        <f>IFERROR(LEFT(Table_owssvr[[#This Row],[Subject]],FIND(";",Table_owssvr[[#This Row],[Subject]])-1),Table_owssvr[[#This Row],[Subject]])</f>
        <v>Damage related to disaster</v>
      </c>
      <c r="I417" s="1" t="s">
        <v>16</v>
      </c>
      <c r="J417" s="1" t="s">
        <v>3</v>
      </c>
      <c r="K417" s="5">
        <v>42656.722592592596</v>
      </c>
      <c r="L417" s="1"/>
      <c r="M417" s="1"/>
      <c r="N417" s="2" t="s">
        <v>12</v>
      </c>
      <c r="O417" s="6" t="b">
        <v>0</v>
      </c>
      <c r="P417" s="1" t="s">
        <v>15</v>
      </c>
      <c r="Q417" s="33" t="str">
        <f>IF(ISNUMBER(SEARCH(",",Table_owssvr[[#This Row],[Created By]])),SUBSTITUTE(Table_owssvr[[#This Row],[Created By]]," OCD,",""),Table_owssvr[[#This Row],[Created By]])</f>
        <v>Rosalind Peychaud</v>
      </c>
      <c r="R417" s="33" t="str">
        <f>IF(ISNUMBER(SEARCH(",",Table_owssvr[[#This Row],[Created By]])),(MID(Table_owssvr[[#This Row],[Created By_A]]&amp;" "&amp;Table_owssvr[[#This Row],[Created By_A]],FIND(" ",Table_owssvr[[#This Row],[Created By_A]])+1,LEN(Table_owssvr[[#This Row],[Created By_A]]))),Table_owssvr[[#This Row],[Created By]])</f>
        <v>Rosalind Peychaud</v>
      </c>
      <c r="S417" s="34" t="str">
        <f>IF(ISNUMBER(SEARCH(",",Table_owssvr[[#This Row],[Created By_B1]])),SUBSTITUTE(Table_owssvr[[#This Row],[Created By_B1]],",",""),Table_owssvr[[#This Row],[Created By_B1]])</f>
        <v>Rosalind Peychaud</v>
      </c>
      <c r="T417" s="7">
        <v>423</v>
      </c>
      <c r="U417" s="1" t="s">
        <v>15</v>
      </c>
      <c r="V417" s="5">
        <v>42656.722592592596</v>
      </c>
      <c r="W417" s="1" t="s">
        <v>3</v>
      </c>
      <c r="X417" s="1"/>
      <c r="Y417" s="1" t="s">
        <v>13</v>
      </c>
      <c r="Z417" s="1" t="s">
        <v>12</v>
      </c>
      <c r="AA417" s="1" t="s">
        <v>11</v>
      </c>
    </row>
    <row r="418" spans="1:27" x14ac:dyDescent="0.25">
      <c r="A418" s="1" t="s">
        <v>1367</v>
      </c>
      <c r="B418" s="4">
        <v>42657</v>
      </c>
      <c r="C418" s="24" t="str">
        <f ca="1">IF(Table_owssvr[[#This Row],[Date]]&gt;=(TODAY()-365),"Y","N")</f>
        <v>N</v>
      </c>
      <c r="D418" s="1" t="s">
        <v>1366</v>
      </c>
      <c r="E418" s="1" t="s">
        <v>39</v>
      </c>
      <c r="F418" s="14" t="s">
        <v>1365</v>
      </c>
      <c r="G418" s="1" t="s">
        <v>1364</v>
      </c>
      <c r="H418" s="6" t="str">
        <f>IFERROR(LEFT(Table_owssvr[[#This Row],[Subject]],FIND(";",Table_owssvr[[#This Row],[Subject]])-1),Table_owssvr[[#This Row],[Subject]])</f>
        <v>Duplication of Benefits</v>
      </c>
      <c r="I418" s="1" t="s">
        <v>27</v>
      </c>
      <c r="J418" s="1" t="s">
        <v>493</v>
      </c>
      <c r="K418" s="5">
        <v>42657.555636574078</v>
      </c>
      <c r="L418" s="1"/>
      <c r="M418" s="1"/>
      <c r="N418" s="2" t="s">
        <v>12</v>
      </c>
      <c r="O418" s="6" t="b">
        <v>0</v>
      </c>
      <c r="P418" s="1" t="s">
        <v>15</v>
      </c>
      <c r="Q418" s="33" t="str">
        <f>IF(ISNUMBER(SEARCH(",",Table_owssvr[[#This Row],[Created By]])),SUBSTITUTE(Table_owssvr[[#This Row],[Created By]]," OCD,",""),Table_owssvr[[#This Row],[Created By]])</f>
        <v>Lee Jared</v>
      </c>
      <c r="R418" s="33" t="str">
        <f>IF(ISNUMBER(SEARCH(",",Table_owssvr[[#This Row],[Created By]])),(MID(Table_owssvr[[#This Row],[Created By_A]]&amp;" "&amp;Table_owssvr[[#This Row],[Created By_A]],FIND(" ",Table_owssvr[[#This Row],[Created By_A]])+1,LEN(Table_owssvr[[#This Row],[Created By_A]]))),Table_owssvr[[#This Row],[Created By]])</f>
        <v>Jared Lee</v>
      </c>
      <c r="S418" s="34" t="str">
        <f>IF(ISNUMBER(SEARCH(",",Table_owssvr[[#This Row],[Created By_B1]])),SUBSTITUTE(Table_owssvr[[#This Row],[Created By_B1]],",",""),Table_owssvr[[#This Row],[Created By_B1]])</f>
        <v>Jared Lee</v>
      </c>
      <c r="T418" s="7">
        <v>424</v>
      </c>
      <c r="U418" s="1" t="s">
        <v>15</v>
      </c>
      <c r="V418" s="5">
        <v>42657.558113425926</v>
      </c>
      <c r="W418" s="1" t="s">
        <v>493</v>
      </c>
      <c r="X418" s="1"/>
      <c r="Y418" s="1" t="s">
        <v>13</v>
      </c>
      <c r="Z418" s="1" t="s">
        <v>12</v>
      </c>
      <c r="AA418" s="1" t="s">
        <v>11</v>
      </c>
    </row>
    <row r="419" spans="1:27" x14ac:dyDescent="0.25">
      <c r="A419" s="1" t="s">
        <v>1363</v>
      </c>
      <c r="B419" s="4">
        <v>42591</v>
      </c>
      <c r="C419" s="24" t="str">
        <f ca="1">IF(Table_owssvr[[#This Row],[Date]]&gt;=(TODAY()-365),"Y","N")</f>
        <v>N</v>
      </c>
      <c r="D419" s="1" t="s">
        <v>1362</v>
      </c>
      <c r="E419" s="1" t="s">
        <v>39</v>
      </c>
      <c r="F419" s="14" t="s">
        <v>1361</v>
      </c>
      <c r="G419" s="1" t="s">
        <v>148</v>
      </c>
      <c r="H419" s="6" t="str">
        <f>IFERROR(LEFT(Table_owssvr[[#This Row],[Subject]],FIND(";",Table_owssvr[[#This Row],[Subject]])-1),Table_owssvr[[#This Row],[Subject]])</f>
        <v>Financial Management</v>
      </c>
      <c r="I419" s="1" t="s">
        <v>16</v>
      </c>
      <c r="J419" s="1" t="s">
        <v>8</v>
      </c>
      <c r="K419" s="5">
        <v>42667.399247685185</v>
      </c>
      <c r="L419" s="1"/>
      <c r="M419" s="1"/>
      <c r="N419" s="2" t="s">
        <v>12</v>
      </c>
      <c r="O419" s="6" t="b">
        <v>0</v>
      </c>
      <c r="P419" s="1" t="s">
        <v>15</v>
      </c>
      <c r="Q419" s="33" t="str">
        <f>IF(ISNUMBER(SEARCH(",",Table_owssvr[[#This Row],[Created By]])),SUBSTITUTE(Table_owssvr[[#This Row],[Created By]]," OCD,",""),Table_owssvr[[#This Row],[Created By]])</f>
        <v>Candace Watkins</v>
      </c>
      <c r="R419" s="33" t="str">
        <f>IF(ISNUMBER(SEARCH(",",Table_owssvr[[#This Row],[Created By]])),(MID(Table_owssvr[[#This Row],[Created By_A]]&amp;" "&amp;Table_owssvr[[#This Row],[Created By_A]],FIND(" ",Table_owssvr[[#This Row],[Created By_A]])+1,LEN(Table_owssvr[[#This Row],[Created By_A]]))),Table_owssvr[[#This Row],[Created By]])</f>
        <v>Candace Watkins</v>
      </c>
      <c r="S419" s="34" t="str">
        <f>IF(ISNUMBER(SEARCH(",",Table_owssvr[[#This Row],[Created By_B1]])),SUBSTITUTE(Table_owssvr[[#This Row],[Created By_B1]],",",""),Table_owssvr[[#This Row],[Created By_B1]])</f>
        <v>Candace Watkins</v>
      </c>
      <c r="T419" s="7">
        <v>425</v>
      </c>
      <c r="U419" s="1" t="s">
        <v>15</v>
      </c>
      <c r="V419" s="5">
        <v>42667.406724537039</v>
      </c>
      <c r="W419" s="1" t="s">
        <v>8</v>
      </c>
      <c r="X419" s="1"/>
      <c r="Y419" s="1" t="s">
        <v>190</v>
      </c>
      <c r="Z419" s="1" t="s">
        <v>12</v>
      </c>
      <c r="AA419" s="1" t="s">
        <v>11</v>
      </c>
    </row>
    <row r="420" spans="1:27" x14ac:dyDescent="0.25">
      <c r="A420" s="1" t="s">
        <v>482</v>
      </c>
      <c r="B420" s="4">
        <v>42592</v>
      </c>
      <c r="C420" s="24" t="str">
        <f ca="1">IF(Table_owssvr[[#This Row],[Date]]&gt;=(TODAY()-365),"Y","N")</f>
        <v>N</v>
      </c>
      <c r="D420" s="1" t="s">
        <v>1290</v>
      </c>
      <c r="E420" s="1" t="s">
        <v>39</v>
      </c>
      <c r="F420" s="14" t="s">
        <v>1360</v>
      </c>
      <c r="G420" s="1" t="s">
        <v>574</v>
      </c>
      <c r="H420" s="6" t="str">
        <f>IFERROR(LEFT(Table_owssvr[[#This Row],[Subject]],FIND(";",Table_owssvr[[#This Row],[Subject]])-1),Table_owssvr[[#This Row],[Subject]])</f>
        <v>Eligible CDBG Activities</v>
      </c>
      <c r="I420" s="1" t="s">
        <v>16</v>
      </c>
      <c r="J420" s="1" t="s">
        <v>8</v>
      </c>
      <c r="K420" s="5">
        <v>42667.404421296298</v>
      </c>
      <c r="L420" s="1"/>
      <c r="M420" s="1"/>
      <c r="N420" s="2" t="s">
        <v>12</v>
      </c>
      <c r="O420" s="6" t="b">
        <v>0</v>
      </c>
      <c r="P420" s="1" t="s">
        <v>15</v>
      </c>
      <c r="Q420" s="33" t="str">
        <f>IF(ISNUMBER(SEARCH(",",Table_owssvr[[#This Row],[Created By]])),SUBSTITUTE(Table_owssvr[[#This Row],[Created By]]," OCD,",""),Table_owssvr[[#This Row],[Created By]])</f>
        <v>Candace Watkins</v>
      </c>
      <c r="R420" s="33" t="str">
        <f>IF(ISNUMBER(SEARCH(",",Table_owssvr[[#This Row],[Created By]])),(MID(Table_owssvr[[#This Row],[Created By_A]]&amp;" "&amp;Table_owssvr[[#This Row],[Created By_A]],FIND(" ",Table_owssvr[[#This Row],[Created By_A]])+1,LEN(Table_owssvr[[#This Row],[Created By_A]]))),Table_owssvr[[#This Row],[Created By]])</f>
        <v>Candace Watkins</v>
      </c>
      <c r="S420" s="34" t="str">
        <f>IF(ISNUMBER(SEARCH(",",Table_owssvr[[#This Row],[Created By_B1]])),SUBSTITUTE(Table_owssvr[[#This Row],[Created By_B1]],",",""),Table_owssvr[[#This Row],[Created By_B1]])</f>
        <v>Candace Watkins</v>
      </c>
      <c r="T420" s="7">
        <v>426</v>
      </c>
      <c r="U420" s="1" t="s">
        <v>15</v>
      </c>
      <c r="V420" s="5">
        <v>42667.406851851854</v>
      </c>
      <c r="W420" s="1" t="s">
        <v>8</v>
      </c>
      <c r="X420" s="1"/>
      <c r="Y420" s="1" t="s">
        <v>190</v>
      </c>
      <c r="Z420" s="1" t="s">
        <v>12</v>
      </c>
      <c r="AA420" s="1" t="s">
        <v>11</v>
      </c>
    </row>
    <row r="421" spans="1:27" x14ac:dyDescent="0.25">
      <c r="A421" s="1" t="s">
        <v>504</v>
      </c>
      <c r="B421" s="4">
        <v>42600</v>
      </c>
      <c r="C421" s="24" t="str">
        <f ca="1">IF(Table_owssvr[[#This Row],[Date]]&gt;=(TODAY()-365),"Y","N")</f>
        <v>N</v>
      </c>
      <c r="D421" s="1" t="s">
        <v>1358</v>
      </c>
      <c r="E421" s="1" t="s">
        <v>29</v>
      </c>
      <c r="F421" s="14" t="s">
        <v>1359</v>
      </c>
      <c r="G421" s="1" t="s">
        <v>59</v>
      </c>
      <c r="H421" s="6" t="str">
        <f>IFERROR(LEFT(Table_owssvr[[#This Row],[Subject]],FIND(";",Table_owssvr[[#This Row],[Subject]])-1),Table_owssvr[[#This Row],[Subject]])</f>
        <v>Damage related to disaster</v>
      </c>
      <c r="I421" s="1" t="s">
        <v>16</v>
      </c>
      <c r="J421" s="1" t="s">
        <v>8</v>
      </c>
      <c r="K421" s="5">
        <v>42667.409050925926</v>
      </c>
      <c r="L421" s="1"/>
      <c r="M421" s="1"/>
      <c r="N421" s="2" t="s">
        <v>12</v>
      </c>
      <c r="O421" s="6" t="b">
        <v>0</v>
      </c>
      <c r="P421" s="1" t="s">
        <v>15</v>
      </c>
      <c r="Q421" s="33" t="str">
        <f>IF(ISNUMBER(SEARCH(",",Table_owssvr[[#This Row],[Created By]])),SUBSTITUTE(Table_owssvr[[#This Row],[Created By]]," OCD,",""),Table_owssvr[[#This Row],[Created By]])</f>
        <v>Candace Watkins</v>
      </c>
      <c r="R421" s="33" t="str">
        <f>IF(ISNUMBER(SEARCH(",",Table_owssvr[[#This Row],[Created By]])),(MID(Table_owssvr[[#This Row],[Created By_A]]&amp;" "&amp;Table_owssvr[[#This Row],[Created By_A]],FIND(" ",Table_owssvr[[#This Row],[Created By_A]])+1,LEN(Table_owssvr[[#This Row],[Created By_A]]))),Table_owssvr[[#This Row],[Created By]])</f>
        <v>Candace Watkins</v>
      </c>
      <c r="S421" s="34" t="str">
        <f>IF(ISNUMBER(SEARCH(",",Table_owssvr[[#This Row],[Created By_B1]])),SUBSTITUTE(Table_owssvr[[#This Row],[Created By_B1]],",",""),Table_owssvr[[#This Row],[Created By_B1]])</f>
        <v>Candace Watkins</v>
      </c>
      <c r="T421" s="7">
        <v>427</v>
      </c>
      <c r="U421" s="1" t="s">
        <v>15</v>
      </c>
      <c r="V421" s="5">
        <v>42667.409050925926</v>
      </c>
      <c r="W421" s="1" t="s">
        <v>8</v>
      </c>
      <c r="X421" s="1"/>
      <c r="Y421" s="1" t="s">
        <v>190</v>
      </c>
      <c r="Z421" s="1" t="s">
        <v>12</v>
      </c>
      <c r="AA421" s="1" t="s">
        <v>11</v>
      </c>
    </row>
    <row r="422" spans="1:27" x14ac:dyDescent="0.25">
      <c r="A422" s="1" t="s">
        <v>504</v>
      </c>
      <c r="B422" s="4">
        <v>42600</v>
      </c>
      <c r="C422" s="24" t="str">
        <f ca="1">IF(Table_owssvr[[#This Row],[Date]]&gt;=(TODAY()-365),"Y","N")</f>
        <v>N</v>
      </c>
      <c r="D422" s="1" t="s">
        <v>1358</v>
      </c>
      <c r="E422" s="1" t="s">
        <v>29</v>
      </c>
      <c r="F422" s="14" t="s">
        <v>1357</v>
      </c>
      <c r="G422" s="1" t="s">
        <v>306</v>
      </c>
      <c r="H422" s="6" t="str">
        <f>IFERROR(LEFT(Table_owssvr[[#This Row],[Subject]],FIND(";",Table_owssvr[[#This Row],[Subject]])-1),Table_owssvr[[#This Row],[Subject]])</f>
        <v>Damage related to disaster</v>
      </c>
      <c r="I422" s="1" t="s">
        <v>16</v>
      </c>
      <c r="J422" s="1" t="s">
        <v>8</v>
      </c>
      <c r="K422" s="5">
        <v>42667.410173611112</v>
      </c>
      <c r="L422" s="1"/>
      <c r="M422" s="1"/>
      <c r="N422" s="2" t="s">
        <v>12</v>
      </c>
      <c r="O422" s="6" t="b">
        <v>0</v>
      </c>
      <c r="P422" s="1" t="s">
        <v>15</v>
      </c>
      <c r="Q422" s="33" t="str">
        <f>IF(ISNUMBER(SEARCH(",",Table_owssvr[[#This Row],[Created By]])),SUBSTITUTE(Table_owssvr[[#This Row],[Created By]]," OCD,",""),Table_owssvr[[#This Row],[Created By]])</f>
        <v>Candace Watkins</v>
      </c>
      <c r="R422" s="33" t="str">
        <f>IF(ISNUMBER(SEARCH(",",Table_owssvr[[#This Row],[Created By]])),(MID(Table_owssvr[[#This Row],[Created By_A]]&amp;" "&amp;Table_owssvr[[#This Row],[Created By_A]],FIND(" ",Table_owssvr[[#This Row],[Created By_A]])+1,LEN(Table_owssvr[[#This Row],[Created By_A]]))),Table_owssvr[[#This Row],[Created By]])</f>
        <v>Candace Watkins</v>
      </c>
      <c r="S422" s="34" t="str">
        <f>IF(ISNUMBER(SEARCH(",",Table_owssvr[[#This Row],[Created By_B1]])),SUBSTITUTE(Table_owssvr[[#This Row],[Created By_B1]],",",""),Table_owssvr[[#This Row],[Created By_B1]])</f>
        <v>Candace Watkins</v>
      </c>
      <c r="T422" s="7">
        <v>428</v>
      </c>
      <c r="U422" s="1" t="s">
        <v>15</v>
      </c>
      <c r="V422" s="5">
        <v>42667.410173611112</v>
      </c>
      <c r="W422" s="1" t="s">
        <v>8</v>
      </c>
      <c r="X422" s="1"/>
      <c r="Y422" s="1" t="s">
        <v>190</v>
      </c>
      <c r="Z422" s="1" t="s">
        <v>12</v>
      </c>
      <c r="AA422" s="1" t="s">
        <v>11</v>
      </c>
    </row>
    <row r="423" spans="1:27" x14ac:dyDescent="0.25">
      <c r="A423" s="1" t="s">
        <v>482</v>
      </c>
      <c r="B423" s="4">
        <v>42608</v>
      </c>
      <c r="C423" s="24" t="str">
        <f ca="1">IF(Table_owssvr[[#This Row],[Date]]&gt;=(TODAY()-365),"Y","N")</f>
        <v>N</v>
      </c>
      <c r="D423" s="1" t="s">
        <v>1355</v>
      </c>
      <c r="E423" s="1" t="s">
        <v>29</v>
      </c>
      <c r="F423" s="14" t="s">
        <v>1356</v>
      </c>
      <c r="G423" s="1" t="s">
        <v>850</v>
      </c>
      <c r="H423" s="6" t="str">
        <f>IFERROR(LEFT(Table_owssvr[[#This Row],[Subject]],FIND(";",Table_owssvr[[#This Row],[Subject]])-1),Table_owssvr[[#This Row],[Subject]])</f>
        <v>Damage related to disaster</v>
      </c>
      <c r="I423" s="1" t="s">
        <v>16</v>
      </c>
      <c r="J423" s="1" t="s">
        <v>8</v>
      </c>
      <c r="K423" s="5">
        <v>42667.412476851852</v>
      </c>
      <c r="L423" s="1"/>
      <c r="M423" s="1"/>
      <c r="N423" s="2" t="s">
        <v>12</v>
      </c>
      <c r="O423" s="6" t="b">
        <v>0</v>
      </c>
      <c r="P423" s="1" t="s">
        <v>15</v>
      </c>
      <c r="Q423" s="33" t="str">
        <f>IF(ISNUMBER(SEARCH(",",Table_owssvr[[#This Row],[Created By]])),SUBSTITUTE(Table_owssvr[[#This Row],[Created By]]," OCD,",""),Table_owssvr[[#This Row],[Created By]])</f>
        <v>Candace Watkins</v>
      </c>
      <c r="R423" s="33" t="str">
        <f>IF(ISNUMBER(SEARCH(",",Table_owssvr[[#This Row],[Created By]])),(MID(Table_owssvr[[#This Row],[Created By_A]]&amp;" "&amp;Table_owssvr[[#This Row],[Created By_A]],FIND(" ",Table_owssvr[[#This Row],[Created By_A]])+1,LEN(Table_owssvr[[#This Row],[Created By_A]]))),Table_owssvr[[#This Row],[Created By]])</f>
        <v>Candace Watkins</v>
      </c>
      <c r="S423" s="34" t="str">
        <f>IF(ISNUMBER(SEARCH(",",Table_owssvr[[#This Row],[Created By_B1]])),SUBSTITUTE(Table_owssvr[[#This Row],[Created By_B1]],",",""),Table_owssvr[[#This Row],[Created By_B1]])</f>
        <v>Candace Watkins</v>
      </c>
      <c r="T423" s="7">
        <v>429</v>
      </c>
      <c r="U423" s="1" t="s">
        <v>15</v>
      </c>
      <c r="V423" s="5">
        <v>42667.415034722224</v>
      </c>
      <c r="W423" s="1" t="s">
        <v>8</v>
      </c>
      <c r="X423" s="1"/>
      <c r="Y423" s="1" t="s">
        <v>190</v>
      </c>
      <c r="Z423" s="1" t="s">
        <v>12</v>
      </c>
      <c r="AA423" s="1" t="s">
        <v>11</v>
      </c>
    </row>
    <row r="424" spans="1:27" x14ac:dyDescent="0.25">
      <c r="A424" s="1" t="s">
        <v>482</v>
      </c>
      <c r="B424" s="4">
        <v>42622</v>
      </c>
      <c r="C424" s="24" t="str">
        <f ca="1">IF(Table_owssvr[[#This Row],[Date]]&gt;=(TODAY()-365),"Y","N")</f>
        <v>N</v>
      </c>
      <c r="D424" s="1" t="s">
        <v>1355</v>
      </c>
      <c r="E424" s="1" t="s">
        <v>29</v>
      </c>
      <c r="F424" s="14" t="s">
        <v>1354</v>
      </c>
      <c r="G424" s="1" t="s">
        <v>850</v>
      </c>
      <c r="H424" s="6" t="str">
        <f>IFERROR(LEFT(Table_owssvr[[#This Row],[Subject]],FIND(";",Table_owssvr[[#This Row],[Subject]])-1),Table_owssvr[[#This Row],[Subject]])</f>
        <v>Damage related to disaster</v>
      </c>
      <c r="I424" s="1" t="s">
        <v>16</v>
      </c>
      <c r="J424" s="1" t="s">
        <v>8</v>
      </c>
      <c r="K424" s="5">
        <v>42667.414837962962</v>
      </c>
      <c r="L424" s="1"/>
      <c r="M424" s="1"/>
      <c r="N424" s="2" t="s">
        <v>12</v>
      </c>
      <c r="O424" s="6" t="b">
        <v>0</v>
      </c>
      <c r="P424" s="1" t="s">
        <v>15</v>
      </c>
      <c r="Q424" s="33" t="str">
        <f>IF(ISNUMBER(SEARCH(",",Table_owssvr[[#This Row],[Created By]])),SUBSTITUTE(Table_owssvr[[#This Row],[Created By]]," OCD,",""),Table_owssvr[[#This Row],[Created By]])</f>
        <v>Candace Watkins</v>
      </c>
      <c r="R424" s="33" t="str">
        <f>IF(ISNUMBER(SEARCH(",",Table_owssvr[[#This Row],[Created By]])),(MID(Table_owssvr[[#This Row],[Created By_A]]&amp;" "&amp;Table_owssvr[[#This Row],[Created By_A]],FIND(" ",Table_owssvr[[#This Row],[Created By_A]])+1,LEN(Table_owssvr[[#This Row],[Created By_A]]))),Table_owssvr[[#This Row],[Created By]])</f>
        <v>Candace Watkins</v>
      </c>
      <c r="S424" s="34" t="str">
        <f>IF(ISNUMBER(SEARCH(",",Table_owssvr[[#This Row],[Created By_B1]])),SUBSTITUTE(Table_owssvr[[#This Row],[Created By_B1]],",",""),Table_owssvr[[#This Row],[Created By_B1]])</f>
        <v>Candace Watkins</v>
      </c>
      <c r="T424" s="7">
        <v>430</v>
      </c>
      <c r="U424" s="1" t="s">
        <v>15</v>
      </c>
      <c r="V424" s="5">
        <v>42667.414837962962</v>
      </c>
      <c r="W424" s="1" t="s">
        <v>8</v>
      </c>
      <c r="X424" s="1"/>
      <c r="Y424" s="1" t="s">
        <v>190</v>
      </c>
      <c r="Z424" s="1" t="s">
        <v>12</v>
      </c>
      <c r="AA424" s="1" t="s">
        <v>11</v>
      </c>
    </row>
    <row r="425" spans="1:27" x14ac:dyDescent="0.25">
      <c r="A425" s="1" t="s">
        <v>504</v>
      </c>
      <c r="B425" s="4">
        <v>42629</v>
      </c>
      <c r="C425" s="24" t="str">
        <f ca="1">IF(Table_owssvr[[#This Row],[Date]]&gt;=(TODAY()-365),"Y","N")</f>
        <v>N</v>
      </c>
      <c r="D425" s="1" t="s">
        <v>1353</v>
      </c>
      <c r="E425" s="1" t="s">
        <v>29</v>
      </c>
      <c r="F425" s="14" t="s">
        <v>1352</v>
      </c>
      <c r="G425" s="1" t="s">
        <v>1161</v>
      </c>
      <c r="H425" s="6" t="str">
        <f>IFERROR(LEFT(Table_owssvr[[#This Row],[Subject]],FIND(";",Table_owssvr[[#This Row],[Subject]])-1),Table_owssvr[[#This Row],[Subject]])</f>
        <v>Eligible CDBG Activities</v>
      </c>
      <c r="I425" s="1" t="s">
        <v>16</v>
      </c>
      <c r="J425" s="1" t="s">
        <v>8</v>
      </c>
      <c r="K425" s="5">
        <v>42667.417569444442</v>
      </c>
      <c r="L425" s="1"/>
      <c r="M425" s="1"/>
      <c r="N425" s="2" t="s">
        <v>12</v>
      </c>
      <c r="O425" s="6" t="b">
        <v>0</v>
      </c>
      <c r="P425" s="1" t="s">
        <v>15</v>
      </c>
      <c r="Q425" s="33" t="str">
        <f>IF(ISNUMBER(SEARCH(",",Table_owssvr[[#This Row],[Created By]])),SUBSTITUTE(Table_owssvr[[#This Row],[Created By]]," OCD,",""),Table_owssvr[[#This Row],[Created By]])</f>
        <v>Candace Watkins</v>
      </c>
      <c r="R425" s="33" t="str">
        <f>IF(ISNUMBER(SEARCH(",",Table_owssvr[[#This Row],[Created By]])),(MID(Table_owssvr[[#This Row],[Created By_A]]&amp;" "&amp;Table_owssvr[[#This Row],[Created By_A]],FIND(" ",Table_owssvr[[#This Row],[Created By_A]])+1,LEN(Table_owssvr[[#This Row],[Created By_A]]))),Table_owssvr[[#This Row],[Created By]])</f>
        <v>Candace Watkins</v>
      </c>
      <c r="S425" s="34" t="str">
        <f>IF(ISNUMBER(SEARCH(",",Table_owssvr[[#This Row],[Created By_B1]])),SUBSTITUTE(Table_owssvr[[#This Row],[Created By_B1]],",",""),Table_owssvr[[#This Row],[Created By_B1]])</f>
        <v>Candace Watkins</v>
      </c>
      <c r="T425" s="7">
        <v>431</v>
      </c>
      <c r="U425" s="1" t="s">
        <v>15</v>
      </c>
      <c r="V425" s="5">
        <v>42667.417569444442</v>
      </c>
      <c r="W425" s="1" t="s">
        <v>8</v>
      </c>
      <c r="X425" s="1"/>
      <c r="Y425" s="1" t="s">
        <v>190</v>
      </c>
      <c r="Z425" s="1" t="s">
        <v>12</v>
      </c>
      <c r="AA425" s="1" t="s">
        <v>11</v>
      </c>
    </row>
    <row r="426" spans="1:27" x14ac:dyDescent="0.25">
      <c r="A426" s="1" t="s">
        <v>512</v>
      </c>
      <c r="B426" s="4">
        <v>42646</v>
      </c>
      <c r="C426" s="24" t="str">
        <f ca="1">IF(Table_owssvr[[#This Row],[Date]]&gt;=(TODAY()-365),"Y","N")</f>
        <v>N</v>
      </c>
      <c r="D426" s="1" t="s">
        <v>1351</v>
      </c>
      <c r="E426" s="1" t="s">
        <v>229</v>
      </c>
      <c r="F426" s="14" t="s">
        <v>1350</v>
      </c>
      <c r="G426" s="1" t="s">
        <v>306</v>
      </c>
      <c r="H426" s="6" t="str">
        <f>IFERROR(LEFT(Table_owssvr[[#This Row],[Subject]],FIND(";",Table_owssvr[[#This Row],[Subject]])-1),Table_owssvr[[#This Row],[Subject]])</f>
        <v>Damage related to disaster</v>
      </c>
      <c r="I426" s="1" t="s">
        <v>27</v>
      </c>
      <c r="J426" s="1" t="s">
        <v>8</v>
      </c>
      <c r="K426" s="5">
        <v>42667.420185185183</v>
      </c>
      <c r="L426" s="1"/>
      <c r="M426" s="1"/>
      <c r="N426" s="2" t="s">
        <v>12</v>
      </c>
      <c r="O426" s="6" t="b">
        <v>0</v>
      </c>
      <c r="P426" s="1" t="s">
        <v>15</v>
      </c>
      <c r="Q426" s="33" t="str">
        <f>IF(ISNUMBER(SEARCH(",",Table_owssvr[[#This Row],[Created By]])),SUBSTITUTE(Table_owssvr[[#This Row],[Created By]]," OCD,",""),Table_owssvr[[#This Row],[Created By]])</f>
        <v>Candace Watkins</v>
      </c>
      <c r="R426" s="33" t="str">
        <f>IF(ISNUMBER(SEARCH(",",Table_owssvr[[#This Row],[Created By]])),(MID(Table_owssvr[[#This Row],[Created By_A]]&amp;" "&amp;Table_owssvr[[#This Row],[Created By_A]],FIND(" ",Table_owssvr[[#This Row],[Created By_A]])+1,LEN(Table_owssvr[[#This Row],[Created By_A]]))),Table_owssvr[[#This Row],[Created By]])</f>
        <v>Candace Watkins</v>
      </c>
      <c r="S426" s="34" t="str">
        <f>IF(ISNUMBER(SEARCH(",",Table_owssvr[[#This Row],[Created By_B1]])),SUBSTITUTE(Table_owssvr[[#This Row],[Created By_B1]],",",""),Table_owssvr[[#This Row],[Created By_B1]])</f>
        <v>Candace Watkins</v>
      </c>
      <c r="T426" s="7">
        <v>432</v>
      </c>
      <c r="U426" s="1" t="s">
        <v>15</v>
      </c>
      <c r="V426" s="5">
        <v>42667.420185185183</v>
      </c>
      <c r="W426" s="1" t="s">
        <v>8</v>
      </c>
      <c r="X426" s="1"/>
      <c r="Y426" s="1" t="s">
        <v>190</v>
      </c>
      <c r="Z426" s="1" t="s">
        <v>12</v>
      </c>
      <c r="AA426" s="1" t="s">
        <v>11</v>
      </c>
    </row>
    <row r="427" spans="1:27" x14ac:dyDescent="0.25">
      <c r="A427" s="1" t="s">
        <v>504</v>
      </c>
      <c r="B427" s="4">
        <v>42650</v>
      </c>
      <c r="C427" s="24" t="str">
        <f ca="1">IF(Table_owssvr[[#This Row],[Date]]&gt;=(TODAY()-365),"Y","N")</f>
        <v>N</v>
      </c>
      <c r="D427" s="1" t="s">
        <v>1349</v>
      </c>
      <c r="E427" s="1" t="s">
        <v>29</v>
      </c>
      <c r="F427" s="14" t="s">
        <v>1348</v>
      </c>
      <c r="G427" s="1" t="s">
        <v>714</v>
      </c>
      <c r="H427" s="6" t="str">
        <f>IFERROR(LEFT(Table_owssvr[[#This Row],[Subject]],FIND(";",Table_owssvr[[#This Row],[Subject]])-1),Table_owssvr[[#This Row],[Subject]])</f>
        <v>Damage related to disaster</v>
      </c>
      <c r="I427" s="1" t="s">
        <v>27</v>
      </c>
      <c r="J427" s="1" t="s">
        <v>8</v>
      </c>
      <c r="K427" s="5">
        <v>42667.421689814815</v>
      </c>
      <c r="L427" s="1"/>
      <c r="M427" s="1"/>
      <c r="N427" s="2" t="s">
        <v>12</v>
      </c>
      <c r="O427" s="6" t="b">
        <v>0</v>
      </c>
      <c r="P427" s="1" t="s">
        <v>15</v>
      </c>
      <c r="Q427" s="33" t="str">
        <f>IF(ISNUMBER(SEARCH(",",Table_owssvr[[#This Row],[Created By]])),SUBSTITUTE(Table_owssvr[[#This Row],[Created By]]," OCD,",""),Table_owssvr[[#This Row],[Created By]])</f>
        <v>Candace Watkins</v>
      </c>
      <c r="R427" s="33" t="str">
        <f>IF(ISNUMBER(SEARCH(",",Table_owssvr[[#This Row],[Created By]])),(MID(Table_owssvr[[#This Row],[Created By_A]]&amp;" "&amp;Table_owssvr[[#This Row],[Created By_A]],FIND(" ",Table_owssvr[[#This Row],[Created By_A]])+1,LEN(Table_owssvr[[#This Row],[Created By_A]]))),Table_owssvr[[#This Row],[Created By]])</f>
        <v>Candace Watkins</v>
      </c>
      <c r="S427" s="34" t="str">
        <f>IF(ISNUMBER(SEARCH(",",Table_owssvr[[#This Row],[Created By_B1]])),SUBSTITUTE(Table_owssvr[[#This Row],[Created By_B1]],",",""),Table_owssvr[[#This Row],[Created By_B1]])</f>
        <v>Candace Watkins</v>
      </c>
      <c r="T427" s="7">
        <v>433</v>
      </c>
      <c r="U427" s="1" t="s">
        <v>15</v>
      </c>
      <c r="V427" s="5">
        <v>42667.421689814815</v>
      </c>
      <c r="W427" s="1" t="s">
        <v>8</v>
      </c>
      <c r="X427" s="1"/>
      <c r="Y427" s="1" t="s">
        <v>190</v>
      </c>
      <c r="Z427" s="1" t="s">
        <v>12</v>
      </c>
      <c r="AA427" s="1" t="s">
        <v>11</v>
      </c>
    </row>
    <row r="428" spans="1:27" x14ac:dyDescent="0.25">
      <c r="A428" s="1" t="s">
        <v>482</v>
      </c>
      <c r="B428" s="4">
        <v>42663</v>
      </c>
      <c r="C428" s="24" t="str">
        <f ca="1">IF(Table_owssvr[[#This Row],[Date]]&gt;=(TODAY()-365),"Y","N")</f>
        <v>N</v>
      </c>
      <c r="D428" s="1" t="s">
        <v>1290</v>
      </c>
      <c r="E428" s="1" t="s">
        <v>39</v>
      </c>
      <c r="F428" s="14" t="s">
        <v>1347</v>
      </c>
      <c r="G428" s="1" t="s">
        <v>1346</v>
      </c>
      <c r="H428" s="6" t="str">
        <f>IFERROR(LEFT(Table_owssvr[[#This Row],[Subject]],FIND(";",Table_owssvr[[#This Row],[Subject]])-1),Table_owssvr[[#This Row],[Subject]])</f>
        <v>Duplication of Benefits</v>
      </c>
      <c r="I428" s="1" t="s">
        <v>16</v>
      </c>
      <c r="J428" s="1" t="s">
        <v>8</v>
      </c>
      <c r="K428" s="5">
        <v>42667.423020833332</v>
      </c>
      <c r="L428" s="1"/>
      <c r="M428" s="1"/>
      <c r="N428" s="2" t="s">
        <v>12</v>
      </c>
      <c r="O428" s="6" t="b">
        <v>0</v>
      </c>
      <c r="P428" s="1" t="s">
        <v>15</v>
      </c>
      <c r="Q428" s="33" t="str">
        <f>IF(ISNUMBER(SEARCH(",",Table_owssvr[[#This Row],[Created By]])),SUBSTITUTE(Table_owssvr[[#This Row],[Created By]]," OCD,",""),Table_owssvr[[#This Row],[Created By]])</f>
        <v>Candace Watkins</v>
      </c>
      <c r="R428" s="33" t="str">
        <f>IF(ISNUMBER(SEARCH(",",Table_owssvr[[#This Row],[Created By]])),(MID(Table_owssvr[[#This Row],[Created By_A]]&amp;" "&amp;Table_owssvr[[#This Row],[Created By_A]],FIND(" ",Table_owssvr[[#This Row],[Created By_A]])+1,LEN(Table_owssvr[[#This Row],[Created By_A]]))),Table_owssvr[[#This Row],[Created By]])</f>
        <v>Candace Watkins</v>
      </c>
      <c r="S428" s="34" t="str">
        <f>IF(ISNUMBER(SEARCH(",",Table_owssvr[[#This Row],[Created By_B1]])),SUBSTITUTE(Table_owssvr[[#This Row],[Created By_B1]],",",""),Table_owssvr[[#This Row],[Created By_B1]])</f>
        <v>Candace Watkins</v>
      </c>
      <c r="T428" s="7">
        <v>434</v>
      </c>
      <c r="U428" s="1" t="s">
        <v>15</v>
      </c>
      <c r="V428" s="5">
        <v>42667.423020833332</v>
      </c>
      <c r="W428" s="1" t="s">
        <v>8</v>
      </c>
      <c r="X428" s="1"/>
      <c r="Y428" s="1" t="s">
        <v>190</v>
      </c>
      <c r="Z428" s="1" t="s">
        <v>12</v>
      </c>
      <c r="AA428" s="1" t="s">
        <v>11</v>
      </c>
    </row>
    <row r="429" spans="1:27" x14ac:dyDescent="0.25">
      <c r="A429" s="1" t="s">
        <v>482</v>
      </c>
      <c r="B429" s="4">
        <v>42664</v>
      </c>
      <c r="C429" s="24" t="str">
        <f ca="1">IF(Table_owssvr[[#This Row],[Date]]&gt;=(TODAY()-365),"Y","N")</f>
        <v>N</v>
      </c>
      <c r="D429" s="1" t="s">
        <v>1345</v>
      </c>
      <c r="E429" s="1" t="s">
        <v>296</v>
      </c>
      <c r="F429" s="14" t="s">
        <v>1344</v>
      </c>
      <c r="G429" s="1" t="s">
        <v>515</v>
      </c>
      <c r="H429" s="6" t="str">
        <f>IFERROR(LEFT(Table_owssvr[[#This Row],[Subject]],FIND(";",Table_owssvr[[#This Row],[Subject]])-1),Table_owssvr[[#This Row],[Subject]])</f>
        <v>Damage related to disaster</v>
      </c>
      <c r="I429" s="1" t="s">
        <v>27</v>
      </c>
      <c r="J429" s="1" t="s">
        <v>8</v>
      </c>
      <c r="K429" s="5">
        <v>42667.424039351848</v>
      </c>
      <c r="L429" s="1"/>
      <c r="M429" s="1"/>
      <c r="N429" s="2" t="s">
        <v>12</v>
      </c>
      <c r="O429" s="6" t="b">
        <v>0</v>
      </c>
      <c r="P429" s="1" t="s">
        <v>15</v>
      </c>
      <c r="Q429" s="33" t="str">
        <f>IF(ISNUMBER(SEARCH(",",Table_owssvr[[#This Row],[Created By]])),SUBSTITUTE(Table_owssvr[[#This Row],[Created By]]," OCD,",""),Table_owssvr[[#This Row],[Created By]])</f>
        <v>Candace Watkins</v>
      </c>
      <c r="R429" s="33" t="str">
        <f>IF(ISNUMBER(SEARCH(",",Table_owssvr[[#This Row],[Created By]])),(MID(Table_owssvr[[#This Row],[Created By_A]]&amp;" "&amp;Table_owssvr[[#This Row],[Created By_A]],FIND(" ",Table_owssvr[[#This Row],[Created By_A]])+1,LEN(Table_owssvr[[#This Row],[Created By_A]]))),Table_owssvr[[#This Row],[Created By]])</f>
        <v>Candace Watkins</v>
      </c>
      <c r="S429" s="34" t="str">
        <f>IF(ISNUMBER(SEARCH(",",Table_owssvr[[#This Row],[Created By_B1]])),SUBSTITUTE(Table_owssvr[[#This Row],[Created By_B1]],",",""),Table_owssvr[[#This Row],[Created By_B1]])</f>
        <v>Candace Watkins</v>
      </c>
      <c r="T429" s="7">
        <v>435</v>
      </c>
      <c r="U429" s="1" t="s">
        <v>15</v>
      </c>
      <c r="V429" s="5">
        <v>42667.424039351848</v>
      </c>
      <c r="W429" s="1" t="s">
        <v>8</v>
      </c>
      <c r="X429" s="1"/>
      <c r="Y429" s="1" t="s">
        <v>190</v>
      </c>
      <c r="Z429" s="1" t="s">
        <v>12</v>
      </c>
      <c r="AA429" s="1" t="s">
        <v>11</v>
      </c>
    </row>
    <row r="430" spans="1:27" x14ac:dyDescent="0.25">
      <c r="A430" s="1" t="s">
        <v>590</v>
      </c>
      <c r="B430" s="4">
        <v>42628</v>
      </c>
      <c r="C430" s="24" t="str">
        <f ca="1">IF(Table_owssvr[[#This Row],[Date]]&gt;=(TODAY()-365),"Y","N")</f>
        <v>N</v>
      </c>
      <c r="D430" s="1" t="s">
        <v>589</v>
      </c>
      <c r="E430" s="1" t="s">
        <v>39</v>
      </c>
      <c r="F430" s="14" t="s">
        <v>1343</v>
      </c>
      <c r="G430" s="1" t="s">
        <v>1342</v>
      </c>
      <c r="H430" s="6" t="str">
        <f>IFERROR(LEFT(Table_owssvr[[#This Row],[Subject]],FIND(";",Table_owssvr[[#This Row],[Subject]])-1),Table_owssvr[[#This Row],[Subject]])</f>
        <v>Damage related to disaster</v>
      </c>
      <c r="I430" s="1" t="s">
        <v>16</v>
      </c>
      <c r="J430" s="1" t="s">
        <v>4</v>
      </c>
      <c r="K430" s="5">
        <v>42668.388101851851</v>
      </c>
      <c r="L430" s="1"/>
      <c r="M430" s="1"/>
      <c r="N430" s="2" t="s">
        <v>12</v>
      </c>
      <c r="O430" s="6" t="b">
        <v>0</v>
      </c>
      <c r="P430" s="1" t="s">
        <v>15</v>
      </c>
      <c r="Q430" s="33" t="str">
        <f>IF(ISNUMBER(SEARCH(",",Table_owssvr[[#This Row],[Created By]])),SUBSTITUTE(Table_owssvr[[#This Row],[Created By]]," OCD,",""),Table_owssvr[[#This Row],[Created By]])</f>
        <v>Kristen Hebert</v>
      </c>
      <c r="R430" s="33" t="str">
        <f>IF(ISNUMBER(SEARCH(",",Table_owssvr[[#This Row],[Created By]])),(MID(Table_owssvr[[#This Row],[Created By_A]]&amp;" "&amp;Table_owssvr[[#This Row],[Created By_A]],FIND(" ",Table_owssvr[[#This Row],[Created By_A]])+1,LEN(Table_owssvr[[#This Row],[Created By_A]]))),Table_owssvr[[#This Row],[Created By]])</f>
        <v>Kristen Hebert</v>
      </c>
      <c r="S430" s="34" t="str">
        <f>IF(ISNUMBER(SEARCH(",",Table_owssvr[[#This Row],[Created By_B1]])),SUBSTITUTE(Table_owssvr[[#This Row],[Created By_B1]],",",""),Table_owssvr[[#This Row],[Created By_B1]])</f>
        <v>Kristen Hebert</v>
      </c>
      <c r="T430" s="7">
        <v>436</v>
      </c>
      <c r="U430" s="1" t="s">
        <v>15</v>
      </c>
      <c r="V430" s="5">
        <v>42668.388101851851</v>
      </c>
      <c r="W430" s="1" t="s">
        <v>4</v>
      </c>
      <c r="X430" s="1"/>
      <c r="Y430" s="1" t="s">
        <v>190</v>
      </c>
      <c r="Z430" s="1" t="s">
        <v>12</v>
      </c>
      <c r="AA430" s="1" t="s">
        <v>11</v>
      </c>
    </row>
    <row r="431" spans="1:27" x14ac:dyDescent="0.25">
      <c r="A431" s="1" t="s">
        <v>590</v>
      </c>
      <c r="B431" s="4">
        <v>42663</v>
      </c>
      <c r="C431" s="24" t="str">
        <f ca="1">IF(Table_owssvr[[#This Row],[Date]]&gt;=(TODAY()-365),"Y","N")</f>
        <v>N</v>
      </c>
      <c r="D431" s="1" t="s">
        <v>589</v>
      </c>
      <c r="E431" s="1" t="s">
        <v>39</v>
      </c>
      <c r="F431" s="14" t="s">
        <v>1341</v>
      </c>
      <c r="G431" s="1" t="s">
        <v>632</v>
      </c>
      <c r="H431" s="6" t="str">
        <f>IFERROR(LEFT(Table_owssvr[[#This Row],[Subject]],FIND(";",Table_owssvr[[#This Row],[Subject]])-1),Table_owssvr[[#This Row],[Subject]])</f>
        <v>Damage related to disaster</v>
      </c>
      <c r="I431" s="1" t="s">
        <v>16</v>
      </c>
      <c r="J431" s="1" t="s">
        <v>4</v>
      </c>
      <c r="K431" s="5">
        <v>42668.3903125</v>
      </c>
      <c r="L431" s="1"/>
      <c r="M431" s="1"/>
      <c r="N431" s="2" t="s">
        <v>12</v>
      </c>
      <c r="O431" s="6" t="b">
        <v>0</v>
      </c>
      <c r="P431" s="1" t="s">
        <v>15</v>
      </c>
      <c r="Q431" s="33" t="str">
        <f>IF(ISNUMBER(SEARCH(",",Table_owssvr[[#This Row],[Created By]])),SUBSTITUTE(Table_owssvr[[#This Row],[Created By]]," OCD,",""),Table_owssvr[[#This Row],[Created By]])</f>
        <v>Kristen Hebert</v>
      </c>
      <c r="R431" s="33" t="str">
        <f>IF(ISNUMBER(SEARCH(",",Table_owssvr[[#This Row],[Created By]])),(MID(Table_owssvr[[#This Row],[Created By_A]]&amp;" "&amp;Table_owssvr[[#This Row],[Created By_A]],FIND(" ",Table_owssvr[[#This Row],[Created By_A]])+1,LEN(Table_owssvr[[#This Row],[Created By_A]]))),Table_owssvr[[#This Row],[Created By]])</f>
        <v>Kristen Hebert</v>
      </c>
      <c r="S431" s="34" t="str">
        <f>IF(ISNUMBER(SEARCH(",",Table_owssvr[[#This Row],[Created By_B1]])),SUBSTITUTE(Table_owssvr[[#This Row],[Created By_B1]],",",""),Table_owssvr[[#This Row],[Created By_B1]])</f>
        <v>Kristen Hebert</v>
      </c>
      <c r="T431" s="7">
        <v>437</v>
      </c>
      <c r="U431" s="1" t="s">
        <v>15</v>
      </c>
      <c r="V431" s="5">
        <v>42668.3903125</v>
      </c>
      <c r="W431" s="1" t="s">
        <v>4</v>
      </c>
      <c r="X431" s="1"/>
      <c r="Y431" s="1" t="s">
        <v>190</v>
      </c>
      <c r="Z431" s="1" t="s">
        <v>12</v>
      </c>
      <c r="AA431" s="1" t="s">
        <v>11</v>
      </c>
    </row>
    <row r="432" spans="1:27" x14ac:dyDescent="0.25">
      <c r="A432" s="1" t="s">
        <v>573</v>
      </c>
      <c r="B432" s="4">
        <v>42667</v>
      </c>
      <c r="C432" s="24" t="str">
        <f ca="1">IF(Table_owssvr[[#This Row],[Date]]&gt;=(TODAY()-365),"Y","N")</f>
        <v>N</v>
      </c>
      <c r="D432" s="1" t="s">
        <v>1340</v>
      </c>
      <c r="E432" s="1" t="s">
        <v>29</v>
      </c>
      <c r="F432" s="14" t="s">
        <v>1339</v>
      </c>
      <c r="G432" s="1" t="s">
        <v>672</v>
      </c>
      <c r="H432" s="6" t="str">
        <f>IFERROR(LEFT(Table_owssvr[[#This Row],[Subject]],FIND(";",Table_owssvr[[#This Row],[Subject]])-1),Table_owssvr[[#This Row],[Subject]])</f>
        <v>Damage related to disaster</v>
      </c>
      <c r="I432" s="1" t="s">
        <v>27</v>
      </c>
      <c r="J432" s="1" t="s">
        <v>1099</v>
      </c>
      <c r="K432" s="5">
        <v>42668.517523148148</v>
      </c>
      <c r="L432" s="1"/>
      <c r="M432" s="1"/>
      <c r="N432" s="2" t="s">
        <v>12</v>
      </c>
      <c r="O432" s="6" t="b">
        <v>0</v>
      </c>
      <c r="P432" s="1" t="s">
        <v>15</v>
      </c>
      <c r="Q432" s="33" t="str">
        <f>IF(ISNUMBER(SEARCH(",",Table_owssvr[[#This Row],[Created By]])),SUBSTITUTE(Table_owssvr[[#This Row],[Created By]]," OCD,",""),Table_owssvr[[#This Row],[Created By]])</f>
        <v>Peychaud Rosalind</v>
      </c>
      <c r="R432" s="33" t="str">
        <f>IF(ISNUMBER(SEARCH(",",Table_owssvr[[#This Row],[Created By]])),(MID(Table_owssvr[[#This Row],[Created By_A]]&amp;" "&amp;Table_owssvr[[#This Row],[Created By_A]],FIND(" ",Table_owssvr[[#This Row],[Created By_A]])+1,LEN(Table_owssvr[[#This Row],[Created By_A]]))),Table_owssvr[[#This Row],[Created By]])</f>
        <v>Rosalind Peychaud</v>
      </c>
      <c r="S432" s="34" t="str">
        <f>IF(ISNUMBER(SEARCH(",",Table_owssvr[[#This Row],[Created By_B1]])),SUBSTITUTE(Table_owssvr[[#This Row],[Created By_B1]],",",""),Table_owssvr[[#This Row],[Created By_B1]])</f>
        <v>Rosalind Peychaud</v>
      </c>
      <c r="T432" s="7">
        <v>438</v>
      </c>
      <c r="U432" s="1" t="s">
        <v>15</v>
      </c>
      <c r="V432" s="5">
        <v>42668.517523148148</v>
      </c>
      <c r="W432" s="1" t="s">
        <v>1099</v>
      </c>
      <c r="X432" s="1"/>
      <c r="Y432" s="1" t="s">
        <v>13</v>
      </c>
      <c r="Z432" s="1" t="s">
        <v>12</v>
      </c>
      <c r="AA432" s="1" t="s">
        <v>11</v>
      </c>
    </row>
    <row r="433" spans="1:27" x14ac:dyDescent="0.25">
      <c r="A433" s="1" t="s">
        <v>1338</v>
      </c>
      <c r="B433" s="4">
        <v>42641</v>
      </c>
      <c r="C433" s="24" t="str">
        <f ca="1">IF(Table_owssvr[[#This Row],[Date]]&gt;=(TODAY()-365),"Y","N")</f>
        <v>N</v>
      </c>
      <c r="D433" s="1" t="s">
        <v>1337</v>
      </c>
      <c r="E433" s="1" t="s">
        <v>29</v>
      </c>
      <c r="F433" s="14" t="s">
        <v>1336</v>
      </c>
      <c r="G433" s="1" t="s">
        <v>672</v>
      </c>
      <c r="H433" s="6" t="str">
        <f>IFERROR(LEFT(Table_owssvr[[#This Row],[Subject]],FIND(";",Table_owssvr[[#This Row],[Subject]])-1),Table_owssvr[[#This Row],[Subject]])</f>
        <v>Damage related to disaster</v>
      </c>
      <c r="I433" s="1" t="s">
        <v>27</v>
      </c>
      <c r="J433" s="1" t="s">
        <v>1099</v>
      </c>
      <c r="K433" s="5">
        <v>42668.530624999999</v>
      </c>
      <c r="L433" s="1"/>
      <c r="M433" s="1"/>
      <c r="N433" s="2" t="s">
        <v>12</v>
      </c>
      <c r="O433" s="6" t="b">
        <v>0</v>
      </c>
      <c r="P433" s="1" t="s">
        <v>15</v>
      </c>
      <c r="Q433" s="33" t="str">
        <f>IF(ISNUMBER(SEARCH(",",Table_owssvr[[#This Row],[Created By]])),SUBSTITUTE(Table_owssvr[[#This Row],[Created By]]," OCD,",""),Table_owssvr[[#This Row],[Created By]])</f>
        <v>Peychaud Rosalind</v>
      </c>
      <c r="R433" s="33" t="str">
        <f>IF(ISNUMBER(SEARCH(",",Table_owssvr[[#This Row],[Created By]])),(MID(Table_owssvr[[#This Row],[Created By_A]]&amp;" "&amp;Table_owssvr[[#This Row],[Created By_A]],FIND(" ",Table_owssvr[[#This Row],[Created By_A]])+1,LEN(Table_owssvr[[#This Row],[Created By_A]]))),Table_owssvr[[#This Row],[Created By]])</f>
        <v>Rosalind Peychaud</v>
      </c>
      <c r="S433" s="34" t="str">
        <f>IF(ISNUMBER(SEARCH(",",Table_owssvr[[#This Row],[Created By_B1]])),SUBSTITUTE(Table_owssvr[[#This Row],[Created By_B1]],",",""),Table_owssvr[[#This Row],[Created By_B1]])</f>
        <v>Rosalind Peychaud</v>
      </c>
      <c r="T433" s="7">
        <v>439</v>
      </c>
      <c r="U433" s="1" t="s">
        <v>15</v>
      </c>
      <c r="V433" s="5">
        <v>42668.530624999999</v>
      </c>
      <c r="W433" s="1" t="s">
        <v>1099</v>
      </c>
      <c r="X433" s="1"/>
      <c r="Y433" s="1" t="s">
        <v>13</v>
      </c>
      <c r="Z433" s="1" t="s">
        <v>12</v>
      </c>
      <c r="AA433" s="1" t="s">
        <v>11</v>
      </c>
    </row>
    <row r="434" spans="1:27" x14ac:dyDescent="0.25">
      <c r="A434" s="1" t="s">
        <v>142</v>
      </c>
      <c r="B434" s="4">
        <v>42670</v>
      </c>
      <c r="C434" s="24" t="str">
        <f ca="1">IF(Table_owssvr[[#This Row],[Date]]&gt;=(TODAY()-365),"Y","N")</f>
        <v>N</v>
      </c>
      <c r="D434" s="1" t="s">
        <v>705</v>
      </c>
      <c r="E434" s="1" t="s">
        <v>48</v>
      </c>
      <c r="F434" s="14" t="s">
        <v>1335</v>
      </c>
      <c r="G434" s="1" t="s">
        <v>1334</v>
      </c>
      <c r="H434" s="6" t="str">
        <f>IFERROR(LEFT(Table_owssvr[[#This Row],[Subject]],FIND(";",Table_owssvr[[#This Row],[Subject]])-1),Table_owssvr[[#This Row],[Subject]])</f>
        <v>Damage related to disaster</v>
      </c>
      <c r="I434" s="1" t="s">
        <v>16</v>
      </c>
      <c r="J434" s="1" t="s">
        <v>6</v>
      </c>
      <c r="K434" s="5">
        <v>42670.435960648145</v>
      </c>
      <c r="L434" s="1"/>
      <c r="M434" s="1"/>
      <c r="N434" s="2" t="s">
        <v>12</v>
      </c>
      <c r="O434" s="6" t="b">
        <v>0</v>
      </c>
      <c r="P434" s="1" t="s">
        <v>15</v>
      </c>
      <c r="Q434" s="33" t="str">
        <f>IF(ISNUMBER(SEARCH(",",Table_owssvr[[#This Row],[Created By]])),SUBSTITUTE(Table_owssvr[[#This Row],[Created By]]," OCD,",""),Table_owssvr[[#This Row],[Created By]])</f>
        <v>Nechelle Polk</v>
      </c>
      <c r="R434" s="33" t="str">
        <f>IF(ISNUMBER(SEARCH(",",Table_owssvr[[#This Row],[Created By]])),(MID(Table_owssvr[[#This Row],[Created By_A]]&amp;" "&amp;Table_owssvr[[#This Row],[Created By_A]],FIND(" ",Table_owssvr[[#This Row],[Created By_A]])+1,LEN(Table_owssvr[[#This Row],[Created By_A]]))),Table_owssvr[[#This Row],[Created By]])</f>
        <v>Nechelle Polk</v>
      </c>
      <c r="S434" s="34" t="str">
        <f>IF(ISNUMBER(SEARCH(",",Table_owssvr[[#This Row],[Created By_B1]])),SUBSTITUTE(Table_owssvr[[#This Row],[Created By_B1]],",",""),Table_owssvr[[#This Row],[Created By_B1]])</f>
        <v>Nechelle Polk</v>
      </c>
      <c r="T434" s="7">
        <v>440</v>
      </c>
      <c r="U434" s="1" t="s">
        <v>15</v>
      </c>
      <c r="V434" s="5">
        <v>42691.425428240742</v>
      </c>
      <c r="W434" s="1" t="s">
        <v>6</v>
      </c>
      <c r="X434" s="1"/>
      <c r="Y434" s="1" t="s">
        <v>13</v>
      </c>
      <c r="Z434" s="1" t="s">
        <v>12</v>
      </c>
      <c r="AA434" s="1" t="s">
        <v>11</v>
      </c>
    </row>
    <row r="435" spans="1:27" x14ac:dyDescent="0.25">
      <c r="A435" s="1" t="s">
        <v>153</v>
      </c>
      <c r="B435" s="4">
        <v>42671</v>
      </c>
      <c r="C435" s="24" t="str">
        <f ca="1">IF(Table_owssvr[[#This Row],[Date]]&gt;=(TODAY()-365),"Y","N")</f>
        <v>N</v>
      </c>
      <c r="D435" s="1" t="s">
        <v>1333</v>
      </c>
      <c r="E435" s="1" t="s">
        <v>39</v>
      </c>
      <c r="F435" s="14" t="s">
        <v>1332</v>
      </c>
      <c r="G435" s="1" t="s">
        <v>46</v>
      </c>
      <c r="H435" s="6" t="str">
        <f>IFERROR(LEFT(Table_owssvr[[#This Row],[Subject]],FIND(";",Table_owssvr[[#This Row],[Subject]])-1),Table_owssvr[[#This Row],[Subject]])</f>
        <v>Damage related to disaster</v>
      </c>
      <c r="I435" s="1" t="s">
        <v>16</v>
      </c>
      <c r="J435" s="1" t="s">
        <v>2</v>
      </c>
      <c r="K435" s="5">
        <v>42671.77716435185</v>
      </c>
      <c r="L435" s="1"/>
      <c r="M435" s="1"/>
      <c r="N435" s="2" t="s">
        <v>12</v>
      </c>
      <c r="O435" s="6" t="b">
        <v>0</v>
      </c>
      <c r="P435" s="1" t="s">
        <v>15</v>
      </c>
      <c r="Q435" s="33" t="str">
        <f>IF(ISNUMBER(SEARCH(",",Table_owssvr[[#This Row],[Created By]])),SUBSTITUTE(Table_owssvr[[#This Row],[Created By]]," OCD,",""),Table_owssvr[[#This Row],[Created By]])</f>
        <v>Darin Mann</v>
      </c>
      <c r="R435" s="33" t="str">
        <f>IF(ISNUMBER(SEARCH(",",Table_owssvr[[#This Row],[Created By]])),(MID(Table_owssvr[[#This Row],[Created By_A]]&amp;" "&amp;Table_owssvr[[#This Row],[Created By_A]],FIND(" ",Table_owssvr[[#This Row],[Created By_A]])+1,LEN(Table_owssvr[[#This Row],[Created By_A]]))),Table_owssvr[[#This Row],[Created By]])</f>
        <v>Darin Mann</v>
      </c>
      <c r="S435" s="34" t="str">
        <f>IF(ISNUMBER(SEARCH(",",Table_owssvr[[#This Row],[Created By_B1]])),SUBSTITUTE(Table_owssvr[[#This Row],[Created By_B1]],",",""),Table_owssvr[[#This Row],[Created By_B1]])</f>
        <v>Darin Mann</v>
      </c>
      <c r="T435" s="7">
        <v>441</v>
      </c>
      <c r="U435" s="1" t="s">
        <v>15</v>
      </c>
      <c r="V435" s="5">
        <v>42671.77716435185</v>
      </c>
      <c r="W435" s="1" t="s">
        <v>2</v>
      </c>
      <c r="X435" s="1"/>
      <c r="Y435" s="1" t="s">
        <v>13</v>
      </c>
      <c r="Z435" s="1" t="s">
        <v>12</v>
      </c>
      <c r="AA435" s="1" t="s">
        <v>11</v>
      </c>
    </row>
    <row r="436" spans="1:27" x14ac:dyDescent="0.25">
      <c r="A436" s="1" t="s">
        <v>1331</v>
      </c>
      <c r="B436" s="4">
        <v>42668</v>
      </c>
      <c r="C436" s="24" t="str">
        <f ca="1">IF(Table_owssvr[[#This Row],[Date]]&gt;=(TODAY()-365),"Y","N")</f>
        <v>N</v>
      </c>
      <c r="D436" s="1" t="s">
        <v>1330</v>
      </c>
      <c r="E436" s="1" t="s">
        <v>29</v>
      </c>
      <c r="F436" s="14" t="s">
        <v>1329</v>
      </c>
      <c r="G436" s="1" t="s">
        <v>451</v>
      </c>
      <c r="H436" s="6" t="str">
        <f>IFERROR(LEFT(Table_owssvr[[#This Row],[Subject]],FIND(";",Table_owssvr[[#This Row],[Subject]])-1),Table_owssvr[[#This Row],[Subject]])</f>
        <v>Eligible CDBG Activities</v>
      </c>
      <c r="I436" s="1" t="s">
        <v>16</v>
      </c>
      <c r="J436" s="1" t="s">
        <v>2</v>
      </c>
      <c r="K436" s="5">
        <v>42671.789710648147</v>
      </c>
      <c r="L436" s="1"/>
      <c r="M436" s="1"/>
      <c r="N436" s="2" t="s">
        <v>12</v>
      </c>
      <c r="O436" s="6" t="b">
        <v>0</v>
      </c>
      <c r="P436" s="1" t="s">
        <v>15</v>
      </c>
      <c r="Q436" s="33" t="str">
        <f>IF(ISNUMBER(SEARCH(",",Table_owssvr[[#This Row],[Created By]])),SUBSTITUTE(Table_owssvr[[#This Row],[Created By]]," OCD,",""),Table_owssvr[[#This Row],[Created By]])</f>
        <v>Darin Mann</v>
      </c>
      <c r="R436" s="33" t="str">
        <f>IF(ISNUMBER(SEARCH(",",Table_owssvr[[#This Row],[Created By]])),(MID(Table_owssvr[[#This Row],[Created By_A]]&amp;" "&amp;Table_owssvr[[#This Row],[Created By_A]],FIND(" ",Table_owssvr[[#This Row],[Created By_A]])+1,LEN(Table_owssvr[[#This Row],[Created By_A]]))),Table_owssvr[[#This Row],[Created By]])</f>
        <v>Darin Mann</v>
      </c>
      <c r="S436" s="34" t="str">
        <f>IF(ISNUMBER(SEARCH(",",Table_owssvr[[#This Row],[Created By_B1]])),SUBSTITUTE(Table_owssvr[[#This Row],[Created By_B1]],",",""),Table_owssvr[[#This Row],[Created By_B1]])</f>
        <v>Darin Mann</v>
      </c>
      <c r="T436" s="7">
        <v>442</v>
      </c>
      <c r="U436" s="1" t="s">
        <v>15</v>
      </c>
      <c r="V436" s="5">
        <v>42671.789710648147</v>
      </c>
      <c r="W436" s="1" t="s">
        <v>2</v>
      </c>
      <c r="X436" s="1"/>
      <c r="Y436" s="1" t="s">
        <v>13</v>
      </c>
      <c r="Z436" s="1" t="s">
        <v>12</v>
      </c>
      <c r="AA436" s="1" t="s">
        <v>11</v>
      </c>
    </row>
    <row r="437" spans="1:27" x14ac:dyDescent="0.25">
      <c r="A437" s="1" t="s">
        <v>566</v>
      </c>
      <c r="B437" s="4">
        <v>42667</v>
      </c>
      <c r="C437" s="24" t="str">
        <f ca="1">IF(Table_owssvr[[#This Row],[Date]]&gt;=(TODAY()-365),"Y","N")</f>
        <v>N</v>
      </c>
      <c r="D437" s="1" t="s">
        <v>1264</v>
      </c>
      <c r="E437" s="1" t="s">
        <v>29</v>
      </c>
      <c r="F437" s="14" t="s">
        <v>1328</v>
      </c>
      <c r="G437" s="1" t="s">
        <v>894</v>
      </c>
      <c r="H437" s="6" t="str">
        <f>IFERROR(LEFT(Table_owssvr[[#This Row],[Subject]],FIND(";",Table_owssvr[[#This Row],[Subject]])-1),Table_owssvr[[#This Row],[Subject]])</f>
        <v>Damage related to disaster</v>
      </c>
      <c r="I437" s="1" t="s">
        <v>27</v>
      </c>
      <c r="J437" s="1" t="s">
        <v>0</v>
      </c>
      <c r="K437" s="5">
        <v>42676.473483796297</v>
      </c>
      <c r="L437" s="1"/>
      <c r="M437" s="1"/>
      <c r="N437" s="2" t="s">
        <v>12</v>
      </c>
      <c r="O437" s="6" t="b">
        <v>0</v>
      </c>
      <c r="P437" s="1" t="s">
        <v>15</v>
      </c>
      <c r="Q437" s="33" t="str">
        <f>IF(ISNUMBER(SEARCH(",",Table_owssvr[[#This Row],[Created By]])),SUBSTITUTE(Table_owssvr[[#This Row],[Created By]]," OCD,",""),Table_owssvr[[#This Row],[Created By]])</f>
        <v>Tomorr LeBeouf</v>
      </c>
      <c r="R437" s="33" t="str">
        <f>IF(ISNUMBER(SEARCH(",",Table_owssvr[[#This Row],[Created By]])),(MID(Table_owssvr[[#This Row],[Created By_A]]&amp;" "&amp;Table_owssvr[[#This Row],[Created By_A]],FIND(" ",Table_owssvr[[#This Row],[Created By_A]])+1,LEN(Table_owssvr[[#This Row],[Created By_A]]))),Table_owssvr[[#This Row],[Created By]])</f>
        <v>Tomorr LeBeouf</v>
      </c>
      <c r="S437" s="34" t="str">
        <f>IF(ISNUMBER(SEARCH(",",Table_owssvr[[#This Row],[Created By_B1]])),SUBSTITUTE(Table_owssvr[[#This Row],[Created By_B1]],",",""),Table_owssvr[[#This Row],[Created By_B1]])</f>
        <v>Tomorr LeBeouf</v>
      </c>
      <c r="T437" s="7">
        <v>443</v>
      </c>
      <c r="U437" s="1" t="s">
        <v>15</v>
      </c>
      <c r="V437" s="5">
        <v>42676.473483796297</v>
      </c>
      <c r="W437" s="1" t="s">
        <v>0</v>
      </c>
      <c r="X437" s="1"/>
      <c r="Y437" s="1" t="s">
        <v>13</v>
      </c>
      <c r="Z437" s="1" t="s">
        <v>12</v>
      </c>
      <c r="AA437" s="1" t="s">
        <v>11</v>
      </c>
    </row>
    <row r="438" spans="1:27" x14ac:dyDescent="0.25">
      <c r="A438" s="1" t="s">
        <v>1327</v>
      </c>
      <c r="B438" s="4">
        <v>42663</v>
      </c>
      <c r="C438" s="24" t="str">
        <f ca="1">IF(Table_owssvr[[#This Row],[Date]]&gt;=(TODAY()-365),"Y","N")</f>
        <v>N</v>
      </c>
      <c r="D438" s="1" t="s">
        <v>439</v>
      </c>
      <c r="E438" s="1" t="s">
        <v>39</v>
      </c>
      <c r="F438" s="14" t="s">
        <v>1326</v>
      </c>
      <c r="G438" s="1" t="s">
        <v>343</v>
      </c>
      <c r="H438" s="6" t="str">
        <f>IFERROR(LEFT(Table_owssvr[[#This Row],[Subject]],FIND(";",Table_owssvr[[#This Row],[Subject]])-1),Table_owssvr[[#This Row],[Subject]])</f>
        <v>Damage related to disaster</v>
      </c>
      <c r="I438" s="1" t="s">
        <v>16</v>
      </c>
      <c r="J438" s="1" t="s">
        <v>0</v>
      </c>
      <c r="K438" s="5">
        <v>42676.494502314818</v>
      </c>
      <c r="L438" s="1"/>
      <c r="M438" s="1"/>
      <c r="N438" s="2" t="s">
        <v>12</v>
      </c>
      <c r="O438" s="6" t="b">
        <v>0</v>
      </c>
      <c r="P438" s="1" t="s">
        <v>15</v>
      </c>
      <c r="Q438" s="33" t="str">
        <f>IF(ISNUMBER(SEARCH(",",Table_owssvr[[#This Row],[Created By]])),SUBSTITUTE(Table_owssvr[[#This Row],[Created By]]," OCD,",""),Table_owssvr[[#This Row],[Created By]])</f>
        <v>Tomorr LeBeouf</v>
      </c>
      <c r="R438" s="33" t="str">
        <f>IF(ISNUMBER(SEARCH(",",Table_owssvr[[#This Row],[Created By]])),(MID(Table_owssvr[[#This Row],[Created By_A]]&amp;" "&amp;Table_owssvr[[#This Row],[Created By_A]],FIND(" ",Table_owssvr[[#This Row],[Created By_A]])+1,LEN(Table_owssvr[[#This Row],[Created By_A]]))),Table_owssvr[[#This Row],[Created By]])</f>
        <v>Tomorr LeBeouf</v>
      </c>
      <c r="S438" s="34" t="str">
        <f>IF(ISNUMBER(SEARCH(",",Table_owssvr[[#This Row],[Created By_B1]])),SUBSTITUTE(Table_owssvr[[#This Row],[Created By_B1]],",",""),Table_owssvr[[#This Row],[Created By_B1]])</f>
        <v>Tomorr LeBeouf</v>
      </c>
      <c r="T438" s="7">
        <v>444</v>
      </c>
      <c r="U438" s="1" t="s">
        <v>15</v>
      </c>
      <c r="V438" s="5">
        <v>42676.494502314818</v>
      </c>
      <c r="W438" s="1" t="s">
        <v>0</v>
      </c>
      <c r="X438" s="1"/>
      <c r="Y438" s="1" t="s">
        <v>13</v>
      </c>
      <c r="Z438" s="1" t="s">
        <v>12</v>
      </c>
      <c r="AA438" s="1" t="s">
        <v>11</v>
      </c>
    </row>
    <row r="439" spans="1:27" x14ac:dyDescent="0.25">
      <c r="A439" s="1" t="s">
        <v>1325</v>
      </c>
      <c r="B439" s="4">
        <v>42641</v>
      </c>
      <c r="C439" s="24" t="str">
        <f ca="1">IF(Table_owssvr[[#This Row],[Date]]&gt;=(TODAY()-365),"Y","N")</f>
        <v>N</v>
      </c>
      <c r="D439" s="1" t="s">
        <v>1324</v>
      </c>
      <c r="E439" s="1" t="s">
        <v>39</v>
      </c>
      <c r="F439" s="14" t="s">
        <v>1323</v>
      </c>
      <c r="G439" s="1" t="s">
        <v>221</v>
      </c>
      <c r="H439" s="6" t="str">
        <f>IFERROR(LEFT(Table_owssvr[[#This Row],[Subject]],FIND(";",Table_owssvr[[#This Row],[Subject]])-1),Table_owssvr[[#This Row],[Subject]])</f>
        <v>Damage related to disaster</v>
      </c>
      <c r="I439" s="1" t="s">
        <v>27</v>
      </c>
      <c r="J439" s="1" t="s">
        <v>0</v>
      </c>
      <c r="K439" s="5">
        <v>42676.496527777781</v>
      </c>
      <c r="L439" s="1"/>
      <c r="M439" s="1"/>
      <c r="N439" s="2" t="s">
        <v>12</v>
      </c>
      <c r="O439" s="6" t="b">
        <v>0</v>
      </c>
      <c r="P439" s="1" t="s">
        <v>15</v>
      </c>
      <c r="Q439" s="33" t="str">
        <f>IF(ISNUMBER(SEARCH(",",Table_owssvr[[#This Row],[Created By]])),SUBSTITUTE(Table_owssvr[[#This Row],[Created By]]," OCD,",""),Table_owssvr[[#This Row],[Created By]])</f>
        <v>Tomorr LeBeouf</v>
      </c>
      <c r="R439" s="33" t="str">
        <f>IF(ISNUMBER(SEARCH(",",Table_owssvr[[#This Row],[Created By]])),(MID(Table_owssvr[[#This Row],[Created By_A]]&amp;" "&amp;Table_owssvr[[#This Row],[Created By_A]],FIND(" ",Table_owssvr[[#This Row],[Created By_A]])+1,LEN(Table_owssvr[[#This Row],[Created By_A]]))),Table_owssvr[[#This Row],[Created By]])</f>
        <v>Tomorr LeBeouf</v>
      </c>
      <c r="S439" s="34" t="str">
        <f>IF(ISNUMBER(SEARCH(",",Table_owssvr[[#This Row],[Created By_B1]])),SUBSTITUTE(Table_owssvr[[#This Row],[Created By_B1]],",",""),Table_owssvr[[#This Row],[Created By_B1]])</f>
        <v>Tomorr LeBeouf</v>
      </c>
      <c r="T439" s="7">
        <v>445</v>
      </c>
      <c r="U439" s="1" t="s">
        <v>15</v>
      </c>
      <c r="V439" s="5">
        <v>42676.496527777781</v>
      </c>
      <c r="W439" s="1" t="s">
        <v>0</v>
      </c>
      <c r="X439" s="1"/>
      <c r="Y439" s="1" t="s">
        <v>13</v>
      </c>
      <c r="Z439" s="1" t="s">
        <v>12</v>
      </c>
      <c r="AA439" s="1" t="s">
        <v>11</v>
      </c>
    </row>
    <row r="440" spans="1:27" x14ac:dyDescent="0.25">
      <c r="A440" s="1" t="s">
        <v>1317</v>
      </c>
      <c r="B440" s="4">
        <v>42657</v>
      </c>
      <c r="C440" s="24" t="str">
        <f ca="1">IF(Table_owssvr[[#This Row],[Date]]&gt;=(TODAY()-365),"Y","N")</f>
        <v>N</v>
      </c>
      <c r="D440" s="1" t="s">
        <v>1322</v>
      </c>
      <c r="E440" s="1" t="s">
        <v>39</v>
      </c>
      <c r="F440" s="14" t="s">
        <v>1321</v>
      </c>
      <c r="G440" s="1" t="s">
        <v>1320</v>
      </c>
      <c r="H440" s="6" t="str">
        <f>IFERROR(LEFT(Table_owssvr[[#This Row],[Subject]],FIND(";",Table_owssvr[[#This Row],[Subject]])-1),Table_owssvr[[#This Row],[Subject]])</f>
        <v>Damage related to disaster</v>
      </c>
      <c r="I440" s="1" t="s">
        <v>27</v>
      </c>
      <c r="J440" s="1" t="s">
        <v>0</v>
      </c>
      <c r="K440" s="5">
        <v>42676.585011574076</v>
      </c>
      <c r="L440" s="1"/>
      <c r="M440" s="1"/>
      <c r="N440" s="2" t="s">
        <v>12</v>
      </c>
      <c r="O440" s="6" t="b">
        <v>0</v>
      </c>
      <c r="P440" s="1" t="s">
        <v>15</v>
      </c>
      <c r="Q440" s="33" t="str">
        <f>IF(ISNUMBER(SEARCH(",",Table_owssvr[[#This Row],[Created By]])),SUBSTITUTE(Table_owssvr[[#This Row],[Created By]]," OCD,",""),Table_owssvr[[#This Row],[Created By]])</f>
        <v>Tomorr LeBeouf</v>
      </c>
      <c r="R440" s="33" t="str">
        <f>IF(ISNUMBER(SEARCH(",",Table_owssvr[[#This Row],[Created By]])),(MID(Table_owssvr[[#This Row],[Created By_A]]&amp;" "&amp;Table_owssvr[[#This Row],[Created By_A]],FIND(" ",Table_owssvr[[#This Row],[Created By_A]])+1,LEN(Table_owssvr[[#This Row],[Created By_A]]))),Table_owssvr[[#This Row],[Created By]])</f>
        <v>Tomorr LeBeouf</v>
      </c>
      <c r="S440" s="34" t="str">
        <f>IF(ISNUMBER(SEARCH(",",Table_owssvr[[#This Row],[Created By_B1]])),SUBSTITUTE(Table_owssvr[[#This Row],[Created By_B1]],",",""),Table_owssvr[[#This Row],[Created By_B1]])</f>
        <v>Tomorr LeBeouf</v>
      </c>
      <c r="T440" s="7">
        <v>446</v>
      </c>
      <c r="U440" s="1" t="s">
        <v>15</v>
      </c>
      <c r="V440" s="5">
        <v>42676.590266203704</v>
      </c>
      <c r="W440" s="1" t="s">
        <v>0</v>
      </c>
      <c r="X440" s="1"/>
      <c r="Y440" s="1" t="s">
        <v>13</v>
      </c>
      <c r="Z440" s="1" t="s">
        <v>12</v>
      </c>
      <c r="AA440" s="1" t="s">
        <v>11</v>
      </c>
    </row>
    <row r="441" spans="1:27" x14ac:dyDescent="0.25">
      <c r="A441" s="1" t="s">
        <v>1319</v>
      </c>
      <c r="B441" s="4">
        <v>42650</v>
      </c>
      <c r="C441" s="24" t="str">
        <f ca="1">IF(Table_owssvr[[#This Row],[Date]]&gt;=(TODAY()-365),"Y","N")</f>
        <v>N</v>
      </c>
      <c r="D441" s="1" t="s">
        <v>1316</v>
      </c>
      <c r="E441" s="1" t="s">
        <v>39</v>
      </c>
      <c r="F441" s="14" t="s">
        <v>1318</v>
      </c>
      <c r="G441" s="1" t="s">
        <v>483</v>
      </c>
      <c r="H441" s="6" t="str">
        <f>IFERROR(LEFT(Table_owssvr[[#This Row],[Subject]],FIND(";",Table_owssvr[[#This Row],[Subject]])-1),Table_owssvr[[#This Row],[Subject]])</f>
        <v>Damage related to disaster</v>
      </c>
      <c r="I441" s="1" t="s">
        <v>27</v>
      </c>
      <c r="J441" s="1" t="s">
        <v>0</v>
      </c>
      <c r="K441" s="5">
        <v>42676.586898148147</v>
      </c>
      <c r="L441" s="1"/>
      <c r="M441" s="1"/>
      <c r="N441" s="2" t="s">
        <v>12</v>
      </c>
      <c r="O441" s="6" t="b">
        <v>0</v>
      </c>
      <c r="P441" s="1" t="s">
        <v>15</v>
      </c>
      <c r="Q441" s="33" t="str">
        <f>IF(ISNUMBER(SEARCH(",",Table_owssvr[[#This Row],[Created By]])),SUBSTITUTE(Table_owssvr[[#This Row],[Created By]]," OCD,",""),Table_owssvr[[#This Row],[Created By]])</f>
        <v>Tomorr LeBeouf</v>
      </c>
      <c r="R441" s="33" t="str">
        <f>IF(ISNUMBER(SEARCH(",",Table_owssvr[[#This Row],[Created By]])),(MID(Table_owssvr[[#This Row],[Created By_A]]&amp;" "&amp;Table_owssvr[[#This Row],[Created By_A]],FIND(" ",Table_owssvr[[#This Row],[Created By_A]])+1,LEN(Table_owssvr[[#This Row],[Created By_A]]))),Table_owssvr[[#This Row],[Created By]])</f>
        <v>Tomorr LeBeouf</v>
      </c>
      <c r="S441" s="34" t="str">
        <f>IF(ISNUMBER(SEARCH(",",Table_owssvr[[#This Row],[Created By_B1]])),SUBSTITUTE(Table_owssvr[[#This Row],[Created By_B1]],",",""),Table_owssvr[[#This Row],[Created By_B1]])</f>
        <v>Tomorr LeBeouf</v>
      </c>
      <c r="T441" s="7">
        <v>447</v>
      </c>
      <c r="U441" s="1" t="s">
        <v>15</v>
      </c>
      <c r="V441" s="5">
        <v>42676.586898148147</v>
      </c>
      <c r="W441" s="1" t="s">
        <v>0</v>
      </c>
      <c r="X441" s="1"/>
      <c r="Y441" s="1" t="s">
        <v>13</v>
      </c>
      <c r="Z441" s="1" t="s">
        <v>12</v>
      </c>
      <c r="AA441" s="1" t="s">
        <v>11</v>
      </c>
    </row>
    <row r="442" spans="1:27" x14ac:dyDescent="0.25">
      <c r="A442" s="1" t="s">
        <v>1317</v>
      </c>
      <c r="B442" s="4">
        <v>42671</v>
      </c>
      <c r="C442" s="24" t="str">
        <f ca="1">IF(Table_owssvr[[#This Row],[Date]]&gt;=(TODAY()-365),"Y","N")</f>
        <v>N</v>
      </c>
      <c r="D442" s="1" t="s">
        <v>1316</v>
      </c>
      <c r="E442" s="1" t="s">
        <v>39</v>
      </c>
      <c r="F442" s="14" t="s">
        <v>1315</v>
      </c>
      <c r="G442" s="1" t="s">
        <v>221</v>
      </c>
      <c r="H442" s="6" t="str">
        <f>IFERROR(LEFT(Table_owssvr[[#This Row],[Subject]],FIND(";",Table_owssvr[[#This Row],[Subject]])-1),Table_owssvr[[#This Row],[Subject]])</f>
        <v>Damage related to disaster</v>
      </c>
      <c r="I442" s="1" t="s">
        <v>16</v>
      </c>
      <c r="J442" s="1" t="s">
        <v>0</v>
      </c>
      <c r="K442" s="5">
        <v>42676.588819444441</v>
      </c>
      <c r="L442" s="1"/>
      <c r="M442" s="1"/>
      <c r="N442" s="2" t="s">
        <v>12</v>
      </c>
      <c r="O442" s="6" t="b">
        <v>0</v>
      </c>
      <c r="P442" s="1" t="s">
        <v>15</v>
      </c>
      <c r="Q442" s="33" t="str">
        <f>IF(ISNUMBER(SEARCH(",",Table_owssvr[[#This Row],[Created By]])),SUBSTITUTE(Table_owssvr[[#This Row],[Created By]]," OCD,",""),Table_owssvr[[#This Row],[Created By]])</f>
        <v>Tomorr LeBeouf</v>
      </c>
      <c r="R442" s="33" t="str">
        <f>IF(ISNUMBER(SEARCH(",",Table_owssvr[[#This Row],[Created By]])),(MID(Table_owssvr[[#This Row],[Created By_A]]&amp;" "&amp;Table_owssvr[[#This Row],[Created By_A]],FIND(" ",Table_owssvr[[#This Row],[Created By_A]])+1,LEN(Table_owssvr[[#This Row],[Created By_A]]))),Table_owssvr[[#This Row],[Created By]])</f>
        <v>Tomorr LeBeouf</v>
      </c>
      <c r="S442" s="34" t="str">
        <f>IF(ISNUMBER(SEARCH(",",Table_owssvr[[#This Row],[Created By_B1]])),SUBSTITUTE(Table_owssvr[[#This Row],[Created By_B1]],",",""),Table_owssvr[[#This Row],[Created By_B1]])</f>
        <v>Tomorr LeBeouf</v>
      </c>
      <c r="T442" s="7">
        <v>448</v>
      </c>
      <c r="U442" s="1" t="s">
        <v>15</v>
      </c>
      <c r="V442" s="5">
        <v>42676.590983796297</v>
      </c>
      <c r="W442" s="1" t="s">
        <v>0</v>
      </c>
      <c r="X442" s="1"/>
      <c r="Y442" s="1" t="s">
        <v>13</v>
      </c>
      <c r="Z442" s="1" t="s">
        <v>12</v>
      </c>
      <c r="AA442" s="1" t="s">
        <v>11</v>
      </c>
    </row>
    <row r="443" spans="1:27" x14ac:dyDescent="0.25">
      <c r="A443" s="1" t="s">
        <v>1314</v>
      </c>
      <c r="B443" s="4">
        <v>42668</v>
      </c>
      <c r="C443" s="24" t="str">
        <f ca="1">IF(Table_owssvr[[#This Row],[Date]]&gt;=(TODAY()-365),"Y","N")</f>
        <v>N</v>
      </c>
      <c r="D443" s="1" t="s">
        <v>234</v>
      </c>
      <c r="E443" s="1" t="s">
        <v>521</v>
      </c>
      <c r="F443" s="14" t="s">
        <v>1313</v>
      </c>
      <c r="G443" s="1" t="s">
        <v>1312</v>
      </c>
      <c r="H443" s="6" t="str">
        <f>IFERROR(LEFT(Table_owssvr[[#This Row],[Subject]],FIND(";",Table_owssvr[[#This Row],[Subject]])-1),Table_owssvr[[#This Row],[Subject]])</f>
        <v>Damage related to disaster</v>
      </c>
      <c r="I443" s="1" t="s">
        <v>16</v>
      </c>
      <c r="J443" s="1" t="s">
        <v>1311</v>
      </c>
      <c r="K443" s="5">
        <v>42676.610590277778</v>
      </c>
      <c r="L443" s="1"/>
      <c r="M443" s="1"/>
      <c r="N443" s="2" t="s">
        <v>12</v>
      </c>
      <c r="O443" s="6" t="b">
        <v>0</v>
      </c>
      <c r="P443" s="1" t="s">
        <v>15</v>
      </c>
      <c r="Q443" s="33" t="str">
        <f>IF(ISNUMBER(SEARCH(",",Table_owssvr[[#This Row],[Created By]])),SUBSTITUTE(Table_owssvr[[#This Row],[Created By]]," OCD,",""),Table_owssvr[[#This Row],[Created By]])</f>
        <v>Richmond, Chenoa</v>
      </c>
      <c r="R443" s="33" t="str">
        <f>IF(ISNUMBER(SEARCH(",",Table_owssvr[[#This Row],[Created By]])),(MID(Table_owssvr[[#This Row],[Created By_A]]&amp;" "&amp;Table_owssvr[[#This Row],[Created By_A]],FIND(" ",Table_owssvr[[#This Row],[Created By_A]])+1,LEN(Table_owssvr[[#This Row],[Created By_A]]))),Table_owssvr[[#This Row],[Created By]])</f>
        <v>Chenoa Richmond,</v>
      </c>
      <c r="S443" s="34" t="str">
        <f>IF(ISNUMBER(SEARCH(",",Table_owssvr[[#This Row],[Created By_B1]])),SUBSTITUTE(Table_owssvr[[#This Row],[Created By_B1]],",",""),Table_owssvr[[#This Row],[Created By_B1]])</f>
        <v>Chenoa Richmond</v>
      </c>
      <c r="T443" s="7">
        <v>449</v>
      </c>
      <c r="U443" s="1" t="s">
        <v>15</v>
      </c>
      <c r="V443" s="5">
        <v>42676.610590277778</v>
      </c>
      <c r="W443" s="1" t="s">
        <v>1311</v>
      </c>
      <c r="X443" s="1"/>
      <c r="Y443" s="1" t="s">
        <v>13</v>
      </c>
      <c r="Z443" s="1" t="s">
        <v>12</v>
      </c>
      <c r="AA443" s="1" t="s">
        <v>11</v>
      </c>
    </row>
    <row r="444" spans="1:27" x14ac:dyDescent="0.25">
      <c r="A444" s="1" t="s">
        <v>1063</v>
      </c>
      <c r="B444" s="4">
        <v>42676</v>
      </c>
      <c r="C444" s="24" t="str">
        <f ca="1">IF(Table_owssvr[[#This Row],[Date]]&gt;=(TODAY()-365),"Y","N")</f>
        <v>N</v>
      </c>
      <c r="D444" s="1" t="s">
        <v>1310</v>
      </c>
      <c r="E444" s="1" t="s">
        <v>39</v>
      </c>
      <c r="F444" s="14" t="s">
        <v>1309</v>
      </c>
      <c r="G444" s="1" t="s">
        <v>574</v>
      </c>
      <c r="H444" s="6" t="str">
        <f>IFERROR(LEFT(Table_owssvr[[#This Row],[Subject]],FIND(";",Table_owssvr[[#This Row],[Subject]])-1),Table_owssvr[[#This Row],[Subject]])</f>
        <v>Eligible CDBG Activities</v>
      </c>
      <c r="I444" s="1" t="s">
        <v>27</v>
      </c>
      <c r="J444" s="1" t="s">
        <v>7</v>
      </c>
      <c r="K444" s="5">
        <v>42681.37699074074</v>
      </c>
      <c r="L444" s="1"/>
      <c r="M444" s="1"/>
      <c r="N444" s="2" t="s">
        <v>12</v>
      </c>
      <c r="O444" s="6" t="b">
        <v>0</v>
      </c>
      <c r="P444" s="1" t="s">
        <v>15</v>
      </c>
      <c r="Q444" s="33" t="str">
        <f>IF(ISNUMBER(SEARCH(",",Table_owssvr[[#This Row],[Created By]])),SUBSTITUTE(Table_owssvr[[#This Row],[Created By]]," OCD,",""),Table_owssvr[[#This Row],[Created By]])</f>
        <v>Michael Chua</v>
      </c>
      <c r="R444" s="33" t="str">
        <f>IF(ISNUMBER(SEARCH(",",Table_owssvr[[#This Row],[Created By]])),(MID(Table_owssvr[[#This Row],[Created By_A]]&amp;" "&amp;Table_owssvr[[#This Row],[Created By_A]],FIND(" ",Table_owssvr[[#This Row],[Created By_A]])+1,LEN(Table_owssvr[[#This Row],[Created By_A]]))),Table_owssvr[[#This Row],[Created By]])</f>
        <v>Michael Chua</v>
      </c>
      <c r="S444" s="34" t="str">
        <f>IF(ISNUMBER(SEARCH(",",Table_owssvr[[#This Row],[Created By_B1]])),SUBSTITUTE(Table_owssvr[[#This Row],[Created By_B1]],",",""),Table_owssvr[[#This Row],[Created By_B1]])</f>
        <v>Michael Chua</v>
      </c>
      <c r="T444" s="7">
        <v>450</v>
      </c>
      <c r="U444" s="1" t="s">
        <v>15</v>
      </c>
      <c r="V444" s="5">
        <v>42681.37699074074</v>
      </c>
      <c r="W444" s="1" t="s">
        <v>7</v>
      </c>
      <c r="X444" s="1"/>
      <c r="Y444" s="1" t="s">
        <v>13</v>
      </c>
      <c r="Z444" s="1" t="s">
        <v>12</v>
      </c>
      <c r="AA444" s="1" t="s">
        <v>11</v>
      </c>
    </row>
    <row r="445" spans="1:27" x14ac:dyDescent="0.25">
      <c r="A445" s="1" t="s">
        <v>31</v>
      </c>
      <c r="B445" s="4">
        <v>42681</v>
      </c>
      <c r="C445" s="24" t="str">
        <f ca="1">IF(Table_owssvr[[#This Row],[Date]]&gt;=(TODAY()-365),"Y","N")</f>
        <v>N</v>
      </c>
      <c r="D445" s="1" t="s">
        <v>164</v>
      </c>
      <c r="E445" s="1" t="s">
        <v>29</v>
      </c>
      <c r="F445" s="14" t="s">
        <v>1308</v>
      </c>
      <c r="G445" s="1" t="s">
        <v>1307</v>
      </c>
      <c r="H445" s="6" t="str">
        <f>IFERROR(LEFT(Table_owssvr[[#This Row],[Subject]],FIND(";",Table_owssvr[[#This Row],[Subject]])-1),Table_owssvr[[#This Row],[Subject]])</f>
        <v>Damage related to disaster</v>
      </c>
      <c r="I445" s="1" t="s">
        <v>16</v>
      </c>
      <c r="J445" s="1" t="s">
        <v>6</v>
      </c>
      <c r="K445" s="5">
        <v>42681.602060185185</v>
      </c>
      <c r="L445" s="1"/>
      <c r="M445" s="1"/>
      <c r="N445" s="2" t="s">
        <v>12</v>
      </c>
      <c r="O445" s="6" t="b">
        <v>0</v>
      </c>
      <c r="P445" s="1" t="s">
        <v>15</v>
      </c>
      <c r="Q445" s="33" t="str">
        <f>IF(ISNUMBER(SEARCH(",",Table_owssvr[[#This Row],[Created By]])),SUBSTITUTE(Table_owssvr[[#This Row],[Created By]]," OCD,",""),Table_owssvr[[#This Row],[Created By]])</f>
        <v>Nechelle Polk</v>
      </c>
      <c r="R445" s="33" t="str">
        <f>IF(ISNUMBER(SEARCH(",",Table_owssvr[[#This Row],[Created By]])),(MID(Table_owssvr[[#This Row],[Created By_A]]&amp;" "&amp;Table_owssvr[[#This Row],[Created By_A]],FIND(" ",Table_owssvr[[#This Row],[Created By_A]])+1,LEN(Table_owssvr[[#This Row],[Created By_A]]))),Table_owssvr[[#This Row],[Created By]])</f>
        <v>Nechelle Polk</v>
      </c>
      <c r="S445" s="34" t="str">
        <f>IF(ISNUMBER(SEARCH(",",Table_owssvr[[#This Row],[Created By_B1]])),SUBSTITUTE(Table_owssvr[[#This Row],[Created By_B1]],",",""),Table_owssvr[[#This Row],[Created By_B1]])</f>
        <v>Nechelle Polk</v>
      </c>
      <c r="T445" s="7">
        <v>451</v>
      </c>
      <c r="U445" s="1" t="s">
        <v>15</v>
      </c>
      <c r="V445" s="5">
        <v>42891.624085648145</v>
      </c>
      <c r="W445" s="1" t="s">
        <v>6</v>
      </c>
      <c r="X445" s="1"/>
      <c r="Y445" s="1" t="s">
        <v>13</v>
      </c>
      <c r="Z445" s="1" t="s">
        <v>12</v>
      </c>
      <c r="AA445" s="1" t="s">
        <v>11</v>
      </c>
    </row>
    <row r="446" spans="1:27" x14ac:dyDescent="0.25">
      <c r="A446" s="1" t="s">
        <v>512</v>
      </c>
      <c r="B446" s="4">
        <v>42670</v>
      </c>
      <c r="C446" s="24" t="str">
        <f ca="1">IF(Table_owssvr[[#This Row],[Date]]&gt;=(TODAY()-365),"Y","N")</f>
        <v>N</v>
      </c>
      <c r="D446" s="1" t="s">
        <v>1306</v>
      </c>
      <c r="E446" s="1" t="s">
        <v>48</v>
      </c>
      <c r="F446" s="14" t="s">
        <v>1305</v>
      </c>
      <c r="G446" s="1" t="s">
        <v>1304</v>
      </c>
      <c r="H446" s="6" t="str">
        <f>IFERROR(LEFT(Table_owssvr[[#This Row],[Subject]],FIND(";",Table_owssvr[[#This Row],[Subject]])-1),Table_owssvr[[#This Row],[Subject]])</f>
        <v>Damage related to disaster</v>
      </c>
      <c r="I446" s="1" t="s">
        <v>16</v>
      </c>
      <c r="J446" s="1" t="s">
        <v>1238</v>
      </c>
      <c r="K446" s="5">
        <v>42681.629270833335</v>
      </c>
      <c r="L446" s="1"/>
      <c r="M446" s="1"/>
      <c r="N446" s="2" t="s">
        <v>12</v>
      </c>
      <c r="O446" s="6" t="b">
        <v>0</v>
      </c>
      <c r="P446" s="1" t="s">
        <v>15</v>
      </c>
      <c r="Q446" s="33" t="str">
        <f>IF(ISNUMBER(SEARCH(",",Table_owssvr[[#This Row],[Created By]])),SUBSTITUTE(Table_owssvr[[#This Row],[Created By]]," OCD,",""),Table_owssvr[[#This Row],[Created By]])</f>
        <v>Williams Desirae</v>
      </c>
      <c r="R446" s="33" t="str">
        <f>IF(ISNUMBER(SEARCH(",",Table_owssvr[[#This Row],[Created By]])),(MID(Table_owssvr[[#This Row],[Created By_A]]&amp;" "&amp;Table_owssvr[[#This Row],[Created By_A]],FIND(" ",Table_owssvr[[#This Row],[Created By_A]])+1,LEN(Table_owssvr[[#This Row],[Created By_A]]))),Table_owssvr[[#This Row],[Created By]])</f>
        <v>Desirae Williams</v>
      </c>
      <c r="S446" s="34" t="str">
        <f>IF(ISNUMBER(SEARCH(",",Table_owssvr[[#This Row],[Created By_B1]])),SUBSTITUTE(Table_owssvr[[#This Row],[Created By_B1]],",",""),Table_owssvr[[#This Row],[Created By_B1]])</f>
        <v>Desirae Williams</v>
      </c>
      <c r="T446" s="7">
        <v>452</v>
      </c>
      <c r="U446" s="1" t="s">
        <v>15</v>
      </c>
      <c r="V446" s="5">
        <v>42681.629270833335</v>
      </c>
      <c r="W446" s="1" t="s">
        <v>1238</v>
      </c>
      <c r="X446" s="1"/>
      <c r="Y446" s="1" t="s">
        <v>13</v>
      </c>
      <c r="Z446" s="1" t="s">
        <v>12</v>
      </c>
      <c r="AA446" s="1" t="s">
        <v>11</v>
      </c>
    </row>
    <row r="447" spans="1:27" x14ac:dyDescent="0.25">
      <c r="A447" s="1" t="s">
        <v>1030</v>
      </c>
      <c r="B447" s="4">
        <v>42655</v>
      </c>
      <c r="C447" s="24" t="str">
        <f ca="1">IF(Table_owssvr[[#This Row],[Date]]&gt;=(TODAY()-365),"Y","N")</f>
        <v>N</v>
      </c>
      <c r="D447" s="1" t="s">
        <v>1029</v>
      </c>
      <c r="E447" s="1" t="s">
        <v>502</v>
      </c>
      <c r="F447" s="14" t="s">
        <v>1303</v>
      </c>
      <c r="G447" s="1" t="s">
        <v>13</v>
      </c>
      <c r="H447" s="6" t="str">
        <f>IFERROR(LEFT(Table_owssvr[[#This Row],[Subject]],FIND(";",Table_owssvr[[#This Row],[Subject]])-1),Table_owssvr[[#This Row],[Subject]])</f>
        <v>Grants Management</v>
      </c>
      <c r="I447" s="1" t="s">
        <v>27</v>
      </c>
      <c r="J447" s="1" t="s">
        <v>7</v>
      </c>
      <c r="K447" s="5">
        <v>42681.646747685183</v>
      </c>
      <c r="L447" s="1"/>
      <c r="M447" s="1"/>
      <c r="N447" s="2" t="s">
        <v>12</v>
      </c>
      <c r="O447" s="6" t="b">
        <v>0</v>
      </c>
      <c r="P447" s="1" t="s">
        <v>15</v>
      </c>
      <c r="Q447" s="33" t="str">
        <f>IF(ISNUMBER(SEARCH(",",Table_owssvr[[#This Row],[Created By]])),SUBSTITUTE(Table_owssvr[[#This Row],[Created By]]," OCD,",""),Table_owssvr[[#This Row],[Created By]])</f>
        <v>Michael Chua</v>
      </c>
      <c r="R447" s="33" t="str">
        <f>IF(ISNUMBER(SEARCH(",",Table_owssvr[[#This Row],[Created By]])),(MID(Table_owssvr[[#This Row],[Created By_A]]&amp;" "&amp;Table_owssvr[[#This Row],[Created By_A]],FIND(" ",Table_owssvr[[#This Row],[Created By_A]])+1,LEN(Table_owssvr[[#This Row],[Created By_A]]))),Table_owssvr[[#This Row],[Created By]])</f>
        <v>Michael Chua</v>
      </c>
      <c r="S447" s="34" t="str">
        <f>IF(ISNUMBER(SEARCH(",",Table_owssvr[[#This Row],[Created By_B1]])),SUBSTITUTE(Table_owssvr[[#This Row],[Created By_B1]],",",""),Table_owssvr[[#This Row],[Created By_B1]])</f>
        <v>Michael Chua</v>
      </c>
      <c r="T447" s="7">
        <v>453</v>
      </c>
      <c r="U447" s="1" t="s">
        <v>15</v>
      </c>
      <c r="V447" s="5">
        <v>42681.646747685183</v>
      </c>
      <c r="W447" s="1" t="s">
        <v>7</v>
      </c>
      <c r="X447" s="1"/>
      <c r="Y447" s="1" t="s">
        <v>13</v>
      </c>
      <c r="Z447" s="1" t="s">
        <v>12</v>
      </c>
      <c r="AA447" s="1" t="s">
        <v>11</v>
      </c>
    </row>
    <row r="448" spans="1:27" x14ac:dyDescent="0.25">
      <c r="A448" s="1" t="s">
        <v>153</v>
      </c>
      <c r="B448" s="4">
        <v>42683</v>
      </c>
      <c r="C448" s="24" t="str">
        <f ca="1">IF(Table_owssvr[[#This Row],[Date]]&gt;=(TODAY()-365),"Y","N")</f>
        <v>N</v>
      </c>
      <c r="D448" s="1" t="s">
        <v>1302</v>
      </c>
      <c r="E448" s="1" t="s">
        <v>39</v>
      </c>
      <c r="F448" s="14" t="s">
        <v>1301</v>
      </c>
      <c r="G448" s="1" t="s">
        <v>148</v>
      </c>
      <c r="H448" s="6" t="str">
        <f>IFERROR(LEFT(Table_owssvr[[#This Row],[Subject]],FIND(";",Table_owssvr[[#This Row],[Subject]])-1),Table_owssvr[[#This Row],[Subject]])</f>
        <v>Financial Management</v>
      </c>
      <c r="I448" s="1" t="s">
        <v>16</v>
      </c>
      <c r="J448" s="1" t="s">
        <v>6</v>
      </c>
      <c r="K448" s="5">
        <v>42683.697326388887</v>
      </c>
      <c r="L448" s="1"/>
      <c r="M448" s="1"/>
      <c r="N448" s="2" t="s">
        <v>12</v>
      </c>
      <c r="O448" s="6" t="b">
        <v>0</v>
      </c>
      <c r="P448" s="1" t="s">
        <v>15</v>
      </c>
      <c r="Q448" s="33" t="str">
        <f>IF(ISNUMBER(SEARCH(",",Table_owssvr[[#This Row],[Created By]])),SUBSTITUTE(Table_owssvr[[#This Row],[Created By]]," OCD,",""),Table_owssvr[[#This Row],[Created By]])</f>
        <v>Nechelle Polk</v>
      </c>
      <c r="R448" s="33" t="str">
        <f>IF(ISNUMBER(SEARCH(",",Table_owssvr[[#This Row],[Created By]])),(MID(Table_owssvr[[#This Row],[Created By_A]]&amp;" "&amp;Table_owssvr[[#This Row],[Created By_A]],FIND(" ",Table_owssvr[[#This Row],[Created By_A]])+1,LEN(Table_owssvr[[#This Row],[Created By_A]]))),Table_owssvr[[#This Row],[Created By]])</f>
        <v>Nechelle Polk</v>
      </c>
      <c r="S448" s="34" t="str">
        <f>IF(ISNUMBER(SEARCH(",",Table_owssvr[[#This Row],[Created By_B1]])),SUBSTITUTE(Table_owssvr[[#This Row],[Created By_B1]],",",""),Table_owssvr[[#This Row],[Created By_B1]])</f>
        <v>Nechelle Polk</v>
      </c>
      <c r="T448" s="7">
        <v>454</v>
      </c>
      <c r="U448" s="1" t="s">
        <v>15</v>
      </c>
      <c r="V448" s="5">
        <v>42683.697326388887</v>
      </c>
      <c r="W448" s="1" t="s">
        <v>6</v>
      </c>
      <c r="X448" s="1"/>
      <c r="Y448" s="1" t="s">
        <v>13</v>
      </c>
      <c r="Z448" s="1" t="s">
        <v>12</v>
      </c>
      <c r="AA448" s="1" t="s">
        <v>11</v>
      </c>
    </row>
    <row r="449" spans="1:27" x14ac:dyDescent="0.25">
      <c r="A449" s="1" t="s">
        <v>142</v>
      </c>
      <c r="B449" s="4">
        <v>42691</v>
      </c>
      <c r="C449" s="24" t="str">
        <f ca="1">IF(Table_owssvr[[#This Row],[Date]]&gt;=(TODAY()-365),"Y","N")</f>
        <v>N</v>
      </c>
      <c r="D449" s="1" t="s">
        <v>1300</v>
      </c>
      <c r="E449" s="1" t="s">
        <v>48</v>
      </c>
      <c r="F449" s="14" t="s">
        <v>1299</v>
      </c>
      <c r="G449" s="1" t="s">
        <v>59</v>
      </c>
      <c r="H449" s="6" t="str">
        <f>IFERROR(LEFT(Table_owssvr[[#This Row],[Subject]],FIND(";",Table_owssvr[[#This Row],[Subject]])-1),Table_owssvr[[#This Row],[Subject]])</f>
        <v>Damage related to disaster</v>
      </c>
      <c r="I449" s="1" t="s">
        <v>16</v>
      </c>
      <c r="J449" s="1" t="s">
        <v>6</v>
      </c>
      <c r="K449" s="5">
        <v>42691.434050925927</v>
      </c>
      <c r="L449" s="1"/>
      <c r="M449" s="1"/>
      <c r="N449" s="2" t="s">
        <v>12</v>
      </c>
      <c r="O449" s="6" t="b">
        <v>0</v>
      </c>
      <c r="P449" s="1" t="s">
        <v>15</v>
      </c>
      <c r="Q449" s="33" t="str">
        <f>IF(ISNUMBER(SEARCH(",",Table_owssvr[[#This Row],[Created By]])),SUBSTITUTE(Table_owssvr[[#This Row],[Created By]]," OCD,",""),Table_owssvr[[#This Row],[Created By]])</f>
        <v>Nechelle Polk</v>
      </c>
      <c r="R449" s="33" t="str">
        <f>IF(ISNUMBER(SEARCH(",",Table_owssvr[[#This Row],[Created By]])),(MID(Table_owssvr[[#This Row],[Created By_A]]&amp;" "&amp;Table_owssvr[[#This Row],[Created By_A]],FIND(" ",Table_owssvr[[#This Row],[Created By_A]])+1,LEN(Table_owssvr[[#This Row],[Created By_A]]))),Table_owssvr[[#This Row],[Created By]])</f>
        <v>Nechelle Polk</v>
      </c>
      <c r="S449" s="34" t="str">
        <f>IF(ISNUMBER(SEARCH(",",Table_owssvr[[#This Row],[Created By_B1]])),SUBSTITUTE(Table_owssvr[[#This Row],[Created By_B1]],",",""),Table_owssvr[[#This Row],[Created By_B1]])</f>
        <v>Nechelle Polk</v>
      </c>
      <c r="T449" s="7">
        <v>455</v>
      </c>
      <c r="U449" s="1" t="s">
        <v>15</v>
      </c>
      <c r="V449" s="5">
        <v>42691.434050925927</v>
      </c>
      <c r="W449" s="1" t="s">
        <v>6</v>
      </c>
      <c r="X449" s="1"/>
      <c r="Y449" s="1" t="s">
        <v>13</v>
      </c>
      <c r="Z449" s="1" t="s">
        <v>12</v>
      </c>
      <c r="AA449" s="1" t="s">
        <v>11</v>
      </c>
    </row>
    <row r="450" spans="1:27" x14ac:dyDescent="0.25">
      <c r="A450" s="1" t="s">
        <v>497</v>
      </c>
      <c r="B450" s="4">
        <v>42696</v>
      </c>
      <c r="C450" s="24" t="str">
        <f ca="1">IF(Table_owssvr[[#This Row],[Date]]&gt;=(TODAY()-365),"Y","N")</f>
        <v>N</v>
      </c>
      <c r="D450" s="1" t="s">
        <v>496</v>
      </c>
      <c r="E450" s="1" t="s">
        <v>52</v>
      </c>
      <c r="F450" s="14" t="s">
        <v>1298</v>
      </c>
      <c r="G450" s="1" t="s">
        <v>292</v>
      </c>
      <c r="H450" s="6" t="str">
        <f>IFERROR(LEFT(Table_owssvr[[#This Row],[Subject]],FIND(";",Table_owssvr[[#This Row],[Subject]])-1),Table_owssvr[[#This Row],[Subject]])</f>
        <v>Damage related to disaster</v>
      </c>
      <c r="I450" s="1" t="s">
        <v>27</v>
      </c>
      <c r="J450" s="1" t="s">
        <v>493</v>
      </c>
      <c r="K450" s="5">
        <v>42697.355995370373</v>
      </c>
      <c r="L450" s="1"/>
      <c r="M450" s="1"/>
      <c r="N450" s="2" t="s">
        <v>12</v>
      </c>
      <c r="O450" s="6" t="b">
        <v>0</v>
      </c>
      <c r="P450" s="1" t="s">
        <v>15</v>
      </c>
      <c r="Q450" s="33" t="str">
        <f>IF(ISNUMBER(SEARCH(",",Table_owssvr[[#This Row],[Created By]])),SUBSTITUTE(Table_owssvr[[#This Row],[Created By]]," OCD,",""),Table_owssvr[[#This Row],[Created By]])</f>
        <v>Lee Jared</v>
      </c>
      <c r="R450" s="33" t="str">
        <f>IF(ISNUMBER(SEARCH(",",Table_owssvr[[#This Row],[Created By]])),(MID(Table_owssvr[[#This Row],[Created By_A]]&amp;" "&amp;Table_owssvr[[#This Row],[Created By_A]],FIND(" ",Table_owssvr[[#This Row],[Created By_A]])+1,LEN(Table_owssvr[[#This Row],[Created By_A]]))),Table_owssvr[[#This Row],[Created By]])</f>
        <v>Jared Lee</v>
      </c>
      <c r="S450" s="34" t="str">
        <f>IF(ISNUMBER(SEARCH(",",Table_owssvr[[#This Row],[Created By_B1]])),SUBSTITUTE(Table_owssvr[[#This Row],[Created By_B1]],",",""),Table_owssvr[[#This Row],[Created By_B1]])</f>
        <v>Jared Lee</v>
      </c>
      <c r="T450" s="7">
        <v>456</v>
      </c>
      <c r="U450" s="1" t="s">
        <v>15</v>
      </c>
      <c r="V450" s="5">
        <v>42711.506203703706</v>
      </c>
      <c r="W450" s="1" t="s">
        <v>493</v>
      </c>
      <c r="X450" s="1"/>
      <c r="Y450" s="1" t="s">
        <v>13</v>
      </c>
      <c r="Z450" s="1" t="s">
        <v>12</v>
      </c>
      <c r="AA450" s="1" t="s">
        <v>11</v>
      </c>
    </row>
    <row r="451" spans="1:27" x14ac:dyDescent="0.25">
      <c r="A451" s="1" t="s">
        <v>135</v>
      </c>
      <c r="B451" s="4">
        <v>42675</v>
      </c>
      <c r="C451" s="24" t="str">
        <f ca="1">IF(Table_owssvr[[#This Row],[Date]]&gt;=(TODAY()-365),"Y","N")</f>
        <v>N</v>
      </c>
      <c r="D451" s="1" t="s">
        <v>1294</v>
      </c>
      <c r="E451" s="1" t="s">
        <v>521</v>
      </c>
      <c r="F451" s="14" t="s">
        <v>1297</v>
      </c>
      <c r="G451" s="1" t="s">
        <v>432</v>
      </c>
      <c r="H451" s="6" t="str">
        <f>IFERROR(LEFT(Table_owssvr[[#This Row],[Subject]],FIND(";",Table_owssvr[[#This Row],[Subject]])-1),Table_owssvr[[#This Row],[Subject]])</f>
        <v>Financial Management</v>
      </c>
      <c r="I451" s="1" t="s">
        <v>27</v>
      </c>
      <c r="J451" s="1" t="s">
        <v>1135</v>
      </c>
      <c r="K451" s="5">
        <v>42702.353831018518</v>
      </c>
      <c r="L451" s="1"/>
      <c r="M451" s="1"/>
      <c r="N451" s="2" t="s">
        <v>12</v>
      </c>
      <c r="O451" s="6" t="b">
        <v>0</v>
      </c>
      <c r="P451" s="1" t="s">
        <v>15</v>
      </c>
      <c r="Q451" s="33" t="str">
        <f>IF(ISNUMBER(SEARCH(",",Table_owssvr[[#This Row],[Created By]])),SUBSTITUTE(Table_owssvr[[#This Row],[Created By]]," OCD,",""),Table_owssvr[[#This Row],[Created By]])</f>
        <v>Bergeron, Liza</v>
      </c>
      <c r="R451" s="33" t="str">
        <f>IF(ISNUMBER(SEARCH(",",Table_owssvr[[#This Row],[Created By]])),(MID(Table_owssvr[[#This Row],[Created By_A]]&amp;" "&amp;Table_owssvr[[#This Row],[Created By_A]],FIND(" ",Table_owssvr[[#This Row],[Created By_A]])+1,LEN(Table_owssvr[[#This Row],[Created By_A]]))),Table_owssvr[[#This Row],[Created By]])</f>
        <v>Liza Bergeron,</v>
      </c>
      <c r="S451" s="34" t="str">
        <f>IF(ISNUMBER(SEARCH(",",Table_owssvr[[#This Row],[Created By_B1]])),SUBSTITUTE(Table_owssvr[[#This Row],[Created By_B1]],",",""),Table_owssvr[[#This Row],[Created By_B1]])</f>
        <v>Liza Bergeron</v>
      </c>
      <c r="T451" s="7">
        <v>457</v>
      </c>
      <c r="U451" s="1" t="s">
        <v>15</v>
      </c>
      <c r="V451" s="5">
        <v>42702.353831018518</v>
      </c>
      <c r="W451" s="1" t="s">
        <v>1135</v>
      </c>
      <c r="X451" s="1"/>
      <c r="Y451" s="1" t="s">
        <v>13</v>
      </c>
      <c r="Z451" s="1" t="s">
        <v>12</v>
      </c>
      <c r="AA451" s="1" t="s">
        <v>11</v>
      </c>
    </row>
    <row r="452" spans="1:27" x14ac:dyDescent="0.25">
      <c r="A452" s="1" t="s">
        <v>1143</v>
      </c>
      <c r="B452" s="4">
        <v>42677</v>
      </c>
      <c r="C452" s="24" t="str">
        <f ca="1">IF(Table_owssvr[[#This Row],[Date]]&gt;=(TODAY()-365),"Y","N")</f>
        <v>N</v>
      </c>
      <c r="D452" s="1" t="s">
        <v>1296</v>
      </c>
      <c r="E452" s="1" t="s">
        <v>521</v>
      </c>
      <c r="F452" s="14" t="s">
        <v>1295</v>
      </c>
      <c r="G452" s="1" t="s">
        <v>59</v>
      </c>
      <c r="H452" s="6" t="str">
        <f>IFERROR(LEFT(Table_owssvr[[#This Row],[Subject]],FIND(";",Table_owssvr[[#This Row],[Subject]])-1),Table_owssvr[[#This Row],[Subject]])</f>
        <v>Damage related to disaster</v>
      </c>
      <c r="I452" s="1" t="s">
        <v>27</v>
      </c>
      <c r="J452" s="1" t="s">
        <v>1135</v>
      </c>
      <c r="K452" s="5">
        <v>42702.361655092594</v>
      </c>
      <c r="L452" s="1"/>
      <c r="M452" s="1"/>
      <c r="N452" s="2" t="s">
        <v>12</v>
      </c>
      <c r="O452" s="6" t="b">
        <v>0</v>
      </c>
      <c r="P452" s="1" t="s">
        <v>15</v>
      </c>
      <c r="Q452" s="33" t="str">
        <f>IF(ISNUMBER(SEARCH(",",Table_owssvr[[#This Row],[Created By]])),SUBSTITUTE(Table_owssvr[[#This Row],[Created By]]," OCD,",""),Table_owssvr[[#This Row],[Created By]])</f>
        <v>Bergeron, Liza</v>
      </c>
      <c r="R452" s="33" t="str">
        <f>IF(ISNUMBER(SEARCH(",",Table_owssvr[[#This Row],[Created By]])),(MID(Table_owssvr[[#This Row],[Created By_A]]&amp;" "&amp;Table_owssvr[[#This Row],[Created By_A]],FIND(" ",Table_owssvr[[#This Row],[Created By_A]])+1,LEN(Table_owssvr[[#This Row],[Created By_A]]))),Table_owssvr[[#This Row],[Created By]])</f>
        <v>Liza Bergeron,</v>
      </c>
      <c r="S452" s="34" t="str">
        <f>IF(ISNUMBER(SEARCH(",",Table_owssvr[[#This Row],[Created By_B1]])),SUBSTITUTE(Table_owssvr[[#This Row],[Created By_B1]],",",""),Table_owssvr[[#This Row],[Created By_B1]])</f>
        <v>Liza Bergeron</v>
      </c>
      <c r="T452" s="7">
        <v>458</v>
      </c>
      <c r="U452" s="1" t="s">
        <v>15</v>
      </c>
      <c r="V452" s="5">
        <v>42702.361655092594</v>
      </c>
      <c r="W452" s="1" t="s">
        <v>1135</v>
      </c>
      <c r="X452" s="1"/>
      <c r="Y452" s="1" t="s">
        <v>13</v>
      </c>
      <c r="Z452" s="1" t="s">
        <v>12</v>
      </c>
      <c r="AA452" s="1" t="s">
        <v>11</v>
      </c>
    </row>
    <row r="453" spans="1:27" x14ac:dyDescent="0.25">
      <c r="A453" s="1" t="s">
        <v>135</v>
      </c>
      <c r="B453" s="4">
        <v>42695</v>
      </c>
      <c r="C453" s="24" t="str">
        <f ca="1">IF(Table_owssvr[[#This Row],[Date]]&gt;=(TODAY()-365),"Y","N")</f>
        <v>N</v>
      </c>
      <c r="D453" s="1" t="s">
        <v>1294</v>
      </c>
      <c r="E453" s="1" t="s">
        <v>521</v>
      </c>
      <c r="F453" s="14" t="s">
        <v>1293</v>
      </c>
      <c r="G453" s="1" t="s">
        <v>442</v>
      </c>
      <c r="H453" s="6" t="str">
        <f>IFERROR(LEFT(Table_owssvr[[#This Row],[Subject]],FIND(";",Table_owssvr[[#This Row],[Subject]])-1),Table_owssvr[[#This Row],[Subject]])</f>
        <v>Damage related to disaster</v>
      </c>
      <c r="I453" s="1" t="s">
        <v>27</v>
      </c>
      <c r="J453" s="1" t="s">
        <v>1135</v>
      </c>
      <c r="K453" s="5">
        <v>42702.366689814815</v>
      </c>
      <c r="L453" s="1"/>
      <c r="M453" s="1"/>
      <c r="N453" s="2" t="s">
        <v>12</v>
      </c>
      <c r="O453" s="6" t="b">
        <v>0</v>
      </c>
      <c r="P453" s="1" t="s">
        <v>15</v>
      </c>
      <c r="Q453" s="33" t="str">
        <f>IF(ISNUMBER(SEARCH(",",Table_owssvr[[#This Row],[Created By]])),SUBSTITUTE(Table_owssvr[[#This Row],[Created By]]," OCD,",""),Table_owssvr[[#This Row],[Created By]])</f>
        <v>Bergeron, Liza</v>
      </c>
      <c r="R453" s="33" t="str">
        <f>IF(ISNUMBER(SEARCH(",",Table_owssvr[[#This Row],[Created By]])),(MID(Table_owssvr[[#This Row],[Created By_A]]&amp;" "&amp;Table_owssvr[[#This Row],[Created By_A]],FIND(" ",Table_owssvr[[#This Row],[Created By_A]])+1,LEN(Table_owssvr[[#This Row],[Created By_A]]))),Table_owssvr[[#This Row],[Created By]])</f>
        <v>Liza Bergeron,</v>
      </c>
      <c r="S453" s="34" t="str">
        <f>IF(ISNUMBER(SEARCH(",",Table_owssvr[[#This Row],[Created By_B1]])),SUBSTITUTE(Table_owssvr[[#This Row],[Created By_B1]],",",""),Table_owssvr[[#This Row],[Created By_B1]])</f>
        <v>Liza Bergeron</v>
      </c>
      <c r="T453" s="7">
        <v>459</v>
      </c>
      <c r="U453" s="1" t="s">
        <v>15</v>
      </c>
      <c r="V453" s="5">
        <v>42702.366689814815</v>
      </c>
      <c r="W453" s="1" t="s">
        <v>1135</v>
      </c>
      <c r="X453" s="1"/>
      <c r="Y453" s="1" t="s">
        <v>13</v>
      </c>
      <c r="Z453" s="1" t="s">
        <v>12</v>
      </c>
      <c r="AA453" s="1" t="s">
        <v>11</v>
      </c>
    </row>
    <row r="454" spans="1:27" x14ac:dyDescent="0.25">
      <c r="A454" s="1" t="s">
        <v>1216</v>
      </c>
      <c r="B454" s="4">
        <v>42689</v>
      </c>
      <c r="C454" s="24" t="str">
        <f ca="1">IF(Table_owssvr[[#This Row],[Date]]&gt;=(TODAY()-365),"Y","N")</f>
        <v>N</v>
      </c>
      <c r="D454" s="1" t="s">
        <v>1292</v>
      </c>
      <c r="E454" s="1" t="s">
        <v>39</v>
      </c>
      <c r="F454" s="14" t="s">
        <v>1291</v>
      </c>
      <c r="G454" s="1" t="s">
        <v>148</v>
      </c>
      <c r="H454" s="6" t="str">
        <f>IFERROR(LEFT(Table_owssvr[[#This Row],[Subject]],FIND(";",Table_owssvr[[#This Row],[Subject]])-1),Table_owssvr[[#This Row],[Subject]])</f>
        <v>Financial Management</v>
      </c>
      <c r="I454" s="1" t="s">
        <v>16</v>
      </c>
      <c r="J454" s="1" t="s">
        <v>8</v>
      </c>
      <c r="K454" s="5">
        <v>42702.446192129632</v>
      </c>
      <c r="L454" s="1"/>
      <c r="M454" s="1"/>
      <c r="N454" s="2" t="s">
        <v>12</v>
      </c>
      <c r="O454" s="6" t="b">
        <v>0</v>
      </c>
      <c r="P454" s="1" t="s">
        <v>15</v>
      </c>
      <c r="Q454" s="33" t="str">
        <f>IF(ISNUMBER(SEARCH(",",Table_owssvr[[#This Row],[Created By]])),SUBSTITUTE(Table_owssvr[[#This Row],[Created By]]," OCD,",""),Table_owssvr[[#This Row],[Created By]])</f>
        <v>Candace Watkins</v>
      </c>
      <c r="R454" s="33" t="str">
        <f>IF(ISNUMBER(SEARCH(",",Table_owssvr[[#This Row],[Created By]])),(MID(Table_owssvr[[#This Row],[Created By_A]]&amp;" "&amp;Table_owssvr[[#This Row],[Created By_A]],FIND(" ",Table_owssvr[[#This Row],[Created By_A]])+1,LEN(Table_owssvr[[#This Row],[Created By_A]]))),Table_owssvr[[#This Row],[Created By]])</f>
        <v>Candace Watkins</v>
      </c>
      <c r="S454" s="34" t="str">
        <f>IF(ISNUMBER(SEARCH(",",Table_owssvr[[#This Row],[Created By_B1]])),SUBSTITUTE(Table_owssvr[[#This Row],[Created By_B1]],",",""),Table_owssvr[[#This Row],[Created By_B1]])</f>
        <v>Candace Watkins</v>
      </c>
      <c r="T454" s="7">
        <v>460</v>
      </c>
      <c r="U454" s="1" t="s">
        <v>15</v>
      </c>
      <c r="V454" s="5">
        <v>42702.446192129632</v>
      </c>
      <c r="W454" s="1" t="s">
        <v>8</v>
      </c>
      <c r="X454" s="1"/>
      <c r="Y454" s="1" t="s">
        <v>190</v>
      </c>
      <c r="Z454" s="1" t="s">
        <v>12</v>
      </c>
      <c r="AA454" s="1" t="s">
        <v>11</v>
      </c>
    </row>
    <row r="455" spans="1:27" x14ac:dyDescent="0.25">
      <c r="A455" s="1" t="s">
        <v>220</v>
      </c>
      <c r="B455" s="4">
        <v>42697</v>
      </c>
      <c r="C455" s="24" t="str">
        <f ca="1">IF(Table_owssvr[[#This Row],[Date]]&gt;=(TODAY()-365),"Y","N")</f>
        <v>N</v>
      </c>
      <c r="D455" s="1" t="s">
        <v>1290</v>
      </c>
      <c r="E455" s="1" t="s">
        <v>39</v>
      </c>
      <c r="F455" s="14" t="s">
        <v>1289</v>
      </c>
      <c r="G455" s="1" t="s">
        <v>13</v>
      </c>
      <c r="H455" s="6" t="str">
        <f>IFERROR(LEFT(Table_owssvr[[#This Row],[Subject]],FIND(";",Table_owssvr[[#This Row],[Subject]])-1),Table_owssvr[[#This Row],[Subject]])</f>
        <v>Grants Management</v>
      </c>
      <c r="I455" s="1" t="s">
        <v>27</v>
      </c>
      <c r="J455" s="1" t="s">
        <v>8</v>
      </c>
      <c r="K455" s="5">
        <v>42702.447858796295</v>
      </c>
      <c r="L455" s="1"/>
      <c r="M455" s="1"/>
      <c r="N455" s="2" t="s">
        <v>12</v>
      </c>
      <c r="O455" s="6" t="b">
        <v>0</v>
      </c>
      <c r="P455" s="1" t="s">
        <v>15</v>
      </c>
      <c r="Q455" s="33" t="str">
        <f>IF(ISNUMBER(SEARCH(",",Table_owssvr[[#This Row],[Created By]])),SUBSTITUTE(Table_owssvr[[#This Row],[Created By]]," OCD,",""),Table_owssvr[[#This Row],[Created By]])</f>
        <v>Candace Watkins</v>
      </c>
      <c r="R455" s="33" t="str">
        <f>IF(ISNUMBER(SEARCH(",",Table_owssvr[[#This Row],[Created By]])),(MID(Table_owssvr[[#This Row],[Created By_A]]&amp;" "&amp;Table_owssvr[[#This Row],[Created By_A]],FIND(" ",Table_owssvr[[#This Row],[Created By_A]])+1,LEN(Table_owssvr[[#This Row],[Created By_A]]))),Table_owssvr[[#This Row],[Created By]])</f>
        <v>Candace Watkins</v>
      </c>
      <c r="S455" s="34" t="str">
        <f>IF(ISNUMBER(SEARCH(",",Table_owssvr[[#This Row],[Created By_B1]])),SUBSTITUTE(Table_owssvr[[#This Row],[Created By_B1]],",",""),Table_owssvr[[#This Row],[Created By_B1]])</f>
        <v>Candace Watkins</v>
      </c>
      <c r="T455" s="7">
        <v>461</v>
      </c>
      <c r="U455" s="1" t="s">
        <v>15</v>
      </c>
      <c r="V455" s="5">
        <v>42702.447858796295</v>
      </c>
      <c r="W455" s="1" t="s">
        <v>8</v>
      </c>
      <c r="X455" s="1"/>
      <c r="Y455" s="1" t="s">
        <v>13</v>
      </c>
      <c r="Z455" s="1" t="s">
        <v>12</v>
      </c>
      <c r="AA455" s="1" t="s">
        <v>11</v>
      </c>
    </row>
    <row r="456" spans="1:27" x14ac:dyDescent="0.25">
      <c r="A456" s="1" t="s">
        <v>590</v>
      </c>
      <c r="B456" s="4">
        <v>42691</v>
      </c>
      <c r="C456" s="24" t="str">
        <f ca="1">IF(Table_owssvr[[#This Row],[Date]]&gt;=(TODAY()-365),"Y","N")</f>
        <v>N</v>
      </c>
      <c r="D456" s="1" t="s">
        <v>589</v>
      </c>
      <c r="E456" s="1" t="s">
        <v>39</v>
      </c>
      <c r="F456" s="14" t="s">
        <v>1288</v>
      </c>
      <c r="G456" s="1" t="s">
        <v>632</v>
      </c>
      <c r="H456" s="6" t="str">
        <f>IFERROR(LEFT(Table_owssvr[[#This Row],[Subject]],FIND(";",Table_owssvr[[#This Row],[Subject]])-1),Table_owssvr[[#This Row],[Subject]])</f>
        <v>Damage related to disaster</v>
      </c>
      <c r="I456" s="1" t="s">
        <v>16</v>
      </c>
      <c r="J456" s="1" t="s">
        <v>4</v>
      </c>
      <c r="K456" s="5">
        <v>42702.653483796297</v>
      </c>
      <c r="L456" s="1"/>
      <c r="M456" s="1"/>
      <c r="N456" s="2" t="s">
        <v>12</v>
      </c>
      <c r="O456" s="6" t="b">
        <v>0</v>
      </c>
      <c r="P456" s="1" t="s">
        <v>15</v>
      </c>
      <c r="Q456" s="33" t="str">
        <f>IF(ISNUMBER(SEARCH(",",Table_owssvr[[#This Row],[Created By]])),SUBSTITUTE(Table_owssvr[[#This Row],[Created By]]," OCD,",""),Table_owssvr[[#This Row],[Created By]])</f>
        <v>Kristen Hebert</v>
      </c>
      <c r="R456" s="33" t="str">
        <f>IF(ISNUMBER(SEARCH(",",Table_owssvr[[#This Row],[Created By]])),(MID(Table_owssvr[[#This Row],[Created By_A]]&amp;" "&amp;Table_owssvr[[#This Row],[Created By_A]],FIND(" ",Table_owssvr[[#This Row],[Created By_A]])+1,LEN(Table_owssvr[[#This Row],[Created By_A]]))),Table_owssvr[[#This Row],[Created By]])</f>
        <v>Kristen Hebert</v>
      </c>
      <c r="S456" s="34" t="str">
        <f>IF(ISNUMBER(SEARCH(",",Table_owssvr[[#This Row],[Created By_B1]])),SUBSTITUTE(Table_owssvr[[#This Row],[Created By_B1]],",",""),Table_owssvr[[#This Row],[Created By_B1]])</f>
        <v>Kristen Hebert</v>
      </c>
      <c r="T456" s="7">
        <v>462</v>
      </c>
      <c r="U456" s="1" t="s">
        <v>15</v>
      </c>
      <c r="V456" s="5">
        <v>42702.653483796297</v>
      </c>
      <c r="W456" s="1" t="s">
        <v>4</v>
      </c>
      <c r="X456" s="1"/>
      <c r="Y456" s="1" t="s">
        <v>190</v>
      </c>
      <c r="Z456" s="1" t="s">
        <v>12</v>
      </c>
      <c r="AA456" s="1" t="s">
        <v>11</v>
      </c>
    </row>
    <row r="457" spans="1:27" x14ac:dyDescent="0.25">
      <c r="A457" s="1" t="s">
        <v>573</v>
      </c>
      <c r="B457" s="4">
        <v>42650</v>
      </c>
      <c r="C457" s="24" t="str">
        <f ca="1">IF(Table_owssvr[[#This Row],[Date]]&gt;=(TODAY()-365),"Y","N")</f>
        <v>N</v>
      </c>
      <c r="D457" s="1" t="s">
        <v>852</v>
      </c>
      <c r="E457" s="1" t="s">
        <v>29</v>
      </c>
      <c r="F457" s="14" t="s">
        <v>1287</v>
      </c>
      <c r="G457" s="1" t="s">
        <v>574</v>
      </c>
      <c r="H457" s="6" t="str">
        <f>IFERROR(LEFT(Table_owssvr[[#This Row],[Subject]],FIND(";",Table_owssvr[[#This Row],[Subject]])-1),Table_owssvr[[#This Row],[Subject]])</f>
        <v>Eligible CDBG Activities</v>
      </c>
      <c r="I457" s="1" t="s">
        <v>16</v>
      </c>
      <c r="J457" s="1" t="s">
        <v>1099</v>
      </c>
      <c r="K457" s="5">
        <v>42704.448506944442</v>
      </c>
      <c r="L457" s="1"/>
      <c r="M457" s="1"/>
      <c r="N457" s="2" t="s">
        <v>12</v>
      </c>
      <c r="O457" s="6" t="b">
        <v>0</v>
      </c>
      <c r="P457" s="1" t="s">
        <v>15</v>
      </c>
      <c r="Q457" s="33" t="str">
        <f>IF(ISNUMBER(SEARCH(",",Table_owssvr[[#This Row],[Created By]])),SUBSTITUTE(Table_owssvr[[#This Row],[Created By]]," OCD,",""),Table_owssvr[[#This Row],[Created By]])</f>
        <v>Peychaud Rosalind</v>
      </c>
      <c r="R457" s="33" t="str">
        <f>IF(ISNUMBER(SEARCH(",",Table_owssvr[[#This Row],[Created By]])),(MID(Table_owssvr[[#This Row],[Created By_A]]&amp;" "&amp;Table_owssvr[[#This Row],[Created By_A]],FIND(" ",Table_owssvr[[#This Row],[Created By_A]])+1,LEN(Table_owssvr[[#This Row],[Created By_A]]))),Table_owssvr[[#This Row],[Created By]])</f>
        <v>Rosalind Peychaud</v>
      </c>
      <c r="S457" s="34" t="str">
        <f>IF(ISNUMBER(SEARCH(",",Table_owssvr[[#This Row],[Created By_B1]])),SUBSTITUTE(Table_owssvr[[#This Row],[Created By_B1]],",",""),Table_owssvr[[#This Row],[Created By_B1]])</f>
        <v>Rosalind Peychaud</v>
      </c>
      <c r="T457" s="7">
        <v>463</v>
      </c>
      <c r="U457" s="1" t="s">
        <v>15</v>
      </c>
      <c r="V457" s="5">
        <v>42704.448506944442</v>
      </c>
      <c r="W457" s="1" t="s">
        <v>1099</v>
      </c>
      <c r="X457" s="1"/>
      <c r="Y457" s="1" t="s">
        <v>13</v>
      </c>
      <c r="Z457" s="1" t="s">
        <v>12</v>
      </c>
      <c r="AA457" s="1" t="s">
        <v>11</v>
      </c>
    </row>
    <row r="458" spans="1:27" x14ac:dyDescent="0.25">
      <c r="A458" s="1" t="s">
        <v>1286</v>
      </c>
      <c r="B458" s="4">
        <v>42704</v>
      </c>
      <c r="C458" s="24" t="str">
        <f ca="1">IF(Table_owssvr[[#This Row],[Date]]&gt;=(TODAY()-365),"Y","N")</f>
        <v>N</v>
      </c>
      <c r="D458" s="1" t="s">
        <v>1285</v>
      </c>
      <c r="E458" s="1" t="s">
        <v>29</v>
      </c>
      <c r="F458" s="14" t="s">
        <v>1284</v>
      </c>
      <c r="G458" s="1" t="s">
        <v>13</v>
      </c>
      <c r="H458" s="6" t="str">
        <f>IFERROR(LEFT(Table_owssvr[[#This Row],[Subject]],FIND(";",Table_owssvr[[#This Row],[Subject]])-1),Table_owssvr[[#This Row],[Subject]])</f>
        <v>Grants Management</v>
      </c>
      <c r="I458" s="1" t="s">
        <v>16</v>
      </c>
      <c r="J458" s="1" t="s">
        <v>1099</v>
      </c>
      <c r="K458" s="5">
        <v>42704.645358796297</v>
      </c>
      <c r="L458" s="1"/>
      <c r="M458" s="1"/>
      <c r="N458" s="2" t="s">
        <v>12</v>
      </c>
      <c r="O458" s="6" t="b">
        <v>0</v>
      </c>
      <c r="P458" s="1" t="s">
        <v>15</v>
      </c>
      <c r="Q458" s="33" t="str">
        <f>IF(ISNUMBER(SEARCH(",",Table_owssvr[[#This Row],[Created By]])),SUBSTITUTE(Table_owssvr[[#This Row],[Created By]]," OCD,",""),Table_owssvr[[#This Row],[Created By]])</f>
        <v>Peychaud Rosalind</v>
      </c>
      <c r="R458" s="33" t="str">
        <f>IF(ISNUMBER(SEARCH(",",Table_owssvr[[#This Row],[Created By]])),(MID(Table_owssvr[[#This Row],[Created By_A]]&amp;" "&amp;Table_owssvr[[#This Row],[Created By_A]],FIND(" ",Table_owssvr[[#This Row],[Created By_A]])+1,LEN(Table_owssvr[[#This Row],[Created By_A]]))),Table_owssvr[[#This Row],[Created By]])</f>
        <v>Rosalind Peychaud</v>
      </c>
      <c r="S458" s="34" t="str">
        <f>IF(ISNUMBER(SEARCH(",",Table_owssvr[[#This Row],[Created By_B1]])),SUBSTITUTE(Table_owssvr[[#This Row],[Created By_B1]],",",""),Table_owssvr[[#This Row],[Created By_B1]])</f>
        <v>Rosalind Peychaud</v>
      </c>
      <c r="T458" s="7">
        <v>464</v>
      </c>
      <c r="U458" s="1" t="s">
        <v>15</v>
      </c>
      <c r="V458" s="5">
        <v>42705.689444444448</v>
      </c>
      <c r="W458" s="1" t="s">
        <v>1099</v>
      </c>
      <c r="X458" s="1"/>
      <c r="Y458" s="1" t="s">
        <v>13</v>
      </c>
      <c r="Z458" s="1" t="s">
        <v>12</v>
      </c>
      <c r="AA458" s="1" t="s">
        <v>11</v>
      </c>
    </row>
    <row r="459" spans="1:27" x14ac:dyDescent="0.25">
      <c r="A459" s="1" t="s">
        <v>1283</v>
      </c>
      <c r="B459" s="4">
        <v>42648</v>
      </c>
      <c r="C459" s="24" t="str">
        <f ca="1">IF(Table_owssvr[[#This Row],[Date]]&gt;=(TODAY()-365),"Y","N")</f>
        <v>N</v>
      </c>
      <c r="D459" s="1" t="s">
        <v>935</v>
      </c>
      <c r="E459" s="1" t="s">
        <v>29</v>
      </c>
      <c r="F459" s="14" t="s">
        <v>1282</v>
      </c>
      <c r="G459" s="1" t="s">
        <v>381</v>
      </c>
      <c r="H459" s="6" t="str">
        <f>IFERROR(LEFT(Table_owssvr[[#This Row],[Subject]],FIND(";",Table_owssvr[[#This Row],[Subject]])-1),Table_owssvr[[#This Row],[Subject]])</f>
        <v>Damage related to disaster</v>
      </c>
      <c r="I459" s="1" t="s">
        <v>16</v>
      </c>
      <c r="J459" s="1" t="s">
        <v>1099</v>
      </c>
      <c r="K459" s="5">
        <v>42704.648136574076</v>
      </c>
      <c r="L459" s="1"/>
      <c r="M459" s="1"/>
      <c r="N459" s="2" t="s">
        <v>12</v>
      </c>
      <c r="O459" s="6" t="b">
        <v>0</v>
      </c>
      <c r="P459" s="1" t="s">
        <v>15</v>
      </c>
      <c r="Q459" s="33" t="str">
        <f>IF(ISNUMBER(SEARCH(",",Table_owssvr[[#This Row],[Created By]])),SUBSTITUTE(Table_owssvr[[#This Row],[Created By]]," OCD,",""),Table_owssvr[[#This Row],[Created By]])</f>
        <v>Peychaud Rosalind</v>
      </c>
      <c r="R459" s="33" t="str">
        <f>IF(ISNUMBER(SEARCH(",",Table_owssvr[[#This Row],[Created By]])),(MID(Table_owssvr[[#This Row],[Created By_A]]&amp;" "&amp;Table_owssvr[[#This Row],[Created By_A]],FIND(" ",Table_owssvr[[#This Row],[Created By_A]])+1,LEN(Table_owssvr[[#This Row],[Created By_A]]))),Table_owssvr[[#This Row],[Created By]])</f>
        <v>Rosalind Peychaud</v>
      </c>
      <c r="S459" s="34" t="str">
        <f>IF(ISNUMBER(SEARCH(",",Table_owssvr[[#This Row],[Created By_B1]])),SUBSTITUTE(Table_owssvr[[#This Row],[Created By_B1]],",",""),Table_owssvr[[#This Row],[Created By_B1]])</f>
        <v>Rosalind Peychaud</v>
      </c>
      <c r="T459" s="7">
        <v>465</v>
      </c>
      <c r="U459" s="1" t="s">
        <v>15</v>
      </c>
      <c r="V459" s="5">
        <v>42705.382777777777</v>
      </c>
      <c r="W459" s="1" t="s">
        <v>1099</v>
      </c>
      <c r="X459" s="1"/>
      <c r="Y459" s="1" t="s">
        <v>13</v>
      </c>
      <c r="Z459" s="1" t="s">
        <v>12</v>
      </c>
      <c r="AA459" s="1" t="s">
        <v>11</v>
      </c>
    </row>
    <row r="460" spans="1:27" x14ac:dyDescent="0.25">
      <c r="A460" s="1" t="s">
        <v>426</v>
      </c>
      <c r="B460" s="4">
        <v>42653</v>
      </c>
      <c r="C460" s="24" t="str">
        <f ca="1">IF(Table_owssvr[[#This Row],[Date]]&gt;=(TODAY()-365),"Y","N")</f>
        <v>N</v>
      </c>
      <c r="D460" s="1" t="s">
        <v>1281</v>
      </c>
      <c r="E460" s="1" t="s">
        <v>29</v>
      </c>
      <c r="F460" s="14" t="s">
        <v>1280</v>
      </c>
      <c r="G460" s="1" t="s">
        <v>126</v>
      </c>
      <c r="H460" s="6" t="str">
        <f>IFERROR(LEFT(Table_owssvr[[#This Row],[Subject]],FIND(";",Table_owssvr[[#This Row],[Subject]])-1),Table_owssvr[[#This Row],[Subject]])</f>
        <v>Damage related to disaster</v>
      </c>
      <c r="I460" s="1" t="s">
        <v>16</v>
      </c>
      <c r="J460" s="1" t="s">
        <v>1099</v>
      </c>
      <c r="K460" s="5">
        <v>42704.681481481479</v>
      </c>
      <c r="L460" s="1"/>
      <c r="M460" s="1"/>
      <c r="N460" s="2" t="s">
        <v>12</v>
      </c>
      <c r="O460" s="6" t="b">
        <v>0</v>
      </c>
      <c r="P460" s="1" t="s">
        <v>15</v>
      </c>
      <c r="Q460" s="33" t="str">
        <f>IF(ISNUMBER(SEARCH(",",Table_owssvr[[#This Row],[Created By]])),SUBSTITUTE(Table_owssvr[[#This Row],[Created By]]," OCD,",""),Table_owssvr[[#This Row],[Created By]])</f>
        <v>Peychaud Rosalind</v>
      </c>
      <c r="R460" s="33" t="str">
        <f>IF(ISNUMBER(SEARCH(",",Table_owssvr[[#This Row],[Created By]])),(MID(Table_owssvr[[#This Row],[Created By_A]]&amp;" "&amp;Table_owssvr[[#This Row],[Created By_A]],FIND(" ",Table_owssvr[[#This Row],[Created By_A]])+1,LEN(Table_owssvr[[#This Row],[Created By_A]]))),Table_owssvr[[#This Row],[Created By]])</f>
        <v>Rosalind Peychaud</v>
      </c>
      <c r="S460" s="34" t="str">
        <f>IF(ISNUMBER(SEARCH(",",Table_owssvr[[#This Row],[Created By_B1]])),SUBSTITUTE(Table_owssvr[[#This Row],[Created By_B1]],",",""),Table_owssvr[[#This Row],[Created By_B1]])</f>
        <v>Rosalind Peychaud</v>
      </c>
      <c r="T460" s="7">
        <v>466</v>
      </c>
      <c r="U460" s="1" t="s">
        <v>15</v>
      </c>
      <c r="V460" s="5">
        <v>42705.394305555557</v>
      </c>
      <c r="W460" s="1" t="s">
        <v>1099</v>
      </c>
      <c r="X460" s="1"/>
      <c r="Y460" s="1" t="s">
        <v>13</v>
      </c>
      <c r="Z460" s="1" t="s">
        <v>12</v>
      </c>
      <c r="AA460" s="1" t="s">
        <v>11</v>
      </c>
    </row>
    <row r="461" spans="1:27" x14ac:dyDescent="0.25">
      <c r="A461" s="1" t="s">
        <v>1279</v>
      </c>
      <c r="B461" s="4">
        <v>42653</v>
      </c>
      <c r="C461" s="24" t="str">
        <f ca="1">IF(Table_owssvr[[#This Row],[Date]]&gt;=(TODAY()-365),"Y","N")</f>
        <v>N</v>
      </c>
      <c r="D461" s="1" t="s">
        <v>105</v>
      </c>
      <c r="E461" s="1" t="s">
        <v>29</v>
      </c>
      <c r="F461" s="14" t="s">
        <v>1278</v>
      </c>
      <c r="G461" s="1" t="s">
        <v>126</v>
      </c>
      <c r="H461" s="6" t="str">
        <f>IFERROR(LEFT(Table_owssvr[[#This Row],[Subject]],FIND(";",Table_owssvr[[#This Row],[Subject]])-1),Table_owssvr[[#This Row],[Subject]])</f>
        <v>Damage related to disaster</v>
      </c>
      <c r="I461" s="1" t="s">
        <v>16</v>
      </c>
      <c r="J461" s="1" t="s">
        <v>1099</v>
      </c>
      <c r="K461" s="5">
        <v>42704.683449074073</v>
      </c>
      <c r="L461" s="1"/>
      <c r="M461" s="1"/>
      <c r="N461" s="2" t="s">
        <v>12</v>
      </c>
      <c r="O461" s="6" t="b">
        <v>0</v>
      </c>
      <c r="P461" s="1" t="s">
        <v>15</v>
      </c>
      <c r="Q461" s="33" t="str">
        <f>IF(ISNUMBER(SEARCH(",",Table_owssvr[[#This Row],[Created By]])),SUBSTITUTE(Table_owssvr[[#This Row],[Created By]]," OCD,",""),Table_owssvr[[#This Row],[Created By]])</f>
        <v>Peychaud Rosalind</v>
      </c>
      <c r="R461" s="33" t="str">
        <f>IF(ISNUMBER(SEARCH(",",Table_owssvr[[#This Row],[Created By]])),(MID(Table_owssvr[[#This Row],[Created By_A]]&amp;" "&amp;Table_owssvr[[#This Row],[Created By_A]],FIND(" ",Table_owssvr[[#This Row],[Created By_A]])+1,LEN(Table_owssvr[[#This Row],[Created By_A]]))),Table_owssvr[[#This Row],[Created By]])</f>
        <v>Rosalind Peychaud</v>
      </c>
      <c r="S461" s="34" t="str">
        <f>IF(ISNUMBER(SEARCH(",",Table_owssvr[[#This Row],[Created By_B1]])),SUBSTITUTE(Table_owssvr[[#This Row],[Created By_B1]],",",""),Table_owssvr[[#This Row],[Created By_B1]])</f>
        <v>Rosalind Peychaud</v>
      </c>
      <c r="T461" s="7">
        <v>467</v>
      </c>
      <c r="U461" s="1" t="s">
        <v>15</v>
      </c>
      <c r="V461" s="5">
        <v>42704.683449074073</v>
      </c>
      <c r="W461" s="1" t="s">
        <v>1099</v>
      </c>
      <c r="X461" s="1"/>
      <c r="Y461" s="1" t="s">
        <v>13</v>
      </c>
      <c r="Z461" s="1" t="s">
        <v>12</v>
      </c>
      <c r="AA461" s="1" t="s">
        <v>11</v>
      </c>
    </row>
    <row r="462" spans="1:27" x14ac:dyDescent="0.25">
      <c r="A462" s="1" t="s">
        <v>1277</v>
      </c>
      <c r="B462" s="4">
        <v>42695</v>
      </c>
      <c r="C462" s="24" t="str">
        <f ca="1">IF(Table_owssvr[[#This Row],[Date]]&gt;=(TODAY()-365),"Y","N")</f>
        <v>N</v>
      </c>
      <c r="D462" s="1" t="s">
        <v>1276</v>
      </c>
      <c r="E462" s="1" t="s">
        <v>29</v>
      </c>
      <c r="F462" s="14" t="s">
        <v>1275</v>
      </c>
      <c r="G462" s="1" t="s">
        <v>126</v>
      </c>
      <c r="H462" s="6" t="str">
        <f>IFERROR(LEFT(Table_owssvr[[#This Row],[Subject]],FIND(";",Table_owssvr[[#This Row],[Subject]])-1),Table_owssvr[[#This Row],[Subject]])</f>
        <v>Damage related to disaster</v>
      </c>
      <c r="I462" s="1" t="s">
        <v>27</v>
      </c>
      <c r="J462" s="1" t="s">
        <v>1099</v>
      </c>
      <c r="K462" s="5">
        <v>42705.420428240737</v>
      </c>
      <c r="L462" s="1"/>
      <c r="M462" s="1"/>
      <c r="N462" s="2" t="s">
        <v>12</v>
      </c>
      <c r="O462" s="6" t="b">
        <v>0</v>
      </c>
      <c r="P462" s="1" t="s">
        <v>15</v>
      </c>
      <c r="Q462" s="33" t="str">
        <f>IF(ISNUMBER(SEARCH(",",Table_owssvr[[#This Row],[Created By]])),SUBSTITUTE(Table_owssvr[[#This Row],[Created By]]," OCD,",""),Table_owssvr[[#This Row],[Created By]])</f>
        <v>Peychaud Rosalind</v>
      </c>
      <c r="R462" s="33" t="str">
        <f>IF(ISNUMBER(SEARCH(",",Table_owssvr[[#This Row],[Created By]])),(MID(Table_owssvr[[#This Row],[Created By_A]]&amp;" "&amp;Table_owssvr[[#This Row],[Created By_A]],FIND(" ",Table_owssvr[[#This Row],[Created By_A]])+1,LEN(Table_owssvr[[#This Row],[Created By_A]]))),Table_owssvr[[#This Row],[Created By]])</f>
        <v>Rosalind Peychaud</v>
      </c>
      <c r="S462" s="34" t="str">
        <f>IF(ISNUMBER(SEARCH(",",Table_owssvr[[#This Row],[Created By_B1]])),SUBSTITUTE(Table_owssvr[[#This Row],[Created By_B1]],",",""),Table_owssvr[[#This Row],[Created By_B1]])</f>
        <v>Rosalind Peychaud</v>
      </c>
      <c r="T462" s="7">
        <v>468</v>
      </c>
      <c r="U462" s="1" t="s">
        <v>15</v>
      </c>
      <c r="V462" s="5">
        <v>42705.420428240737</v>
      </c>
      <c r="W462" s="1" t="s">
        <v>1099</v>
      </c>
      <c r="X462" s="1"/>
      <c r="Y462" s="1" t="s">
        <v>13</v>
      </c>
      <c r="Z462" s="1" t="s">
        <v>12</v>
      </c>
      <c r="AA462" s="1" t="s">
        <v>11</v>
      </c>
    </row>
    <row r="463" spans="1:27" x14ac:dyDescent="0.25">
      <c r="A463" s="1" t="s">
        <v>1277</v>
      </c>
      <c r="B463" s="4">
        <v>42695</v>
      </c>
      <c r="C463" s="24" t="str">
        <f ca="1">IF(Table_owssvr[[#This Row],[Date]]&gt;=(TODAY()-365),"Y","N")</f>
        <v>N</v>
      </c>
      <c r="D463" s="1" t="s">
        <v>1276</v>
      </c>
      <c r="E463" s="1" t="s">
        <v>29</v>
      </c>
      <c r="F463" s="14" t="s">
        <v>1275</v>
      </c>
      <c r="G463" s="1" t="s">
        <v>126</v>
      </c>
      <c r="H463" s="6" t="str">
        <f>IFERROR(LEFT(Table_owssvr[[#This Row],[Subject]],FIND(";",Table_owssvr[[#This Row],[Subject]])-1),Table_owssvr[[#This Row],[Subject]])</f>
        <v>Damage related to disaster</v>
      </c>
      <c r="I463" s="1" t="s">
        <v>27</v>
      </c>
      <c r="J463" s="1" t="s">
        <v>1099</v>
      </c>
      <c r="K463" s="5">
        <v>42705.420439814814</v>
      </c>
      <c r="L463" s="1"/>
      <c r="M463" s="1"/>
      <c r="N463" s="2" t="s">
        <v>12</v>
      </c>
      <c r="O463" s="6" t="b">
        <v>0</v>
      </c>
      <c r="P463" s="1" t="s">
        <v>15</v>
      </c>
      <c r="Q463" s="33" t="str">
        <f>IF(ISNUMBER(SEARCH(",",Table_owssvr[[#This Row],[Created By]])),SUBSTITUTE(Table_owssvr[[#This Row],[Created By]]," OCD,",""),Table_owssvr[[#This Row],[Created By]])</f>
        <v>Peychaud Rosalind</v>
      </c>
      <c r="R463" s="33" t="str">
        <f>IF(ISNUMBER(SEARCH(",",Table_owssvr[[#This Row],[Created By]])),(MID(Table_owssvr[[#This Row],[Created By_A]]&amp;" "&amp;Table_owssvr[[#This Row],[Created By_A]],FIND(" ",Table_owssvr[[#This Row],[Created By_A]])+1,LEN(Table_owssvr[[#This Row],[Created By_A]]))),Table_owssvr[[#This Row],[Created By]])</f>
        <v>Rosalind Peychaud</v>
      </c>
      <c r="S463" s="34" t="str">
        <f>IF(ISNUMBER(SEARCH(",",Table_owssvr[[#This Row],[Created By_B1]])),SUBSTITUTE(Table_owssvr[[#This Row],[Created By_B1]],",",""),Table_owssvr[[#This Row],[Created By_B1]])</f>
        <v>Rosalind Peychaud</v>
      </c>
      <c r="T463" s="7">
        <v>469</v>
      </c>
      <c r="U463" s="1" t="s">
        <v>15</v>
      </c>
      <c r="V463" s="5">
        <v>42705.420439814814</v>
      </c>
      <c r="W463" s="1" t="s">
        <v>1099</v>
      </c>
      <c r="X463" s="1"/>
      <c r="Y463" s="1" t="s">
        <v>13</v>
      </c>
      <c r="Z463" s="1" t="s">
        <v>12</v>
      </c>
      <c r="AA463" s="1" t="s">
        <v>11</v>
      </c>
    </row>
    <row r="464" spans="1:27" x14ac:dyDescent="0.25">
      <c r="A464" s="1" t="s">
        <v>482</v>
      </c>
      <c r="B464" s="4">
        <v>42654</v>
      </c>
      <c r="C464" s="24" t="str">
        <f ca="1">IF(Table_owssvr[[#This Row],[Date]]&gt;=(TODAY()-365),"Y","N")</f>
        <v>N</v>
      </c>
      <c r="D464" s="1" t="s">
        <v>935</v>
      </c>
      <c r="E464" s="1" t="s">
        <v>29</v>
      </c>
      <c r="F464" s="14" t="s">
        <v>1274</v>
      </c>
      <c r="G464" s="1" t="s">
        <v>13</v>
      </c>
      <c r="H464" s="6" t="str">
        <f>IFERROR(LEFT(Table_owssvr[[#This Row],[Subject]],FIND(";",Table_owssvr[[#This Row],[Subject]])-1),Table_owssvr[[#This Row],[Subject]])</f>
        <v>Grants Management</v>
      </c>
      <c r="I464" s="1" t="s">
        <v>16</v>
      </c>
      <c r="J464" s="1" t="s">
        <v>1099</v>
      </c>
      <c r="K464" s="5">
        <v>42705.653865740744</v>
      </c>
      <c r="L464" s="1"/>
      <c r="M464" s="1"/>
      <c r="N464" s="2" t="s">
        <v>12</v>
      </c>
      <c r="O464" s="6" t="b">
        <v>0</v>
      </c>
      <c r="P464" s="1" t="s">
        <v>15</v>
      </c>
      <c r="Q464" s="33" t="str">
        <f>IF(ISNUMBER(SEARCH(",",Table_owssvr[[#This Row],[Created By]])),SUBSTITUTE(Table_owssvr[[#This Row],[Created By]]," OCD,",""),Table_owssvr[[#This Row],[Created By]])</f>
        <v>Peychaud Rosalind</v>
      </c>
      <c r="R464" s="33" t="str">
        <f>IF(ISNUMBER(SEARCH(",",Table_owssvr[[#This Row],[Created By]])),(MID(Table_owssvr[[#This Row],[Created By_A]]&amp;" "&amp;Table_owssvr[[#This Row],[Created By_A]],FIND(" ",Table_owssvr[[#This Row],[Created By_A]])+1,LEN(Table_owssvr[[#This Row],[Created By_A]]))),Table_owssvr[[#This Row],[Created By]])</f>
        <v>Rosalind Peychaud</v>
      </c>
      <c r="S464" s="34" t="str">
        <f>IF(ISNUMBER(SEARCH(",",Table_owssvr[[#This Row],[Created By_B1]])),SUBSTITUTE(Table_owssvr[[#This Row],[Created By_B1]],",",""),Table_owssvr[[#This Row],[Created By_B1]])</f>
        <v>Rosalind Peychaud</v>
      </c>
      <c r="T464" s="7">
        <v>470</v>
      </c>
      <c r="U464" s="1" t="s">
        <v>15</v>
      </c>
      <c r="V464" s="5">
        <v>42705.653865740744</v>
      </c>
      <c r="W464" s="1" t="s">
        <v>1099</v>
      </c>
      <c r="X464" s="1"/>
      <c r="Y464" s="1" t="s">
        <v>13</v>
      </c>
      <c r="Z464" s="1" t="s">
        <v>12</v>
      </c>
      <c r="AA464" s="1" t="s">
        <v>11</v>
      </c>
    </row>
    <row r="465" spans="1:27" x14ac:dyDescent="0.25">
      <c r="A465" s="1" t="s">
        <v>1273</v>
      </c>
      <c r="B465" s="4">
        <v>42686</v>
      </c>
      <c r="C465" s="24" t="str">
        <f ca="1">IF(Table_owssvr[[#This Row],[Date]]&gt;=(TODAY()-365),"Y","N")</f>
        <v>N</v>
      </c>
      <c r="D465" s="1" t="s">
        <v>1272</v>
      </c>
      <c r="E465" s="1" t="s">
        <v>29</v>
      </c>
      <c r="F465" s="14" t="s">
        <v>1271</v>
      </c>
      <c r="G465" s="1" t="s">
        <v>126</v>
      </c>
      <c r="H465" s="6" t="str">
        <f>IFERROR(LEFT(Table_owssvr[[#This Row],[Subject]],FIND(";",Table_owssvr[[#This Row],[Subject]])-1),Table_owssvr[[#This Row],[Subject]])</f>
        <v>Damage related to disaster</v>
      </c>
      <c r="I465" s="1" t="s">
        <v>16</v>
      </c>
      <c r="J465" s="1" t="s">
        <v>1099</v>
      </c>
      <c r="K465" s="5">
        <v>42705.655868055554</v>
      </c>
      <c r="L465" s="1"/>
      <c r="M465" s="1"/>
      <c r="N465" s="2" t="s">
        <v>12</v>
      </c>
      <c r="O465" s="6" t="b">
        <v>0</v>
      </c>
      <c r="P465" s="1" t="s">
        <v>15</v>
      </c>
      <c r="Q465" s="33" t="str">
        <f>IF(ISNUMBER(SEARCH(",",Table_owssvr[[#This Row],[Created By]])),SUBSTITUTE(Table_owssvr[[#This Row],[Created By]]," OCD,",""),Table_owssvr[[#This Row],[Created By]])</f>
        <v>Peychaud Rosalind</v>
      </c>
      <c r="R465" s="33" t="str">
        <f>IF(ISNUMBER(SEARCH(",",Table_owssvr[[#This Row],[Created By]])),(MID(Table_owssvr[[#This Row],[Created By_A]]&amp;" "&amp;Table_owssvr[[#This Row],[Created By_A]],FIND(" ",Table_owssvr[[#This Row],[Created By_A]])+1,LEN(Table_owssvr[[#This Row],[Created By_A]]))),Table_owssvr[[#This Row],[Created By]])</f>
        <v>Rosalind Peychaud</v>
      </c>
      <c r="S465" s="34" t="str">
        <f>IF(ISNUMBER(SEARCH(",",Table_owssvr[[#This Row],[Created By_B1]])),SUBSTITUTE(Table_owssvr[[#This Row],[Created By_B1]],",",""),Table_owssvr[[#This Row],[Created By_B1]])</f>
        <v>Rosalind Peychaud</v>
      </c>
      <c r="T465" s="7">
        <v>471</v>
      </c>
      <c r="U465" s="1" t="s">
        <v>15</v>
      </c>
      <c r="V465" s="5">
        <v>42705.662245370368</v>
      </c>
      <c r="W465" s="1" t="s">
        <v>1099</v>
      </c>
      <c r="X465" s="1"/>
      <c r="Y465" s="1" t="s">
        <v>13</v>
      </c>
      <c r="Z465" s="1" t="s">
        <v>12</v>
      </c>
      <c r="AA465" s="1" t="s">
        <v>11</v>
      </c>
    </row>
    <row r="466" spans="1:27" x14ac:dyDescent="0.25">
      <c r="A466" s="1" t="s">
        <v>1270</v>
      </c>
      <c r="B466" s="4">
        <v>42693</v>
      </c>
      <c r="C466" s="24" t="str">
        <f ca="1">IF(Table_owssvr[[#This Row],[Date]]&gt;=(TODAY()-365),"Y","N")</f>
        <v>N</v>
      </c>
      <c r="D466" s="1" t="s">
        <v>105</v>
      </c>
      <c r="E466" s="1" t="s">
        <v>29</v>
      </c>
      <c r="F466" s="14" t="s">
        <v>1269</v>
      </c>
      <c r="G466" s="1" t="s">
        <v>13</v>
      </c>
      <c r="H466" s="6" t="str">
        <f>IFERROR(LEFT(Table_owssvr[[#This Row],[Subject]],FIND(";",Table_owssvr[[#This Row],[Subject]])-1),Table_owssvr[[#This Row],[Subject]])</f>
        <v>Grants Management</v>
      </c>
      <c r="I466" s="1" t="s">
        <v>16</v>
      </c>
      <c r="J466" s="1" t="s">
        <v>1099</v>
      </c>
      <c r="K466" s="5">
        <v>42706.590254629627</v>
      </c>
      <c r="L466" s="1"/>
      <c r="M466" s="1"/>
      <c r="N466" s="2" t="s">
        <v>12</v>
      </c>
      <c r="O466" s="6" t="b">
        <v>0</v>
      </c>
      <c r="P466" s="1" t="s">
        <v>15</v>
      </c>
      <c r="Q466" s="33" t="str">
        <f>IF(ISNUMBER(SEARCH(",",Table_owssvr[[#This Row],[Created By]])),SUBSTITUTE(Table_owssvr[[#This Row],[Created By]]," OCD,",""),Table_owssvr[[#This Row],[Created By]])</f>
        <v>Peychaud Rosalind</v>
      </c>
      <c r="R466" s="33" t="str">
        <f>IF(ISNUMBER(SEARCH(",",Table_owssvr[[#This Row],[Created By]])),(MID(Table_owssvr[[#This Row],[Created By_A]]&amp;" "&amp;Table_owssvr[[#This Row],[Created By_A]],FIND(" ",Table_owssvr[[#This Row],[Created By_A]])+1,LEN(Table_owssvr[[#This Row],[Created By_A]]))),Table_owssvr[[#This Row],[Created By]])</f>
        <v>Rosalind Peychaud</v>
      </c>
      <c r="S466" s="34" t="str">
        <f>IF(ISNUMBER(SEARCH(",",Table_owssvr[[#This Row],[Created By_B1]])),SUBSTITUTE(Table_owssvr[[#This Row],[Created By_B1]],",",""),Table_owssvr[[#This Row],[Created By_B1]])</f>
        <v>Rosalind Peychaud</v>
      </c>
      <c r="T466" s="7">
        <v>472</v>
      </c>
      <c r="U466" s="1" t="s">
        <v>15</v>
      </c>
      <c r="V466" s="5">
        <v>42706.590254629627</v>
      </c>
      <c r="W466" s="1" t="s">
        <v>1099</v>
      </c>
      <c r="X466" s="1"/>
      <c r="Y466" s="1" t="s">
        <v>13</v>
      </c>
      <c r="Z466" s="1" t="s">
        <v>12</v>
      </c>
      <c r="AA466" s="1" t="s">
        <v>11</v>
      </c>
    </row>
    <row r="467" spans="1:27" x14ac:dyDescent="0.25">
      <c r="A467" s="1" t="s">
        <v>1268</v>
      </c>
      <c r="B467" s="4">
        <v>42681</v>
      </c>
      <c r="C467" s="24" t="str">
        <f ca="1">IF(Table_owssvr[[#This Row],[Date]]&gt;=(TODAY()-365),"Y","N")</f>
        <v>N</v>
      </c>
      <c r="D467" s="1" t="s">
        <v>1267</v>
      </c>
      <c r="E467" s="1" t="s">
        <v>29</v>
      </c>
      <c r="F467" s="14" t="s">
        <v>1266</v>
      </c>
      <c r="G467" s="1" t="s">
        <v>1265</v>
      </c>
      <c r="H467" s="6" t="str">
        <f>IFERROR(LEFT(Table_owssvr[[#This Row],[Subject]],FIND(";",Table_owssvr[[#This Row],[Subject]])-1),Table_owssvr[[#This Row],[Subject]])</f>
        <v>Damage related to disaster</v>
      </c>
      <c r="I467" s="1" t="s">
        <v>27</v>
      </c>
      <c r="J467" s="1" t="s">
        <v>0</v>
      </c>
      <c r="K467" s="5">
        <v>42709.393171296295</v>
      </c>
      <c r="L467" s="1"/>
      <c r="M467" s="1"/>
      <c r="N467" s="2" t="s">
        <v>12</v>
      </c>
      <c r="O467" s="6" t="b">
        <v>0</v>
      </c>
      <c r="P467" s="1" t="s">
        <v>15</v>
      </c>
      <c r="Q467" s="33" t="str">
        <f>IF(ISNUMBER(SEARCH(",",Table_owssvr[[#This Row],[Created By]])),SUBSTITUTE(Table_owssvr[[#This Row],[Created By]]," OCD,",""),Table_owssvr[[#This Row],[Created By]])</f>
        <v>Tomorr LeBeouf</v>
      </c>
      <c r="R467" s="33" t="str">
        <f>IF(ISNUMBER(SEARCH(",",Table_owssvr[[#This Row],[Created By]])),(MID(Table_owssvr[[#This Row],[Created By_A]]&amp;" "&amp;Table_owssvr[[#This Row],[Created By_A]],FIND(" ",Table_owssvr[[#This Row],[Created By_A]])+1,LEN(Table_owssvr[[#This Row],[Created By_A]]))),Table_owssvr[[#This Row],[Created By]])</f>
        <v>Tomorr LeBeouf</v>
      </c>
      <c r="S467" s="34" t="str">
        <f>IF(ISNUMBER(SEARCH(",",Table_owssvr[[#This Row],[Created By_B1]])),SUBSTITUTE(Table_owssvr[[#This Row],[Created By_B1]],",",""),Table_owssvr[[#This Row],[Created By_B1]])</f>
        <v>Tomorr LeBeouf</v>
      </c>
      <c r="T467" s="7">
        <v>473</v>
      </c>
      <c r="U467" s="1" t="s">
        <v>15</v>
      </c>
      <c r="V467" s="5">
        <v>42709.393171296295</v>
      </c>
      <c r="W467" s="1" t="s">
        <v>0</v>
      </c>
      <c r="X467" s="1"/>
      <c r="Y467" s="1" t="s">
        <v>13</v>
      </c>
      <c r="Z467" s="1" t="s">
        <v>12</v>
      </c>
      <c r="AA467" s="1" t="s">
        <v>11</v>
      </c>
    </row>
    <row r="468" spans="1:27" x14ac:dyDescent="0.25">
      <c r="A468" s="1" t="s">
        <v>566</v>
      </c>
      <c r="B468" s="4">
        <v>42695</v>
      </c>
      <c r="C468" s="24" t="str">
        <f ca="1">IF(Table_owssvr[[#This Row],[Date]]&gt;=(TODAY()-365),"Y","N")</f>
        <v>N</v>
      </c>
      <c r="D468" s="1" t="s">
        <v>1264</v>
      </c>
      <c r="E468" s="1" t="s">
        <v>29</v>
      </c>
      <c r="F468" s="14" t="s">
        <v>1263</v>
      </c>
      <c r="G468" s="1" t="s">
        <v>894</v>
      </c>
      <c r="H468" s="6" t="str">
        <f>IFERROR(LEFT(Table_owssvr[[#This Row],[Subject]],FIND(";",Table_owssvr[[#This Row],[Subject]])-1),Table_owssvr[[#This Row],[Subject]])</f>
        <v>Damage related to disaster</v>
      </c>
      <c r="I468" s="1" t="s">
        <v>27</v>
      </c>
      <c r="J468" s="1" t="s">
        <v>0</v>
      </c>
      <c r="K468" s="5">
        <v>42709.402465277781</v>
      </c>
      <c r="L468" s="1"/>
      <c r="M468" s="1"/>
      <c r="N468" s="2" t="s">
        <v>12</v>
      </c>
      <c r="O468" s="6" t="b">
        <v>0</v>
      </c>
      <c r="P468" s="1" t="s">
        <v>15</v>
      </c>
      <c r="Q468" s="33" t="str">
        <f>IF(ISNUMBER(SEARCH(",",Table_owssvr[[#This Row],[Created By]])),SUBSTITUTE(Table_owssvr[[#This Row],[Created By]]," OCD,",""),Table_owssvr[[#This Row],[Created By]])</f>
        <v>Tomorr LeBeouf</v>
      </c>
      <c r="R468" s="33" t="str">
        <f>IF(ISNUMBER(SEARCH(",",Table_owssvr[[#This Row],[Created By]])),(MID(Table_owssvr[[#This Row],[Created By_A]]&amp;" "&amp;Table_owssvr[[#This Row],[Created By_A]],FIND(" ",Table_owssvr[[#This Row],[Created By_A]])+1,LEN(Table_owssvr[[#This Row],[Created By_A]]))),Table_owssvr[[#This Row],[Created By]])</f>
        <v>Tomorr LeBeouf</v>
      </c>
      <c r="S468" s="34" t="str">
        <f>IF(ISNUMBER(SEARCH(",",Table_owssvr[[#This Row],[Created By_B1]])),SUBSTITUTE(Table_owssvr[[#This Row],[Created By_B1]],",",""),Table_owssvr[[#This Row],[Created By_B1]])</f>
        <v>Tomorr LeBeouf</v>
      </c>
      <c r="T468" s="7">
        <v>474</v>
      </c>
      <c r="U468" s="1" t="s">
        <v>15</v>
      </c>
      <c r="V468" s="5">
        <v>42709.402465277781</v>
      </c>
      <c r="W468" s="1" t="s">
        <v>0</v>
      </c>
      <c r="X468" s="1"/>
      <c r="Y468" s="1" t="s">
        <v>13</v>
      </c>
      <c r="Z468" s="1" t="s">
        <v>12</v>
      </c>
      <c r="AA468" s="1" t="s">
        <v>11</v>
      </c>
    </row>
    <row r="469" spans="1:27" x14ac:dyDescent="0.25">
      <c r="A469" s="1" t="s">
        <v>1262</v>
      </c>
      <c r="B469" s="4">
        <v>42696</v>
      </c>
      <c r="C469" s="24" t="str">
        <f ca="1">IF(Table_owssvr[[#This Row],[Date]]&gt;=(TODAY()-365),"Y","N")</f>
        <v>N</v>
      </c>
      <c r="D469" s="1" t="s">
        <v>1261</v>
      </c>
      <c r="E469" s="1" t="s">
        <v>29</v>
      </c>
      <c r="F469" s="14" t="s">
        <v>1260</v>
      </c>
      <c r="G469" s="1" t="s">
        <v>894</v>
      </c>
      <c r="H469" s="6" t="str">
        <f>IFERROR(LEFT(Table_owssvr[[#This Row],[Subject]],FIND(";",Table_owssvr[[#This Row],[Subject]])-1),Table_owssvr[[#This Row],[Subject]])</f>
        <v>Damage related to disaster</v>
      </c>
      <c r="I469" s="1" t="s">
        <v>27</v>
      </c>
      <c r="J469" s="1" t="s">
        <v>0</v>
      </c>
      <c r="K469" s="5">
        <v>42709.447465277779</v>
      </c>
      <c r="L469" s="1"/>
      <c r="M469" s="1"/>
      <c r="N469" s="2" t="s">
        <v>12</v>
      </c>
      <c r="O469" s="6" t="b">
        <v>0</v>
      </c>
      <c r="P469" s="1" t="s">
        <v>15</v>
      </c>
      <c r="Q469" s="33" t="str">
        <f>IF(ISNUMBER(SEARCH(",",Table_owssvr[[#This Row],[Created By]])),SUBSTITUTE(Table_owssvr[[#This Row],[Created By]]," OCD,",""),Table_owssvr[[#This Row],[Created By]])</f>
        <v>Tomorr LeBeouf</v>
      </c>
      <c r="R469" s="33" t="str">
        <f>IF(ISNUMBER(SEARCH(",",Table_owssvr[[#This Row],[Created By]])),(MID(Table_owssvr[[#This Row],[Created By_A]]&amp;" "&amp;Table_owssvr[[#This Row],[Created By_A]],FIND(" ",Table_owssvr[[#This Row],[Created By_A]])+1,LEN(Table_owssvr[[#This Row],[Created By_A]]))),Table_owssvr[[#This Row],[Created By]])</f>
        <v>Tomorr LeBeouf</v>
      </c>
      <c r="S469" s="34" t="str">
        <f>IF(ISNUMBER(SEARCH(",",Table_owssvr[[#This Row],[Created By_B1]])),SUBSTITUTE(Table_owssvr[[#This Row],[Created By_B1]],",",""),Table_owssvr[[#This Row],[Created By_B1]])</f>
        <v>Tomorr LeBeouf</v>
      </c>
      <c r="T469" s="7">
        <v>475</v>
      </c>
      <c r="U469" s="1" t="s">
        <v>15</v>
      </c>
      <c r="V469" s="5">
        <v>42709.447465277779</v>
      </c>
      <c r="W469" s="1" t="s">
        <v>0</v>
      </c>
      <c r="X469" s="1"/>
      <c r="Y469" s="1" t="s">
        <v>13</v>
      </c>
      <c r="Z469" s="1" t="s">
        <v>12</v>
      </c>
      <c r="AA469" s="1" t="s">
        <v>11</v>
      </c>
    </row>
    <row r="470" spans="1:27" x14ac:dyDescent="0.25">
      <c r="A470" s="1" t="s">
        <v>1259</v>
      </c>
      <c r="B470" s="4">
        <v>42704</v>
      </c>
      <c r="C470" s="24" t="str">
        <f ca="1">IF(Table_owssvr[[#This Row],[Date]]&gt;=(TODAY()-365),"Y","N")</f>
        <v>N</v>
      </c>
      <c r="D470" s="1" t="s">
        <v>1258</v>
      </c>
      <c r="E470" s="1" t="s">
        <v>29</v>
      </c>
      <c r="F470" s="14" t="s">
        <v>1257</v>
      </c>
      <c r="G470" s="1" t="s">
        <v>1256</v>
      </c>
      <c r="H470" s="6" t="str">
        <f>IFERROR(LEFT(Table_owssvr[[#This Row],[Subject]],FIND(";",Table_owssvr[[#This Row],[Subject]])-1),Table_owssvr[[#This Row],[Subject]])</f>
        <v>Damage related to disaster</v>
      </c>
      <c r="I470" s="1" t="s">
        <v>27</v>
      </c>
      <c r="J470" s="1" t="s">
        <v>0</v>
      </c>
      <c r="K470" s="5">
        <v>42709.453333333331</v>
      </c>
      <c r="L470" s="1"/>
      <c r="M470" s="1"/>
      <c r="N470" s="2" t="s">
        <v>12</v>
      </c>
      <c r="O470" s="6" t="b">
        <v>0</v>
      </c>
      <c r="P470" s="1" t="s">
        <v>15</v>
      </c>
      <c r="Q470" s="33" t="str">
        <f>IF(ISNUMBER(SEARCH(",",Table_owssvr[[#This Row],[Created By]])),SUBSTITUTE(Table_owssvr[[#This Row],[Created By]]," OCD,",""),Table_owssvr[[#This Row],[Created By]])</f>
        <v>Tomorr LeBeouf</v>
      </c>
      <c r="R470" s="33" t="str">
        <f>IF(ISNUMBER(SEARCH(",",Table_owssvr[[#This Row],[Created By]])),(MID(Table_owssvr[[#This Row],[Created By_A]]&amp;" "&amp;Table_owssvr[[#This Row],[Created By_A]],FIND(" ",Table_owssvr[[#This Row],[Created By_A]])+1,LEN(Table_owssvr[[#This Row],[Created By_A]]))),Table_owssvr[[#This Row],[Created By]])</f>
        <v>Tomorr LeBeouf</v>
      </c>
      <c r="S470" s="34" t="str">
        <f>IF(ISNUMBER(SEARCH(",",Table_owssvr[[#This Row],[Created By_B1]])),SUBSTITUTE(Table_owssvr[[#This Row],[Created By_B1]],",",""),Table_owssvr[[#This Row],[Created By_B1]])</f>
        <v>Tomorr LeBeouf</v>
      </c>
      <c r="T470" s="7">
        <v>476</v>
      </c>
      <c r="U470" s="1" t="s">
        <v>15</v>
      </c>
      <c r="V470" s="5">
        <v>42709.453333333331</v>
      </c>
      <c r="W470" s="1" t="s">
        <v>0</v>
      </c>
      <c r="X470" s="1"/>
      <c r="Y470" s="1" t="s">
        <v>13</v>
      </c>
      <c r="Z470" s="1" t="s">
        <v>12</v>
      </c>
      <c r="AA470" s="1" t="s">
        <v>11</v>
      </c>
    </row>
    <row r="471" spans="1:27" x14ac:dyDescent="0.25">
      <c r="A471" s="1" t="s">
        <v>919</v>
      </c>
      <c r="B471" s="4">
        <v>42677</v>
      </c>
      <c r="C471" s="24" t="str">
        <f ca="1">IF(Table_owssvr[[#This Row],[Date]]&gt;=(TODAY()-365),"Y","N")</f>
        <v>N</v>
      </c>
      <c r="D471" s="1" t="s">
        <v>1255</v>
      </c>
      <c r="E471" s="1" t="s">
        <v>296</v>
      </c>
      <c r="F471" s="14" t="s">
        <v>1254</v>
      </c>
      <c r="G471" s="1" t="s">
        <v>306</v>
      </c>
      <c r="H471" s="6" t="str">
        <f>IFERROR(LEFT(Table_owssvr[[#This Row],[Subject]],FIND(";",Table_owssvr[[#This Row],[Subject]])-1),Table_owssvr[[#This Row],[Subject]])</f>
        <v>Damage related to disaster</v>
      </c>
      <c r="I471" s="1" t="s">
        <v>16</v>
      </c>
      <c r="J471" s="1" t="s">
        <v>5</v>
      </c>
      <c r="K471" s="5">
        <v>42709.607037037036</v>
      </c>
      <c r="L471" s="1"/>
      <c r="M471" s="1"/>
      <c r="N471" s="2" t="s">
        <v>12</v>
      </c>
      <c r="O471" s="6" t="b">
        <v>0</v>
      </c>
      <c r="P471" s="1" t="s">
        <v>15</v>
      </c>
      <c r="Q471" s="33" t="str">
        <f>IF(ISNUMBER(SEARCH(",",Table_owssvr[[#This Row],[Created By]])),SUBSTITUTE(Table_owssvr[[#This Row],[Created By]]," OCD,",""),Table_owssvr[[#This Row],[Created By]])</f>
        <v>Lisa Samuels</v>
      </c>
      <c r="R471" s="33" t="str">
        <f>IF(ISNUMBER(SEARCH(",",Table_owssvr[[#This Row],[Created By]])),(MID(Table_owssvr[[#This Row],[Created By_A]]&amp;" "&amp;Table_owssvr[[#This Row],[Created By_A]],FIND(" ",Table_owssvr[[#This Row],[Created By_A]])+1,LEN(Table_owssvr[[#This Row],[Created By_A]]))),Table_owssvr[[#This Row],[Created By]])</f>
        <v>Lisa Samuels</v>
      </c>
      <c r="S471" s="34" t="str">
        <f>IF(ISNUMBER(SEARCH(",",Table_owssvr[[#This Row],[Created By_B1]])),SUBSTITUTE(Table_owssvr[[#This Row],[Created By_B1]],",",""),Table_owssvr[[#This Row],[Created By_B1]])</f>
        <v>Lisa Samuels</v>
      </c>
      <c r="T471" s="7">
        <v>477</v>
      </c>
      <c r="U471" s="1" t="s">
        <v>15</v>
      </c>
      <c r="V471" s="5">
        <v>42709.607037037036</v>
      </c>
      <c r="W471" s="1" t="s">
        <v>5</v>
      </c>
      <c r="X471" s="1"/>
      <c r="Y471" s="1" t="s">
        <v>13</v>
      </c>
      <c r="Z471" s="1" t="s">
        <v>12</v>
      </c>
      <c r="AA471" s="1" t="s">
        <v>11</v>
      </c>
    </row>
    <row r="472" spans="1:27" x14ac:dyDescent="0.25">
      <c r="A472" s="1" t="s">
        <v>919</v>
      </c>
      <c r="B472" s="4">
        <v>42656</v>
      </c>
      <c r="C472" s="24" t="str">
        <f ca="1">IF(Table_owssvr[[#This Row],[Date]]&gt;=(TODAY()-365),"Y","N")</f>
        <v>N</v>
      </c>
      <c r="D472" s="1" t="s">
        <v>1253</v>
      </c>
      <c r="E472" s="1" t="s">
        <v>296</v>
      </c>
      <c r="F472" s="14" t="s">
        <v>1252</v>
      </c>
      <c r="G472" s="1" t="s">
        <v>306</v>
      </c>
      <c r="H472" s="6" t="str">
        <f>IFERROR(LEFT(Table_owssvr[[#This Row],[Subject]],FIND(";",Table_owssvr[[#This Row],[Subject]])-1),Table_owssvr[[#This Row],[Subject]])</f>
        <v>Damage related to disaster</v>
      </c>
      <c r="I472" s="1" t="s">
        <v>16</v>
      </c>
      <c r="J472" s="1" t="s">
        <v>5</v>
      </c>
      <c r="K472" s="5">
        <v>42709.613333333335</v>
      </c>
      <c r="L472" s="1"/>
      <c r="M472" s="1"/>
      <c r="N472" s="2" t="s">
        <v>12</v>
      </c>
      <c r="O472" s="6" t="b">
        <v>0</v>
      </c>
      <c r="P472" s="1" t="s">
        <v>15</v>
      </c>
      <c r="Q472" s="33" t="str">
        <f>IF(ISNUMBER(SEARCH(",",Table_owssvr[[#This Row],[Created By]])),SUBSTITUTE(Table_owssvr[[#This Row],[Created By]]," OCD,",""),Table_owssvr[[#This Row],[Created By]])</f>
        <v>Lisa Samuels</v>
      </c>
      <c r="R472" s="33" t="str">
        <f>IF(ISNUMBER(SEARCH(",",Table_owssvr[[#This Row],[Created By]])),(MID(Table_owssvr[[#This Row],[Created By_A]]&amp;" "&amp;Table_owssvr[[#This Row],[Created By_A]],FIND(" ",Table_owssvr[[#This Row],[Created By_A]])+1,LEN(Table_owssvr[[#This Row],[Created By_A]]))),Table_owssvr[[#This Row],[Created By]])</f>
        <v>Lisa Samuels</v>
      </c>
      <c r="S472" s="34" t="str">
        <f>IF(ISNUMBER(SEARCH(",",Table_owssvr[[#This Row],[Created By_B1]])),SUBSTITUTE(Table_owssvr[[#This Row],[Created By_B1]],",",""),Table_owssvr[[#This Row],[Created By_B1]])</f>
        <v>Lisa Samuels</v>
      </c>
      <c r="T472" s="7">
        <v>478</v>
      </c>
      <c r="U472" s="1" t="s">
        <v>15</v>
      </c>
      <c r="V472" s="5">
        <v>42709.613333333335</v>
      </c>
      <c r="W472" s="1" t="s">
        <v>5</v>
      </c>
      <c r="X472" s="1"/>
      <c r="Y472" s="1" t="s">
        <v>13</v>
      </c>
      <c r="Z472" s="1" t="s">
        <v>12</v>
      </c>
      <c r="AA472" s="1" t="s">
        <v>11</v>
      </c>
    </row>
    <row r="473" spans="1:27" x14ac:dyDescent="0.25">
      <c r="A473" s="1" t="s">
        <v>31</v>
      </c>
      <c r="B473" s="4">
        <v>42709</v>
      </c>
      <c r="C473" s="24" t="str">
        <f ca="1">IF(Table_owssvr[[#This Row],[Date]]&gt;=(TODAY()-365),"Y","N")</f>
        <v>N</v>
      </c>
      <c r="D473" s="1" t="s">
        <v>947</v>
      </c>
      <c r="E473" s="1" t="s">
        <v>29</v>
      </c>
      <c r="F473" s="14" t="s">
        <v>707</v>
      </c>
      <c r="G473" s="1" t="s">
        <v>59</v>
      </c>
      <c r="H473" s="6" t="str">
        <f>IFERROR(LEFT(Table_owssvr[[#This Row],[Subject]],FIND(";",Table_owssvr[[#This Row],[Subject]])-1),Table_owssvr[[#This Row],[Subject]])</f>
        <v>Damage related to disaster</v>
      </c>
      <c r="I473" s="1" t="s">
        <v>16</v>
      </c>
      <c r="J473" s="1" t="s">
        <v>6</v>
      </c>
      <c r="K473" s="5">
        <v>42709.614085648151</v>
      </c>
      <c r="L473" s="1"/>
      <c r="M473" s="1"/>
      <c r="N473" s="2" t="s">
        <v>12</v>
      </c>
      <c r="O473" s="6" t="b">
        <v>0</v>
      </c>
      <c r="P473" s="1" t="s">
        <v>15</v>
      </c>
      <c r="Q473" s="33" t="str">
        <f>IF(ISNUMBER(SEARCH(",",Table_owssvr[[#This Row],[Created By]])),SUBSTITUTE(Table_owssvr[[#This Row],[Created By]]," OCD,",""),Table_owssvr[[#This Row],[Created By]])</f>
        <v>Nechelle Polk</v>
      </c>
      <c r="R473" s="33" t="str">
        <f>IF(ISNUMBER(SEARCH(",",Table_owssvr[[#This Row],[Created By]])),(MID(Table_owssvr[[#This Row],[Created By_A]]&amp;" "&amp;Table_owssvr[[#This Row],[Created By_A]],FIND(" ",Table_owssvr[[#This Row],[Created By_A]])+1,LEN(Table_owssvr[[#This Row],[Created By_A]]))),Table_owssvr[[#This Row],[Created By]])</f>
        <v>Nechelle Polk</v>
      </c>
      <c r="S473" s="34" t="str">
        <f>IF(ISNUMBER(SEARCH(",",Table_owssvr[[#This Row],[Created By_B1]])),SUBSTITUTE(Table_owssvr[[#This Row],[Created By_B1]],",",""),Table_owssvr[[#This Row],[Created By_B1]])</f>
        <v>Nechelle Polk</v>
      </c>
      <c r="T473" s="7">
        <v>479</v>
      </c>
      <c r="U473" s="1" t="s">
        <v>15</v>
      </c>
      <c r="V473" s="5">
        <v>42709.614085648151</v>
      </c>
      <c r="W473" s="1" t="s">
        <v>6</v>
      </c>
      <c r="X473" s="1"/>
      <c r="Y473" s="1" t="s">
        <v>13</v>
      </c>
      <c r="Z473" s="1" t="s">
        <v>12</v>
      </c>
      <c r="AA473" s="1" t="s">
        <v>11</v>
      </c>
    </row>
    <row r="474" spans="1:27" x14ac:dyDescent="0.25">
      <c r="A474" s="1" t="s">
        <v>1251</v>
      </c>
      <c r="B474" s="4">
        <v>42662</v>
      </c>
      <c r="C474" s="24" t="str">
        <f ca="1">IF(Table_owssvr[[#This Row],[Date]]&gt;=(TODAY()-365),"Y","N")</f>
        <v>N</v>
      </c>
      <c r="D474" s="1" t="s">
        <v>1250</v>
      </c>
      <c r="E474" s="1" t="s">
        <v>29</v>
      </c>
      <c r="F474" s="14" t="s">
        <v>1249</v>
      </c>
      <c r="G474" s="1" t="s">
        <v>306</v>
      </c>
      <c r="H474" s="6" t="str">
        <f>IFERROR(LEFT(Table_owssvr[[#This Row],[Subject]],FIND(";",Table_owssvr[[#This Row],[Subject]])-1),Table_owssvr[[#This Row],[Subject]])</f>
        <v>Damage related to disaster</v>
      </c>
      <c r="I474" s="1" t="s">
        <v>16</v>
      </c>
      <c r="J474" s="1" t="s">
        <v>5</v>
      </c>
      <c r="K474" s="5">
        <v>42709.627557870372</v>
      </c>
      <c r="L474" s="1"/>
      <c r="M474" s="1"/>
      <c r="N474" s="2" t="s">
        <v>12</v>
      </c>
      <c r="O474" s="6" t="b">
        <v>0</v>
      </c>
      <c r="P474" s="1" t="s">
        <v>15</v>
      </c>
      <c r="Q474" s="33" t="str">
        <f>IF(ISNUMBER(SEARCH(",",Table_owssvr[[#This Row],[Created By]])),SUBSTITUTE(Table_owssvr[[#This Row],[Created By]]," OCD,",""),Table_owssvr[[#This Row],[Created By]])</f>
        <v>Lisa Samuels</v>
      </c>
      <c r="R474" s="33" t="str">
        <f>IF(ISNUMBER(SEARCH(",",Table_owssvr[[#This Row],[Created By]])),(MID(Table_owssvr[[#This Row],[Created By_A]]&amp;" "&amp;Table_owssvr[[#This Row],[Created By_A]],FIND(" ",Table_owssvr[[#This Row],[Created By_A]])+1,LEN(Table_owssvr[[#This Row],[Created By_A]]))),Table_owssvr[[#This Row],[Created By]])</f>
        <v>Lisa Samuels</v>
      </c>
      <c r="S474" s="34" t="str">
        <f>IF(ISNUMBER(SEARCH(",",Table_owssvr[[#This Row],[Created By_B1]])),SUBSTITUTE(Table_owssvr[[#This Row],[Created By_B1]],",",""),Table_owssvr[[#This Row],[Created By_B1]])</f>
        <v>Lisa Samuels</v>
      </c>
      <c r="T474" s="7">
        <v>480</v>
      </c>
      <c r="U474" s="1" t="s">
        <v>15</v>
      </c>
      <c r="V474" s="5">
        <v>42709.627557870372</v>
      </c>
      <c r="W474" s="1" t="s">
        <v>5</v>
      </c>
      <c r="X474" s="1"/>
      <c r="Y474" s="1" t="s">
        <v>13</v>
      </c>
      <c r="Z474" s="1" t="s">
        <v>12</v>
      </c>
      <c r="AA474" s="1" t="s">
        <v>11</v>
      </c>
    </row>
    <row r="475" spans="1:27" x14ac:dyDescent="0.25">
      <c r="A475" s="1" t="s">
        <v>1248</v>
      </c>
      <c r="B475" s="4">
        <v>42669</v>
      </c>
      <c r="C475" s="24" t="str">
        <f ca="1">IF(Table_owssvr[[#This Row],[Date]]&gt;=(TODAY()-365),"Y","N")</f>
        <v>N</v>
      </c>
      <c r="D475" s="1" t="s">
        <v>1247</v>
      </c>
      <c r="E475" s="1" t="s">
        <v>39</v>
      </c>
      <c r="F475" s="14" t="s">
        <v>1246</v>
      </c>
      <c r="G475" s="1" t="s">
        <v>217</v>
      </c>
      <c r="H475" s="6" t="str">
        <f>IFERROR(LEFT(Table_owssvr[[#This Row],[Subject]],FIND(";",Table_owssvr[[#This Row],[Subject]])-1),Table_owssvr[[#This Row],[Subject]])</f>
        <v>Damage related to disaster</v>
      </c>
      <c r="I475" s="1" t="s">
        <v>16</v>
      </c>
      <c r="J475" s="1" t="s">
        <v>5</v>
      </c>
      <c r="K475" s="5">
        <v>42709.630856481483</v>
      </c>
      <c r="L475" s="1"/>
      <c r="M475" s="1"/>
      <c r="N475" s="2" t="s">
        <v>12</v>
      </c>
      <c r="O475" s="6" t="b">
        <v>0</v>
      </c>
      <c r="P475" s="1" t="s">
        <v>15</v>
      </c>
      <c r="Q475" s="33" t="str">
        <f>IF(ISNUMBER(SEARCH(",",Table_owssvr[[#This Row],[Created By]])),SUBSTITUTE(Table_owssvr[[#This Row],[Created By]]," OCD,",""),Table_owssvr[[#This Row],[Created By]])</f>
        <v>Lisa Samuels</v>
      </c>
      <c r="R475" s="33" t="str">
        <f>IF(ISNUMBER(SEARCH(",",Table_owssvr[[#This Row],[Created By]])),(MID(Table_owssvr[[#This Row],[Created By_A]]&amp;" "&amp;Table_owssvr[[#This Row],[Created By_A]],FIND(" ",Table_owssvr[[#This Row],[Created By_A]])+1,LEN(Table_owssvr[[#This Row],[Created By_A]]))),Table_owssvr[[#This Row],[Created By]])</f>
        <v>Lisa Samuels</v>
      </c>
      <c r="S475" s="34" t="str">
        <f>IF(ISNUMBER(SEARCH(",",Table_owssvr[[#This Row],[Created By_B1]])),SUBSTITUTE(Table_owssvr[[#This Row],[Created By_B1]],",",""),Table_owssvr[[#This Row],[Created By_B1]])</f>
        <v>Lisa Samuels</v>
      </c>
      <c r="T475" s="7">
        <v>481</v>
      </c>
      <c r="U475" s="1" t="s">
        <v>15</v>
      </c>
      <c r="V475" s="5">
        <v>42709.630856481483</v>
      </c>
      <c r="W475" s="1" t="s">
        <v>5</v>
      </c>
      <c r="X475" s="1"/>
      <c r="Y475" s="1" t="s">
        <v>13</v>
      </c>
      <c r="Z475" s="1" t="s">
        <v>12</v>
      </c>
      <c r="AA475" s="1" t="s">
        <v>11</v>
      </c>
    </row>
    <row r="476" spans="1:27" x14ac:dyDescent="0.25">
      <c r="A476" s="1" t="s">
        <v>1030</v>
      </c>
      <c r="B476" s="4">
        <v>42683</v>
      </c>
      <c r="C476" s="24" t="str">
        <f ca="1">IF(Table_owssvr[[#This Row],[Date]]&gt;=(TODAY()-365),"Y","N")</f>
        <v>N</v>
      </c>
      <c r="D476" s="1" t="s">
        <v>1029</v>
      </c>
      <c r="E476" s="1" t="s">
        <v>502</v>
      </c>
      <c r="F476" s="14" t="s">
        <v>1027</v>
      </c>
      <c r="G476" s="1" t="s">
        <v>1245</v>
      </c>
      <c r="H476" s="6" t="str">
        <f>IFERROR(LEFT(Table_owssvr[[#This Row],[Subject]],FIND(";",Table_owssvr[[#This Row],[Subject]])-1),Table_owssvr[[#This Row],[Subject]])</f>
        <v>Eligible CDBG Activities</v>
      </c>
      <c r="I476" s="1" t="s">
        <v>27</v>
      </c>
      <c r="J476" s="1" t="s">
        <v>7</v>
      </c>
      <c r="K476" s="5">
        <v>42710.419756944444</v>
      </c>
      <c r="L476" s="1"/>
      <c r="M476" s="1"/>
      <c r="N476" s="2" t="s">
        <v>12</v>
      </c>
      <c r="O476" s="6" t="b">
        <v>0</v>
      </c>
      <c r="P476" s="1" t="s">
        <v>15</v>
      </c>
      <c r="Q476" s="33" t="str">
        <f>IF(ISNUMBER(SEARCH(",",Table_owssvr[[#This Row],[Created By]])),SUBSTITUTE(Table_owssvr[[#This Row],[Created By]]," OCD,",""),Table_owssvr[[#This Row],[Created By]])</f>
        <v>Michael Chua</v>
      </c>
      <c r="R476" s="33" t="str">
        <f>IF(ISNUMBER(SEARCH(",",Table_owssvr[[#This Row],[Created By]])),(MID(Table_owssvr[[#This Row],[Created By_A]]&amp;" "&amp;Table_owssvr[[#This Row],[Created By_A]],FIND(" ",Table_owssvr[[#This Row],[Created By_A]])+1,LEN(Table_owssvr[[#This Row],[Created By_A]]))),Table_owssvr[[#This Row],[Created By]])</f>
        <v>Michael Chua</v>
      </c>
      <c r="S476" s="34" t="str">
        <f>IF(ISNUMBER(SEARCH(",",Table_owssvr[[#This Row],[Created By_B1]])),SUBSTITUTE(Table_owssvr[[#This Row],[Created By_B1]],",",""),Table_owssvr[[#This Row],[Created By_B1]])</f>
        <v>Michael Chua</v>
      </c>
      <c r="T476" s="7">
        <v>482</v>
      </c>
      <c r="U476" s="1" t="s">
        <v>15</v>
      </c>
      <c r="V476" s="5">
        <v>42710.419756944444</v>
      </c>
      <c r="W476" s="1" t="s">
        <v>7</v>
      </c>
      <c r="X476" s="1"/>
      <c r="Y476" s="1" t="s">
        <v>13</v>
      </c>
      <c r="Z476" s="1" t="s">
        <v>12</v>
      </c>
      <c r="AA476" s="1" t="s">
        <v>11</v>
      </c>
    </row>
    <row r="477" spans="1:27" x14ac:dyDescent="0.25">
      <c r="A477" s="1" t="s">
        <v>1105</v>
      </c>
      <c r="B477" s="4">
        <v>42684</v>
      </c>
      <c r="C477" s="24" t="str">
        <f ca="1">IF(Table_owssvr[[#This Row],[Date]]&gt;=(TODAY()-365),"Y","N")</f>
        <v>N</v>
      </c>
      <c r="D477" s="1" t="s">
        <v>1244</v>
      </c>
      <c r="E477" s="1" t="s">
        <v>39</v>
      </c>
      <c r="F477" s="14" t="s">
        <v>1243</v>
      </c>
      <c r="G477" s="1" t="s">
        <v>148</v>
      </c>
      <c r="H477" s="6" t="str">
        <f>IFERROR(LEFT(Table_owssvr[[#This Row],[Subject]],FIND(";",Table_owssvr[[#This Row],[Subject]])-1),Table_owssvr[[#This Row],[Subject]])</f>
        <v>Financial Management</v>
      </c>
      <c r="I477" s="1" t="s">
        <v>16</v>
      </c>
      <c r="J477" s="1" t="s">
        <v>7</v>
      </c>
      <c r="K477" s="5">
        <v>42710.420798611114</v>
      </c>
      <c r="L477" s="1"/>
      <c r="M477" s="1"/>
      <c r="N477" s="2" t="s">
        <v>12</v>
      </c>
      <c r="O477" s="6" t="b">
        <v>0</v>
      </c>
      <c r="P477" s="1" t="s">
        <v>15</v>
      </c>
      <c r="Q477" s="33" t="str">
        <f>IF(ISNUMBER(SEARCH(",",Table_owssvr[[#This Row],[Created By]])),SUBSTITUTE(Table_owssvr[[#This Row],[Created By]]," OCD,",""),Table_owssvr[[#This Row],[Created By]])</f>
        <v>Michael Chua</v>
      </c>
      <c r="R477" s="33" t="str">
        <f>IF(ISNUMBER(SEARCH(",",Table_owssvr[[#This Row],[Created By]])),(MID(Table_owssvr[[#This Row],[Created By_A]]&amp;" "&amp;Table_owssvr[[#This Row],[Created By_A]],FIND(" ",Table_owssvr[[#This Row],[Created By_A]])+1,LEN(Table_owssvr[[#This Row],[Created By_A]]))),Table_owssvr[[#This Row],[Created By]])</f>
        <v>Michael Chua</v>
      </c>
      <c r="S477" s="34" t="str">
        <f>IF(ISNUMBER(SEARCH(",",Table_owssvr[[#This Row],[Created By_B1]])),SUBSTITUTE(Table_owssvr[[#This Row],[Created By_B1]],",",""),Table_owssvr[[#This Row],[Created By_B1]])</f>
        <v>Michael Chua</v>
      </c>
      <c r="T477" s="7">
        <v>483</v>
      </c>
      <c r="U477" s="1" t="s">
        <v>15</v>
      </c>
      <c r="V477" s="5">
        <v>42710.420798611114</v>
      </c>
      <c r="W477" s="1" t="s">
        <v>7</v>
      </c>
      <c r="X477" s="1"/>
      <c r="Y477" s="1" t="s">
        <v>13</v>
      </c>
      <c r="Z477" s="1" t="s">
        <v>12</v>
      </c>
      <c r="AA477" s="1" t="s">
        <v>11</v>
      </c>
    </row>
    <row r="478" spans="1:27" x14ac:dyDescent="0.25">
      <c r="A478" s="1" t="s">
        <v>637</v>
      </c>
      <c r="B478" s="4">
        <v>42695</v>
      </c>
      <c r="C478" s="24" t="str">
        <f ca="1">IF(Table_owssvr[[#This Row],[Date]]&gt;=(TODAY()-365),"Y","N")</f>
        <v>N</v>
      </c>
      <c r="D478" s="1" t="s">
        <v>752</v>
      </c>
      <c r="E478" s="1" t="s">
        <v>39</v>
      </c>
      <c r="F478" s="14" t="s">
        <v>1242</v>
      </c>
      <c r="G478" s="1" t="s">
        <v>13</v>
      </c>
      <c r="H478" s="6" t="str">
        <f>IFERROR(LEFT(Table_owssvr[[#This Row],[Subject]],FIND(";",Table_owssvr[[#This Row],[Subject]])-1),Table_owssvr[[#This Row],[Subject]])</f>
        <v>Grants Management</v>
      </c>
      <c r="I478" s="1" t="s">
        <v>27</v>
      </c>
      <c r="J478" s="1" t="s">
        <v>7</v>
      </c>
      <c r="K478" s="5">
        <v>42710.433657407404</v>
      </c>
      <c r="L478" s="1"/>
      <c r="M478" s="1"/>
      <c r="N478" s="2" t="s">
        <v>12</v>
      </c>
      <c r="O478" s="6" t="b">
        <v>0</v>
      </c>
      <c r="P478" s="1" t="s">
        <v>15</v>
      </c>
      <c r="Q478" s="33" t="str">
        <f>IF(ISNUMBER(SEARCH(",",Table_owssvr[[#This Row],[Created By]])),SUBSTITUTE(Table_owssvr[[#This Row],[Created By]]," OCD,",""),Table_owssvr[[#This Row],[Created By]])</f>
        <v>Michael Chua</v>
      </c>
      <c r="R478" s="33" t="str">
        <f>IF(ISNUMBER(SEARCH(",",Table_owssvr[[#This Row],[Created By]])),(MID(Table_owssvr[[#This Row],[Created By_A]]&amp;" "&amp;Table_owssvr[[#This Row],[Created By_A]],FIND(" ",Table_owssvr[[#This Row],[Created By_A]])+1,LEN(Table_owssvr[[#This Row],[Created By_A]]))),Table_owssvr[[#This Row],[Created By]])</f>
        <v>Michael Chua</v>
      </c>
      <c r="S478" s="34" t="str">
        <f>IF(ISNUMBER(SEARCH(",",Table_owssvr[[#This Row],[Created By_B1]])),SUBSTITUTE(Table_owssvr[[#This Row],[Created By_B1]],",",""),Table_owssvr[[#This Row],[Created By_B1]])</f>
        <v>Michael Chua</v>
      </c>
      <c r="T478" s="7">
        <v>484</v>
      </c>
      <c r="U478" s="1" t="s">
        <v>15</v>
      </c>
      <c r="V478" s="5">
        <v>42710.433657407404</v>
      </c>
      <c r="W478" s="1" t="s">
        <v>7</v>
      </c>
      <c r="X478" s="1"/>
      <c r="Y478" s="1" t="s">
        <v>13</v>
      </c>
      <c r="Z478" s="1" t="s">
        <v>12</v>
      </c>
      <c r="AA478" s="1" t="s">
        <v>11</v>
      </c>
    </row>
    <row r="479" spans="1:27" x14ac:dyDescent="0.25">
      <c r="A479" s="1" t="s">
        <v>512</v>
      </c>
      <c r="B479" s="4">
        <v>42684</v>
      </c>
      <c r="C479" s="24" t="str">
        <f ca="1">IF(Table_owssvr[[#This Row],[Date]]&gt;=(TODAY()-365),"Y","N")</f>
        <v>N</v>
      </c>
      <c r="D479" s="1" t="s">
        <v>1241</v>
      </c>
      <c r="E479" s="1" t="s">
        <v>48</v>
      </c>
      <c r="F479" s="14" t="s">
        <v>1240</v>
      </c>
      <c r="G479" s="1" t="s">
        <v>1239</v>
      </c>
      <c r="H479" s="6" t="str">
        <f>IFERROR(LEFT(Table_owssvr[[#This Row],[Subject]],FIND(";",Table_owssvr[[#This Row],[Subject]])-1),Table_owssvr[[#This Row],[Subject]])</f>
        <v>Damage related to disaster</v>
      </c>
      <c r="I479" s="1" t="s">
        <v>16</v>
      </c>
      <c r="J479" s="1" t="s">
        <v>1238</v>
      </c>
      <c r="K479" s="5">
        <v>42711.580960648149</v>
      </c>
      <c r="L479" s="1"/>
      <c r="M479" s="1"/>
      <c r="N479" s="2" t="s">
        <v>12</v>
      </c>
      <c r="O479" s="6" t="b">
        <v>0</v>
      </c>
      <c r="P479" s="1" t="s">
        <v>15</v>
      </c>
      <c r="Q479" s="33" t="str">
        <f>IF(ISNUMBER(SEARCH(",",Table_owssvr[[#This Row],[Created By]])),SUBSTITUTE(Table_owssvr[[#This Row],[Created By]]," OCD,",""),Table_owssvr[[#This Row],[Created By]])</f>
        <v>Williams Desirae</v>
      </c>
      <c r="R479" s="33" t="str">
        <f>IF(ISNUMBER(SEARCH(",",Table_owssvr[[#This Row],[Created By]])),(MID(Table_owssvr[[#This Row],[Created By_A]]&amp;" "&amp;Table_owssvr[[#This Row],[Created By_A]],FIND(" ",Table_owssvr[[#This Row],[Created By_A]])+1,LEN(Table_owssvr[[#This Row],[Created By_A]]))),Table_owssvr[[#This Row],[Created By]])</f>
        <v>Desirae Williams</v>
      </c>
      <c r="S479" s="34" t="str">
        <f>IF(ISNUMBER(SEARCH(",",Table_owssvr[[#This Row],[Created By_B1]])),SUBSTITUTE(Table_owssvr[[#This Row],[Created By_B1]],",",""),Table_owssvr[[#This Row],[Created By_B1]])</f>
        <v>Desirae Williams</v>
      </c>
      <c r="T479" s="7">
        <v>485</v>
      </c>
      <c r="U479" s="1" t="s">
        <v>15</v>
      </c>
      <c r="V479" s="5">
        <v>42711.580960648149</v>
      </c>
      <c r="W479" s="1" t="s">
        <v>1238</v>
      </c>
      <c r="X479" s="1"/>
      <c r="Y479" s="1" t="s">
        <v>13</v>
      </c>
      <c r="Z479" s="1" t="s">
        <v>12</v>
      </c>
      <c r="AA479" s="1" t="s">
        <v>11</v>
      </c>
    </row>
    <row r="480" spans="1:27" x14ac:dyDescent="0.25">
      <c r="A480" s="1" t="s">
        <v>153</v>
      </c>
      <c r="B480" s="4">
        <v>42711</v>
      </c>
      <c r="C480" s="24" t="str">
        <f ca="1">IF(Table_owssvr[[#This Row],[Date]]&gt;=(TODAY()-365),"Y","N")</f>
        <v>N</v>
      </c>
      <c r="D480" s="1" t="s">
        <v>718</v>
      </c>
      <c r="E480" s="1" t="s">
        <v>39</v>
      </c>
      <c r="F480" s="14" t="s">
        <v>1237</v>
      </c>
      <c r="G480" s="1" t="s">
        <v>13</v>
      </c>
      <c r="H480" s="6" t="str">
        <f>IFERROR(LEFT(Table_owssvr[[#This Row],[Subject]],FIND(";",Table_owssvr[[#This Row],[Subject]])-1),Table_owssvr[[#This Row],[Subject]])</f>
        <v>Grants Management</v>
      </c>
      <c r="I480" s="1" t="s">
        <v>16</v>
      </c>
      <c r="J480" s="1" t="s">
        <v>6</v>
      </c>
      <c r="K480" s="5">
        <v>42711.642384259256</v>
      </c>
      <c r="L480" s="1"/>
      <c r="M480" s="1"/>
      <c r="N480" s="2" t="s">
        <v>12</v>
      </c>
      <c r="O480" s="6" t="b">
        <v>0</v>
      </c>
      <c r="P480" s="1" t="s">
        <v>15</v>
      </c>
      <c r="Q480" s="33" t="str">
        <f>IF(ISNUMBER(SEARCH(",",Table_owssvr[[#This Row],[Created By]])),SUBSTITUTE(Table_owssvr[[#This Row],[Created By]]," OCD,",""),Table_owssvr[[#This Row],[Created By]])</f>
        <v>Nechelle Polk</v>
      </c>
      <c r="R480" s="33" t="str">
        <f>IF(ISNUMBER(SEARCH(",",Table_owssvr[[#This Row],[Created By]])),(MID(Table_owssvr[[#This Row],[Created By_A]]&amp;" "&amp;Table_owssvr[[#This Row],[Created By_A]],FIND(" ",Table_owssvr[[#This Row],[Created By_A]])+1,LEN(Table_owssvr[[#This Row],[Created By_A]]))),Table_owssvr[[#This Row],[Created By]])</f>
        <v>Nechelle Polk</v>
      </c>
      <c r="S480" s="34" t="str">
        <f>IF(ISNUMBER(SEARCH(",",Table_owssvr[[#This Row],[Created By_B1]])),SUBSTITUTE(Table_owssvr[[#This Row],[Created By_B1]],",",""),Table_owssvr[[#This Row],[Created By_B1]])</f>
        <v>Nechelle Polk</v>
      </c>
      <c r="T480" s="7">
        <v>486</v>
      </c>
      <c r="U480" s="1" t="s">
        <v>15</v>
      </c>
      <c r="V480" s="5">
        <v>42711.644282407404</v>
      </c>
      <c r="W480" s="1" t="s">
        <v>6</v>
      </c>
      <c r="X480" s="1"/>
      <c r="Y480" s="1" t="s">
        <v>13</v>
      </c>
      <c r="Z480" s="1" t="s">
        <v>12</v>
      </c>
      <c r="AA480" s="1" t="s">
        <v>11</v>
      </c>
    </row>
    <row r="481" spans="1:27" x14ac:dyDescent="0.25">
      <c r="A481" s="1" t="s">
        <v>105</v>
      </c>
      <c r="B481" s="4">
        <v>42712</v>
      </c>
      <c r="C481" s="24" t="str">
        <f ca="1">IF(Table_owssvr[[#This Row],[Date]]&gt;=(TODAY()-365),"Y","N")</f>
        <v>N</v>
      </c>
      <c r="D481" s="1" t="s">
        <v>105</v>
      </c>
      <c r="E481" s="1" t="s">
        <v>29</v>
      </c>
      <c r="F481" s="14" t="s">
        <v>1236</v>
      </c>
      <c r="G481" s="1" t="s">
        <v>126</v>
      </c>
      <c r="H481" s="6" t="str">
        <f>IFERROR(LEFT(Table_owssvr[[#This Row],[Subject]],FIND(";",Table_owssvr[[#This Row],[Subject]])-1),Table_owssvr[[#This Row],[Subject]])</f>
        <v>Damage related to disaster</v>
      </c>
      <c r="I481" s="1" t="s">
        <v>16</v>
      </c>
      <c r="J481" s="1" t="s">
        <v>1099</v>
      </c>
      <c r="K481" s="5">
        <v>42712.587152777778</v>
      </c>
      <c r="L481" s="1"/>
      <c r="M481" s="1"/>
      <c r="N481" s="2" t="s">
        <v>12</v>
      </c>
      <c r="O481" s="6" t="b">
        <v>0</v>
      </c>
      <c r="P481" s="1" t="s">
        <v>15</v>
      </c>
      <c r="Q481" s="33" t="str">
        <f>IF(ISNUMBER(SEARCH(",",Table_owssvr[[#This Row],[Created By]])),SUBSTITUTE(Table_owssvr[[#This Row],[Created By]]," OCD,",""),Table_owssvr[[#This Row],[Created By]])</f>
        <v>Peychaud Rosalind</v>
      </c>
      <c r="R481" s="33" t="str">
        <f>IF(ISNUMBER(SEARCH(",",Table_owssvr[[#This Row],[Created By]])),(MID(Table_owssvr[[#This Row],[Created By_A]]&amp;" "&amp;Table_owssvr[[#This Row],[Created By_A]],FIND(" ",Table_owssvr[[#This Row],[Created By_A]])+1,LEN(Table_owssvr[[#This Row],[Created By_A]]))),Table_owssvr[[#This Row],[Created By]])</f>
        <v>Rosalind Peychaud</v>
      </c>
      <c r="S481" s="34" t="str">
        <f>IF(ISNUMBER(SEARCH(",",Table_owssvr[[#This Row],[Created By_B1]])),SUBSTITUTE(Table_owssvr[[#This Row],[Created By_B1]],",",""),Table_owssvr[[#This Row],[Created By_B1]])</f>
        <v>Rosalind Peychaud</v>
      </c>
      <c r="T481" s="7">
        <v>487</v>
      </c>
      <c r="U481" s="1" t="s">
        <v>15</v>
      </c>
      <c r="V481" s="5">
        <v>42712.587152777778</v>
      </c>
      <c r="W481" s="1" t="s">
        <v>1099</v>
      </c>
      <c r="X481" s="1"/>
      <c r="Y481" s="1" t="s">
        <v>13</v>
      </c>
      <c r="Z481" s="1" t="s">
        <v>12</v>
      </c>
      <c r="AA481" s="1" t="s">
        <v>11</v>
      </c>
    </row>
    <row r="482" spans="1:27" x14ac:dyDescent="0.25">
      <c r="A482" s="1" t="s">
        <v>105</v>
      </c>
      <c r="B482" s="4">
        <v>42711</v>
      </c>
      <c r="C482" s="24" t="str">
        <f ca="1">IF(Table_owssvr[[#This Row],[Date]]&gt;=(TODAY()-365),"Y","N")</f>
        <v>N</v>
      </c>
      <c r="D482" s="1" t="s">
        <v>1235</v>
      </c>
      <c r="E482" s="1" t="s">
        <v>29</v>
      </c>
      <c r="F482" s="14" t="s">
        <v>1234</v>
      </c>
      <c r="G482" s="1" t="s">
        <v>126</v>
      </c>
      <c r="H482" s="6" t="str">
        <f>IFERROR(LEFT(Table_owssvr[[#This Row],[Subject]],FIND(";",Table_owssvr[[#This Row],[Subject]])-1),Table_owssvr[[#This Row],[Subject]])</f>
        <v>Damage related to disaster</v>
      </c>
      <c r="I482" s="1" t="s">
        <v>27</v>
      </c>
      <c r="J482" s="1" t="s">
        <v>1099</v>
      </c>
      <c r="K482" s="5">
        <v>42712.590057870373</v>
      </c>
      <c r="L482" s="1"/>
      <c r="M482" s="1"/>
      <c r="N482" s="2" t="s">
        <v>12</v>
      </c>
      <c r="O482" s="6" t="b">
        <v>0</v>
      </c>
      <c r="P482" s="1" t="s">
        <v>15</v>
      </c>
      <c r="Q482" s="33" t="str">
        <f>IF(ISNUMBER(SEARCH(",",Table_owssvr[[#This Row],[Created By]])),SUBSTITUTE(Table_owssvr[[#This Row],[Created By]]," OCD,",""),Table_owssvr[[#This Row],[Created By]])</f>
        <v>Peychaud Rosalind</v>
      </c>
      <c r="R482" s="33" t="str">
        <f>IF(ISNUMBER(SEARCH(",",Table_owssvr[[#This Row],[Created By]])),(MID(Table_owssvr[[#This Row],[Created By_A]]&amp;" "&amp;Table_owssvr[[#This Row],[Created By_A]],FIND(" ",Table_owssvr[[#This Row],[Created By_A]])+1,LEN(Table_owssvr[[#This Row],[Created By_A]]))),Table_owssvr[[#This Row],[Created By]])</f>
        <v>Rosalind Peychaud</v>
      </c>
      <c r="S482" s="34" t="str">
        <f>IF(ISNUMBER(SEARCH(",",Table_owssvr[[#This Row],[Created By_B1]])),SUBSTITUTE(Table_owssvr[[#This Row],[Created By_B1]],",",""),Table_owssvr[[#This Row],[Created By_B1]])</f>
        <v>Rosalind Peychaud</v>
      </c>
      <c r="T482" s="7">
        <v>488</v>
      </c>
      <c r="U482" s="1" t="s">
        <v>15</v>
      </c>
      <c r="V482" s="5">
        <v>42712.590057870373</v>
      </c>
      <c r="W482" s="1" t="s">
        <v>1099</v>
      </c>
      <c r="X482" s="1"/>
      <c r="Y482" s="1" t="s">
        <v>13</v>
      </c>
      <c r="Z482" s="1" t="s">
        <v>12</v>
      </c>
      <c r="AA482" s="1" t="s">
        <v>11</v>
      </c>
    </row>
    <row r="483" spans="1:27" x14ac:dyDescent="0.25">
      <c r="A483" s="1" t="s">
        <v>482</v>
      </c>
      <c r="B483" s="4">
        <v>42711</v>
      </c>
      <c r="C483" s="24" t="str">
        <f ca="1">IF(Table_owssvr[[#This Row],[Date]]&gt;=(TODAY()-365),"Y","N")</f>
        <v>N</v>
      </c>
      <c r="D483" s="1" t="s">
        <v>340</v>
      </c>
      <c r="E483" s="1" t="s">
        <v>29</v>
      </c>
      <c r="F483" s="14" t="s">
        <v>1233</v>
      </c>
      <c r="G483" s="1" t="s">
        <v>126</v>
      </c>
      <c r="H483" s="6" t="str">
        <f>IFERROR(LEFT(Table_owssvr[[#This Row],[Subject]],FIND(";",Table_owssvr[[#This Row],[Subject]])-1),Table_owssvr[[#This Row],[Subject]])</f>
        <v>Damage related to disaster</v>
      </c>
      <c r="I483" s="1" t="s">
        <v>16</v>
      </c>
      <c r="J483" s="1" t="s">
        <v>1099</v>
      </c>
      <c r="K483" s="5">
        <v>42712.623263888891</v>
      </c>
      <c r="L483" s="1"/>
      <c r="M483" s="1"/>
      <c r="N483" s="2" t="s">
        <v>12</v>
      </c>
      <c r="O483" s="6" t="b">
        <v>0</v>
      </c>
      <c r="P483" s="1" t="s">
        <v>15</v>
      </c>
      <c r="Q483" s="33" t="str">
        <f>IF(ISNUMBER(SEARCH(",",Table_owssvr[[#This Row],[Created By]])),SUBSTITUTE(Table_owssvr[[#This Row],[Created By]]," OCD,",""),Table_owssvr[[#This Row],[Created By]])</f>
        <v>Peychaud Rosalind</v>
      </c>
      <c r="R483" s="33" t="str">
        <f>IF(ISNUMBER(SEARCH(",",Table_owssvr[[#This Row],[Created By]])),(MID(Table_owssvr[[#This Row],[Created By_A]]&amp;" "&amp;Table_owssvr[[#This Row],[Created By_A]],FIND(" ",Table_owssvr[[#This Row],[Created By_A]])+1,LEN(Table_owssvr[[#This Row],[Created By_A]]))),Table_owssvr[[#This Row],[Created By]])</f>
        <v>Rosalind Peychaud</v>
      </c>
      <c r="S483" s="34" t="str">
        <f>IF(ISNUMBER(SEARCH(",",Table_owssvr[[#This Row],[Created By_B1]])),SUBSTITUTE(Table_owssvr[[#This Row],[Created By_B1]],",",""),Table_owssvr[[#This Row],[Created By_B1]])</f>
        <v>Rosalind Peychaud</v>
      </c>
      <c r="T483" s="7">
        <v>489</v>
      </c>
      <c r="U483" s="1" t="s">
        <v>15</v>
      </c>
      <c r="V483" s="5">
        <v>42712.623263888891</v>
      </c>
      <c r="W483" s="1" t="s">
        <v>1099</v>
      </c>
      <c r="X483" s="1"/>
      <c r="Y483" s="1" t="s">
        <v>13</v>
      </c>
      <c r="Z483" s="1" t="s">
        <v>12</v>
      </c>
      <c r="AA483" s="1" t="s">
        <v>11</v>
      </c>
    </row>
    <row r="484" spans="1:27" x14ac:dyDescent="0.25">
      <c r="A484" s="1" t="s">
        <v>153</v>
      </c>
      <c r="B484" s="4">
        <v>42711</v>
      </c>
      <c r="C484" s="24" t="str">
        <f ca="1">IF(Table_owssvr[[#This Row],[Date]]&gt;=(TODAY()-365),"Y","N")</f>
        <v>N</v>
      </c>
      <c r="D484" s="1" t="s">
        <v>1198</v>
      </c>
      <c r="E484" s="1" t="s">
        <v>39</v>
      </c>
      <c r="F484" s="14" t="s">
        <v>1232</v>
      </c>
      <c r="G484" s="1" t="s">
        <v>42</v>
      </c>
      <c r="H484" s="6" t="str">
        <f>IFERROR(LEFT(Table_owssvr[[#This Row],[Subject]],FIND(";",Table_owssvr[[#This Row],[Subject]])-1),Table_owssvr[[#This Row],[Subject]])</f>
        <v>Damage related to disaster</v>
      </c>
      <c r="I484" s="1" t="s">
        <v>27</v>
      </c>
      <c r="J484" s="1" t="s">
        <v>2</v>
      </c>
      <c r="K484" s="5">
        <v>42713.693541666667</v>
      </c>
      <c r="L484" s="1"/>
      <c r="M484" s="1"/>
      <c r="N484" s="2" t="s">
        <v>12</v>
      </c>
      <c r="O484" s="6" t="b">
        <v>0</v>
      </c>
      <c r="P484" s="1" t="s">
        <v>15</v>
      </c>
      <c r="Q484" s="33" t="str">
        <f>IF(ISNUMBER(SEARCH(",",Table_owssvr[[#This Row],[Created By]])),SUBSTITUTE(Table_owssvr[[#This Row],[Created By]]," OCD,",""),Table_owssvr[[#This Row],[Created By]])</f>
        <v>Darin Mann</v>
      </c>
      <c r="R484" s="33" t="str">
        <f>IF(ISNUMBER(SEARCH(",",Table_owssvr[[#This Row],[Created By]])),(MID(Table_owssvr[[#This Row],[Created By_A]]&amp;" "&amp;Table_owssvr[[#This Row],[Created By_A]],FIND(" ",Table_owssvr[[#This Row],[Created By_A]])+1,LEN(Table_owssvr[[#This Row],[Created By_A]]))),Table_owssvr[[#This Row],[Created By]])</f>
        <v>Darin Mann</v>
      </c>
      <c r="S484" s="34" t="str">
        <f>IF(ISNUMBER(SEARCH(",",Table_owssvr[[#This Row],[Created By_B1]])),SUBSTITUTE(Table_owssvr[[#This Row],[Created By_B1]],",",""),Table_owssvr[[#This Row],[Created By_B1]])</f>
        <v>Darin Mann</v>
      </c>
      <c r="T484" s="7">
        <v>490</v>
      </c>
      <c r="U484" s="1" t="s">
        <v>15</v>
      </c>
      <c r="V484" s="5">
        <v>42713.693541666667</v>
      </c>
      <c r="W484" s="1" t="s">
        <v>2</v>
      </c>
      <c r="X484" s="1"/>
      <c r="Y484" s="1" t="s">
        <v>13</v>
      </c>
      <c r="Z484" s="1" t="s">
        <v>12</v>
      </c>
      <c r="AA484" s="1" t="s">
        <v>11</v>
      </c>
    </row>
    <row r="485" spans="1:27" x14ac:dyDescent="0.25">
      <c r="A485" s="1" t="s">
        <v>826</v>
      </c>
      <c r="B485" s="4">
        <v>42702</v>
      </c>
      <c r="C485" s="24" t="str">
        <f ca="1">IF(Table_owssvr[[#This Row],[Date]]&gt;=(TODAY()-365),"Y","N")</f>
        <v>N</v>
      </c>
      <c r="D485" s="1" t="s">
        <v>1231</v>
      </c>
      <c r="E485" s="1" t="s">
        <v>39</v>
      </c>
      <c r="F485" s="14" t="s">
        <v>1230</v>
      </c>
      <c r="G485" s="1" t="s">
        <v>42</v>
      </c>
      <c r="H485" s="6" t="str">
        <f>IFERROR(LEFT(Table_owssvr[[#This Row],[Subject]],FIND(";",Table_owssvr[[#This Row],[Subject]])-1),Table_owssvr[[#This Row],[Subject]])</f>
        <v>Damage related to disaster</v>
      </c>
      <c r="I485" s="1" t="s">
        <v>16</v>
      </c>
      <c r="J485" s="1" t="s">
        <v>2</v>
      </c>
      <c r="K485" s="5">
        <v>42713.695752314816</v>
      </c>
      <c r="L485" s="1"/>
      <c r="M485" s="1"/>
      <c r="N485" s="2" t="s">
        <v>12</v>
      </c>
      <c r="O485" s="6" t="b">
        <v>0</v>
      </c>
      <c r="P485" s="1" t="s">
        <v>15</v>
      </c>
      <c r="Q485" s="33" t="str">
        <f>IF(ISNUMBER(SEARCH(",",Table_owssvr[[#This Row],[Created By]])),SUBSTITUTE(Table_owssvr[[#This Row],[Created By]]," OCD,",""),Table_owssvr[[#This Row],[Created By]])</f>
        <v>Darin Mann</v>
      </c>
      <c r="R485" s="33" t="str">
        <f>IF(ISNUMBER(SEARCH(",",Table_owssvr[[#This Row],[Created By]])),(MID(Table_owssvr[[#This Row],[Created By_A]]&amp;" "&amp;Table_owssvr[[#This Row],[Created By_A]],FIND(" ",Table_owssvr[[#This Row],[Created By_A]])+1,LEN(Table_owssvr[[#This Row],[Created By_A]]))),Table_owssvr[[#This Row],[Created By]])</f>
        <v>Darin Mann</v>
      </c>
      <c r="S485" s="34" t="str">
        <f>IF(ISNUMBER(SEARCH(",",Table_owssvr[[#This Row],[Created By_B1]])),SUBSTITUTE(Table_owssvr[[#This Row],[Created By_B1]],",",""),Table_owssvr[[#This Row],[Created By_B1]])</f>
        <v>Darin Mann</v>
      </c>
      <c r="T485" s="7">
        <v>491</v>
      </c>
      <c r="U485" s="1" t="s">
        <v>15</v>
      </c>
      <c r="V485" s="5">
        <v>42713.695752314816</v>
      </c>
      <c r="W485" s="1" t="s">
        <v>2</v>
      </c>
      <c r="X485" s="1"/>
      <c r="Y485" s="1" t="s">
        <v>13</v>
      </c>
      <c r="Z485" s="1" t="s">
        <v>12</v>
      </c>
      <c r="AA485" s="1" t="s">
        <v>11</v>
      </c>
    </row>
    <row r="486" spans="1:27" x14ac:dyDescent="0.25">
      <c r="A486" s="1" t="s">
        <v>698</v>
      </c>
      <c r="B486" s="4">
        <v>42711</v>
      </c>
      <c r="C486" s="24" t="str">
        <f ca="1">IF(Table_owssvr[[#This Row],[Date]]&gt;=(TODAY()-365),"Y","N")</f>
        <v>N</v>
      </c>
      <c r="D486" s="1" t="s">
        <v>1229</v>
      </c>
      <c r="E486" s="1" t="s">
        <v>39</v>
      </c>
      <c r="F486" s="14" t="s">
        <v>1228</v>
      </c>
      <c r="G486" s="1" t="s">
        <v>221</v>
      </c>
      <c r="H486" s="6" t="str">
        <f>IFERROR(LEFT(Table_owssvr[[#This Row],[Subject]],FIND(";",Table_owssvr[[#This Row],[Subject]])-1),Table_owssvr[[#This Row],[Subject]])</f>
        <v>Damage related to disaster</v>
      </c>
      <c r="I486" s="1" t="s">
        <v>27</v>
      </c>
      <c r="J486" s="1" t="s">
        <v>2</v>
      </c>
      <c r="K486" s="5">
        <v>42713.697476851848</v>
      </c>
      <c r="L486" s="1"/>
      <c r="M486" s="1"/>
      <c r="N486" s="2" t="s">
        <v>12</v>
      </c>
      <c r="O486" s="6" t="b">
        <v>0</v>
      </c>
      <c r="P486" s="1" t="s">
        <v>15</v>
      </c>
      <c r="Q486" s="33" t="str">
        <f>IF(ISNUMBER(SEARCH(",",Table_owssvr[[#This Row],[Created By]])),SUBSTITUTE(Table_owssvr[[#This Row],[Created By]]," OCD,",""),Table_owssvr[[#This Row],[Created By]])</f>
        <v>Darin Mann</v>
      </c>
      <c r="R486" s="33" t="str">
        <f>IF(ISNUMBER(SEARCH(",",Table_owssvr[[#This Row],[Created By]])),(MID(Table_owssvr[[#This Row],[Created By_A]]&amp;" "&amp;Table_owssvr[[#This Row],[Created By_A]],FIND(" ",Table_owssvr[[#This Row],[Created By_A]])+1,LEN(Table_owssvr[[#This Row],[Created By_A]]))),Table_owssvr[[#This Row],[Created By]])</f>
        <v>Darin Mann</v>
      </c>
      <c r="S486" s="34" t="str">
        <f>IF(ISNUMBER(SEARCH(",",Table_owssvr[[#This Row],[Created By_B1]])),SUBSTITUTE(Table_owssvr[[#This Row],[Created By_B1]],",",""),Table_owssvr[[#This Row],[Created By_B1]])</f>
        <v>Darin Mann</v>
      </c>
      <c r="T486" s="7">
        <v>492</v>
      </c>
      <c r="U486" s="1" t="s">
        <v>15</v>
      </c>
      <c r="V486" s="5">
        <v>42713.697476851848</v>
      </c>
      <c r="W486" s="1" t="s">
        <v>2</v>
      </c>
      <c r="X486" s="1"/>
      <c r="Y486" s="1" t="s">
        <v>13</v>
      </c>
      <c r="Z486" s="1" t="s">
        <v>12</v>
      </c>
      <c r="AA486" s="1" t="s">
        <v>11</v>
      </c>
    </row>
    <row r="487" spans="1:27" x14ac:dyDescent="0.25">
      <c r="A487" s="1" t="s">
        <v>869</v>
      </c>
      <c r="B487" s="4">
        <v>42712</v>
      </c>
      <c r="C487" s="24" t="str">
        <f ca="1">IF(Table_owssvr[[#This Row],[Date]]&gt;=(TODAY()-365),"Y","N")</f>
        <v>N</v>
      </c>
      <c r="D487" s="1" t="s">
        <v>1227</v>
      </c>
      <c r="E487" s="1" t="s">
        <v>39</v>
      </c>
      <c r="F487" s="14" t="s">
        <v>1226</v>
      </c>
      <c r="G487" s="1" t="s">
        <v>221</v>
      </c>
      <c r="H487" s="6" t="str">
        <f>IFERROR(LEFT(Table_owssvr[[#This Row],[Subject]],FIND(";",Table_owssvr[[#This Row],[Subject]])-1),Table_owssvr[[#This Row],[Subject]])</f>
        <v>Damage related to disaster</v>
      </c>
      <c r="I487" s="1" t="s">
        <v>16</v>
      </c>
      <c r="J487" s="1" t="s">
        <v>2</v>
      </c>
      <c r="K487" s="5">
        <v>42713.698530092595</v>
      </c>
      <c r="L487" s="1"/>
      <c r="M487" s="1"/>
      <c r="N487" s="2" t="s">
        <v>12</v>
      </c>
      <c r="O487" s="6" t="b">
        <v>0</v>
      </c>
      <c r="P487" s="1" t="s">
        <v>15</v>
      </c>
      <c r="Q487" s="33" t="str">
        <f>IF(ISNUMBER(SEARCH(",",Table_owssvr[[#This Row],[Created By]])),SUBSTITUTE(Table_owssvr[[#This Row],[Created By]]," OCD,",""),Table_owssvr[[#This Row],[Created By]])</f>
        <v>Darin Mann</v>
      </c>
      <c r="R487" s="33" t="str">
        <f>IF(ISNUMBER(SEARCH(",",Table_owssvr[[#This Row],[Created By]])),(MID(Table_owssvr[[#This Row],[Created By_A]]&amp;" "&amp;Table_owssvr[[#This Row],[Created By_A]],FIND(" ",Table_owssvr[[#This Row],[Created By_A]])+1,LEN(Table_owssvr[[#This Row],[Created By_A]]))),Table_owssvr[[#This Row],[Created By]])</f>
        <v>Darin Mann</v>
      </c>
      <c r="S487" s="34" t="str">
        <f>IF(ISNUMBER(SEARCH(",",Table_owssvr[[#This Row],[Created By_B1]])),SUBSTITUTE(Table_owssvr[[#This Row],[Created By_B1]],",",""),Table_owssvr[[#This Row],[Created By_B1]])</f>
        <v>Darin Mann</v>
      </c>
      <c r="T487" s="7">
        <v>493</v>
      </c>
      <c r="U487" s="1" t="s">
        <v>15</v>
      </c>
      <c r="V487" s="5">
        <v>42713.698530092595</v>
      </c>
      <c r="W487" s="1" t="s">
        <v>2</v>
      </c>
      <c r="X487" s="1"/>
      <c r="Y487" s="1" t="s">
        <v>13</v>
      </c>
      <c r="Z487" s="1" t="s">
        <v>12</v>
      </c>
      <c r="AA487" s="1" t="s">
        <v>11</v>
      </c>
    </row>
    <row r="488" spans="1:27" x14ac:dyDescent="0.25">
      <c r="A488" s="1" t="s">
        <v>37</v>
      </c>
      <c r="B488" s="4">
        <v>42695</v>
      </c>
      <c r="C488" s="24" t="str">
        <f ca="1">IF(Table_owssvr[[#This Row],[Date]]&gt;=(TODAY()-365),"Y","N")</f>
        <v>N</v>
      </c>
      <c r="D488" s="1" t="s">
        <v>1225</v>
      </c>
      <c r="E488" s="1" t="s">
        <v>39</v>
      </c>
      <c r="F488" s="14" t="s">
        <v>1224</v>
      </c>
      <c r="G488" s="1" t="s">
        <v>42</v>
      </c>
      <c r="H488" s="6" t="str">
        <f>IFERROR(LEFT(Table_owssvr[[#This Row],[Subject]],FIND(";",Table_owssvr[[#This Row],[Subject]])-1),Table_owssvr[[#This Row],[Subject]])</f>
        <v>Damage related to disaster</v>
      </c>
      <c r="I488" s="1" t="s">
        <v>27</v>
      </c>
      <c r="J488" s="1" t="s">
        <v>2</v>
      </c>
      <c r="K488" s="5">
        <v>42713.707754629628</v>
      </c>
      <c r="L488" s="1"/>
      <c r="M488" s="1"/>
      <c r="N488" s="2" t="s">
        <v>12</v>
      </c>
      <c r="O488" s="6" t="b">
        <v>0</v>
      </c>
      <c r="P488" s="1" t="s">
        <v>15</v>
      </c>
      <c r="Q488" s="33" t="str">
        <f>IF(ISNUMBER(SEARCH(",",Table_owssvr[[#This Row],[Created By]])),SUBSTITUTE(Table_owssvr[[#This Row],[Created By]]," OCD,",""),Table_owssvr[[#This Row],[Created By]])</f>
        <v>Darin Mann</v>
      </c>
      <c r="R488" s="33" t="str">
        <f>IF(ISNUMBER(SEARCH(",",Table_owssvr[[#This Row],[Created By]])),(MID(Table_owssvr[[#This Row],[Created By_A]]&amp;" "&amp;Table_owssvr[[#This Row],[Created By_A]],FIND(" ",Table_owssvr[[#This Row],[Created By_A]])+1,LEN(Table_owssvr[[#This Row],[Created By_A]]))),Table_owssvr[[#This Row],[Created By]])</f>
        <v>Darin Mann</v>
      </c>
      <c r="S488" s="34" t="str">
        <f>IF(ISNUMBER(SEARCH(",",Table_owssvr[[#This Row],[Created By_B1]])),SUBSTITUTE(Table_owssvr[[#This Row],[Created By_B1]],",",""),Table_owssvr[[#This Row],[Created By_B1]])</f>
        <v>Darin Mann</v>
      </c>
      <c r="T488" s="7">
        <v>494</v>
      </c>
      <c r="U488" s="1" t="s">
        <v>15</v>
      </c>
      <c r="V488" s="5">
        <v>42713.707754629628</v>
      </c>
      <c r="W488" s="1" t="s">
        <v>2</v>
      </c>
      <c r="X488" s="1"/>
      <c r="Y488" s="1" t="s">
        <v>13</v>
      </c>
      <c r="Z488" s="1" t="s">
        <v>12</v>
      </c>
      <c r="AA488" s="1" t="s">
        <v>11</v>
      </c>
    </row>
    <row r="489" spans="1:27" x14ac:dyDescent="0.25">
      <c r="A489" s="1" t="s">
        <v>142</v>
      </c>
      <c r="B489" s="4">
        <v>42719</v>
      </c>
      <c r="C489" s="24" t="str">
        <f ca="1">IF(Table_owssvr[[#This Row],[Date]]&gt;=(TODAY()-365),"Y","N")</f>
        <v>N</v>
      </c>
      <c r="D489" s="1" t="s">
        <v>736</v>
      </c>
      <c r="E489" s="1" t="s">
        <v>48</v>
      </c>
      <c r="F489" s="14" t="s">
        <v>1223</v>
      </c>
      <c r="G489" s="1" t="s">
        <v>59</v>
      </c>
      <c r="H489" s="6" t="str">
        <f>IFERROR(LEFT(Table_owssvr[[#This Row],[Subject]],FIND(";",Table_owssvr[[#This Row],[Subject]])-1),Table_owssvr[[#This Row],[Subject]])</f>
        <v>Damage related to disaster</v>
      </c>
      <c r="I489" s="1" t="s">
        <v>16</v>
      </c>
      <c r="J489" s="1" t="s">
        <v>6</v>
      </c>
      <c r="K489" s="5">
        <v>42719.44976851852</v>
      </c>
      <c r="L489" s="1"/>
      <c r="M489" s="1"/>
      <c r="N489" s="2" t="s">
        <v>12</v>
      </c>
      <c r="O489" s="6" t="b">
        <v>0</v>
      </c>
      <c r="P489" s="1" t="s">
        <v>15</v>
      </c>
      <c r="Q489" s="33" t="str">
        <f>IF(ISNUMBER(SEARCH(",",Table_owssvr[[#This Row],[Created By]])),SUBSTITUTE(Table_owssvr[[#This Row],[Created By]]," OCD,",""),Table_owssvr[[#This Row],[Created By]])</f>
        <v>Nechelle Polk</v>
      </c>
      <c r="R489" s="33" t="str">
        <f>IF(ISNUMBER(SEARCH(",",Table_owssvr[[#This Row],[Created By]])),(MID(Table_owssvr[[#This Row],[Created By_A]]&amp;" "&amp;Table_owssvr[[#This Row],[Created By_A]],FIND(" ",Table_owssvr[[#This Row],[Created By_A]])+1,LEN(Table_owssvr[[#This Row],[Created By_A]]))),Table_owssvr[[#This Row],[Created By]])</f>
        <v>Nechelle Polk</v>
      </c>
      <c r="S489" s="34" t="str">
        <f>IF(ISNUMBER(SEARCH(",",Table_owssvr[[#This Row],[Created By_B1]])),SUBSTITUTE(Table_owssvr[[#This Row],[Created By_B1]],",",""),Table_owssvr[[#This Row],[Created By_B1]])</f>
        <v>Nechelle Polk</v>
      </c>
      <c r="T489" s="7">
        <v>495</v>
      </c>
      <c r="U489" s="1" t="s">
        <v>15</v>
      </c>
      <c r="V489" s="5">
        <v>42719.44976851852</v>
      </c>
      <c r="W489" s="1" t="s">
        <v>6</v>
      </c>
      <c r="X489" s="1"/>
      <c r="Y489" s="1" t="s">
        <v>13</v>
      </c>
      <c r="Z489" s="1" t="s">
        <v>12</v>
      </c>
      <c r="AA489" s="1" t="s">
        <v>11</v>
      </c>
    </row>
    <row r="490" spans="1:27" x14ac:dyDescent="0.25">
      <c r="A490" s="1" t="s">
        <v>590</v>
      </c>
      <c r="B490" s="4">
        <v>42719</v>
      </c>
      <c r="C490" s="24" t="str">
        <f ca="1">IF(Table_owssvr[[#This Row],[Date]]&gt;=(TODAY()-365),"Y","N")</f>
        <v>N</v>
      </c>
      <c r="D490" s="1" t="s">
        <v>589</v>
      </c>
      <c r="E490" s="1" t="s">
        <v>39</v>
      </c>
      <c r="F490" s="14" t="s">
        <v>1041</v>
      </c>
      <c r="G490" s="1" t="s">
        <v>632</v>
      </c>
      <c r="H490" s="6" t="str">
        <f>IFERROR(LEFT(Table_owssvr[[#This Row],[Subject]],FIND(";",Table_owssvr[[#This Row],[Subject]])-1),Table_owssvr[[#This Row],[Subject]])</f>
        <v>Damage related to disaster</v>
      </c>
      <c r="I490" s="1" t="s">
        <v>16</v>
      </c>
      <c r="J490" s="1" t="s">
        <v>4</v>
      </c>
      <c r="K490" s="5">
        <v>42723.64744212963</v>
      </c>
      <c r="L490" s="1"/>
      <c r="M490" s="1"/>
      <c r="N490" s="2" t="s">
        <v>12</v>
      </c>
      <c r="O490" s="6" t="b">
        <v>0</v>
      </c>
      <c r="P490" s="1" t="s">
        <v>15</v>
      </c>
      <c r="Q490" s="33" t="str">
        <f>IF(ISNUMBER(SEARCH(",",Table_owssvr[[#This Row],[Created By]])),SUBSTITUTE(Table_owssvr[[#This Row],[Created By]]," OCD,",""),Table_owssvr[[#This Row],[Created By]])</f>
        <v>Kristen Hebert</v>
      </c>
      <c r="R490" s="33" t="str">
        <f>IF(ISNUMBER(SEARCH(",",Table_owssvr[[#This Row],[Created By]])),(MID(Table_owssvr[[#This Row],[Created By_A]]&amp;" "&amp;Table_owssvr[[#This Row],[Created By_A]],FIND(" ",Table_owssvr[[#This Row],[Created By_A]])+1,LEN(Table_owssvr[[#This Row],[Created By_A]]))),Table_owssvr[[#This Row],[Created By]])</f>
        <v>Kristen Hebert</v>
      </c>
      <c r="S490" s="34" t="str">
        <f>IF(ISNUMBER(SEARCH(",",Table_owssvr[[#This Row],[Created By_B1]])),SUBSTITUTE(Table_owssvr[[#This Row],[Created By_B1]],",",""),Table_owssvr[[#This Row],[Created By_B1]])</f>
        <v>Kristen Hebert</v>
      </c>
      <c r="T490" s="7">
        <v>496</v>
      </c>
      <c r="U490" s="1" t="s">
        <v>15</v>
      </c>
      <c r="V490" s="5">
        <v>42723.64744212963</v>
      </c>
      <c r="W490" s="1" t="s">
        <v>4</v>
      </c>
      <c r="X490" s="1"/>
      <c r="Y490" s="1" t="s">
        <v>190</v>
      </c>
      <c r="Z490" s="1" t="s">
        <v>12</v>
      </c>
      <c r="AA490" s="1" t="s">
        <v>11</v>
      </c>
    </row>
    <row r="491" spans="1:27" x14ac:dyDescent="0.25">
      <c r="A491" s="1" t="s">
        <v>829</v>
      </c>
      <c r="B491" s="4">
        <v>42577</v>
      </c>
      <c r="C491" s="24" t="str">
        <f ca="1">IF(Table_owssvr[[#This Row],[Date]]&gt;=(TODAY()-365),"Y","N")</f>
        <v>N</v>
      </c>
      <c r="D491" s="1" t="s">
        <v>1222</v>
      </c>
      <c r="E491" s="1" t="s">
        <v>296</v>
      </c>
      <c r="F491" s="14" t="s">
        <v>1221</v>
      </c>
      <c r="G491" s="1" t="s">
        <v>42</v>
      </c>
      <c r="H491" s="6" t="str">
        <f>IFERROR(LEFT(Table_owssvr[[#This Row],[Subject]],FIND(";",Table_owssvr[[#This Row],[Subject]])-1),Table_owssvr[[#This Row],[Subject]])</f>
        <v>Damage related to disaster</v>
      </c>
      <c r="I491" s="1" t="s">
        <v>16</v>
      </c>
      <c r="J491" s="1" t="s">
        <v>2</v>
      </c>
      <c r="K491" s="5">
        <v>42726.77616898148</v>
      </c>
      <c r="L491" s="1"/>
      <c r="M491" s="1"/>
      <c r="N491" s="2" t="s">
        <v>12</v>
      </c>
      <c r="O491" s="6" t="b">
        <v>0</v>
      </c>
      <c r="P491" s="1" t="s">
        <v>15</v>
      </c>
      <c r="Q491" s="33" t="str">
        <f>IF(ISNUMBER(SEARCH(",",Table_owssvr[[#This Row],[Created By]])),SUBSTITUTE(Table_owssvr[[#This Row],[Created By]]," OCD,",""),Table_owssvr[[#This Row],[Created By]])</f>
        <v>Darin Mann</v>
      </c>
      <c r="R491" s="33" t="str">
        <f>IF(ISNUMBER(SEARCH(",",Table_owssvr[[#This Row],[Created By]])),(MID(Table_owssvr[[#This Row],[Created By_A]]&amp;" "&amp;Table_owssvr[[#This Row],[Created By_A]],FIND(" ",Table_owssvr[[#This Row],[Created By_A]])+1,LEN(Table_owssvr[[#This Row],[Created By_A]]))),Table_owssvr[[#This Row],[Created By]])</f>
        <v>Darin Mann</v>
      </c>
      <c r="S491" s="34" t="str">
        <f>IF(ISNUMBER(SEARCH(",",Table_owssvr[[#This Row],[Created By_B1]])),SUBSTITUTE(Table_owssvr[[#This Row],[Created By_B1]],",",""),Table_owssvr[[#This Row],[Created By_B1]])</f>
        <v>Darin Mann</v>
      </c>
      <c r="T491" s="7">
        <v>497</v>
      </c>
      <c r="U491" s="1" t="s">
        <v>15</v>
      </c>
      <c r="V491" s="5">
        <v>42726.77616898148</v>
      </c>
      <c r="W491" s="1" t="s">
        <v>2</v>
      </c>
      <c r="X491" s="1"/>
      <c r="Y491" s="1" t="s">
        <v>13</v>
      </c>
      <c r="Z491" s="1" t="s">
        <v>12</v>
      </c>
      <c r="AA491" s="1" t="s">
        <v>11</v>
      </c>
    </row>
    <row r="492" spans="1:27" x14ac:dyDescent="0.25">
      <c r="A492" s="1" t="s">
        <v>37</v>
      </c>
      <c r="B492" s="4">
        <v>42577</v>
      </c>
      <c r="C492" s="24" t="str">
        <f ca="1">IF(Table_owssvr[[#This Row],[Date]]&gt;=(TODAY()-365),"Y","N")</f>
        <v>N</v>
      </c>
      <c r="D492" s="1" t="s">
        <v>926</v>
      </c>
      <c r="E492" s="1" t="s">
        <v>39</v>
      </c>
      <c r="F492" s="14" t="s">
        <v>1220</v>
      </c>
      <c r="G492" s="1" t="s">
        <v>42</v>
      </c>
      <c r="H492" s="6" t="str">
        <f>IFERROR(LEFT(Table_owssvr[[#This Row],[Subject]],FIND(";",Table_owssvr[[#This Row],[Subject]])-1),Table_owssvr[[#This Row],[Subject]])</f>
        <v>Damage related to disaster</v>
      </c>
      <c r="I492" s="1" t="s">
        <v>16</v>
      </c>
      <c r="J492" s="1" t="s">
        <v>2</v>
      </c>
      <c r="K492" s="5">
        <v>42726.78087962963</v>
      </c>
      <c r="L492" s="1"/>
      <c r="M492" s="1"/>
      <c r="N492" s="2" t="s">
        <v>12</v>
      </c>
      <c r="O492" s="6" t="b">
        <v>0</v>
      </c>
      <c r="P492" s="1" t="s">
        <v>15</v>
      </c>
      <c r="Q492" s="33" t="str">
        <f>IF(ISNUMBER(SEARCH(",",Table_owssvr[[#This Row],[Created By]])),SUBSTITUTE(Table_owssvr[[#This Row],[Created By]]," OCD,",""),Table_owssvr[[#This Row],[Created By]])</f>
        <v>Darin Mann</v>
      </c>
      <c r="R492" s="33" t="str">
        <f>IF(ISNUMBER(SEARCH(",",Table_owssvr[[#This Row],[Created By]])),(MID(Table_owssvr[[#This Row],[Created By_A]]&amp;" "&amp;Table_owssvr[[#This Row],[Created By_A]],FIND(" ",Table_owssvr[[#This Row],[Created By_A]])+1,LEN(Table_owssvr[[#This Row],[Created By_A]]))),Table_owssvr[[#This Row],[Created By]])</f>
        <v>Darin Mann</v>
      </c>
      <c r="S492" s="34" t="str">
        <f>IF(ISNUMBER(SEARCH(",",Table_owssvr[[#This Row],[Created By_B1]])),SUBSTITUTE(Table_owssvr[[#This Row],[Created By_B1]],",",""),Table_owssvr[[#This Row],[Created By_B1]])</f>
        <v>Darin Mann</v>
      </c>
      <c r="T492" s="7">
        <v>498</v>
      </c>
      <c r="U492" s="1" t="s">
        <v>15</v>
      </c>
      <c r="V492" s="5">
        <v>42726.78087962963</v>
      </c>
      <c r="W492" s="1" t="s">
        <v>2</v>
      </c>
      <c r="X492" s="1"/>
      <c r="Y492" s="1" t="s">
        <v>13</v>
      </c>
      <c r="Z492" s="1" t="s">
        <v>12</v>
      </c>
      <c r="AA492" s="1" t="s">
        <v>11</v>
      </c>
    </row>
    <row r="493" spans="1:27" x14ac:dyDescent="0.25">
      <c r="A493" s="1" t="s">
        <v>1219</v>
      </c>
      <c r="B493" s="4">
        <v>42577</v>
      </c>
      <c r="C493" s="24" t="str">
        <f ca="1">IF(Table_owssvr[[#This Row],[Date]]&gt;=(TODAY()-365),"Y","N")</f>
        <v>N</v>
      </c>
      <c r="D493" s="1" t="s">
        <v>1218</v>
      </c>
      <c r="E493" s="1" t="s">
        <v>39</v>
      </c>
      <c r="F493" s="14" t="s">
        <v>1217</v>
      </c>
      <c r="G493" s="1" t="s">
        <v>221</v>
      </c>
      <c r="H493" s="6" t="str">
        <f>IFERROR(LEFT(Table_owssvr[[#This Row],[Subject]],FIND(";",Table_owssvr[[#This Row],[Subject]])-1),Table_owssvr[[#This Row],[Subject]])</f>
        <v>Damage related to disaster</v>
      </c>
      <c r="I493" s="1" t="s">
        <v>16</v>
      </c>
      <c r="J493" s="1" t="s">
        <v>2</v>
      </c>
      <c r="K493" s="5">
        <v>42726.785462962966</v>
      </c>
      <c r="L493" s="1"/>
      <c r="M493" s="1"/>
      <c r="N493" s="2" t="s">
        <v>12</v>
      </c>
      <c r="O493" s="6" t="b">
        <v>0</v>
      </c>
      <c r="P493" s="1" t="s">
        <v>15</v>
      </c>
      <c r="Q493" s="33" t="str">
        <f>IF(ISNUMBER(SEARCH(",",Table_owssvr[[#This Row],[Created By]])),SUBSTITUTE(Table_owssvr[[#This Row],[Created By]]," OCD,",""),Table_owssvr[[#This Row],[Created By]])</f>
        <v>Darin Mann</v>
      </c>
      <c r="R493" s="33" t="str">
        <f>IF(ISNUMBER(SEARCH(",",Table_owssvr[[#This Row],[Created By]])),(MID(Table_owssvr[[#This Row],[Created By_A]]&amp;" "&amp;Table_owssvr[[#This Row],[Created By_A]],FIND(" ",Table_owssvr[[#This Row],[Created By_A]])+1,LEN(Table_owssvr[[#This Row],[Created By_A]]))),Table_owssvr[[#This Row],[Created By]])</f>
        <v>Darin Mann</v>
      </c>
      <c r="S493" s="34" t="str">
        <f>IF(ISNUMBER(SEARCH(",",Table_owssvr[[#This Row],[Created By_B1]])),SUBSTITUTE(Table_owssvr[[#This Row],[Created By_B1]],",",""),Table_owssvr[[#This Row],[Created By_B1]])</f>
        <v>Darin Mann</v>
      </c>
      <c r="T493" s="7">
        <v>499</v>
      </c>
      <c r="U493" s="1" t="s">
        <v>15</v>
      </c>
      <c r="V493" s="5">
        <v>42726.785462962966</v>
      </c>
      <c r="W493" s="1" t="s">
        <v>2</v>
      </c>
      <c r="X493" s="1"/>
      <c r="Y493" s="1" t="s">
        <v>13</v>
      </c>
      <c r="Z493" s="1" t="s">
        <v>12</v>
      </c>
      <c r="AA493" s="1" t="s">
        <v>11</v>
      </c>
    </row>
    <row r="494" spans="1:27" x14ac:dyDescent="0.25">
      <c r="A494" s="1" t="s">
        <v>1216</v>
      </c>
      <c r="B494" s="4">
        <v>42704</v>
      </c>
      <c r="C494" s="24" t="str">
        <f ca="1">IF(Table_owssvr[[#This Row],[Date]]&gt;=(TODAY()-365),"Y","N")</f>
        <v>N</v>
      </c>
      <c r="D494" s="1" t="s">
        <v>1215</v>
      </c>
      <c r="E494" s="1" t="s">
        <v>39</v>
      </c>
      <c r="F494" s="14" t="s">
        <v>1214</v>
      </c>
      <c r="G494" s="1" t="s">
        <v>148</v>
      </c>
      <c r="H494" s="6" t="str">
        <f>IFERROR(LEFT(Table_owssvr[[#This Row],[Subject]],FIND(";",Table_owssvr[[#This Row],[Subject]])-1),Table_owssvr[[#This Row],[Subject]])</f>
        <v>Financial Management</v>
      </c>
      <c r="I494" s="1" t="s">
        <v>16</v>
      </c>
      <c r="J494" s="1" t="s">
        <v>8</v>
      </c>
      <c r="K494" s="5">
        <v>42731.316122685188</v>
      </c>
      <c r="L494" s="1"/>
      <c r="M494" s="1"/>
      <c r="N494" s="2" t="s">
        <v>12</v>
      </c>
      <c r="O494" s="6" t="b">
        <v>0</v>
      </c>
      <c r="P494" s="1" t="s">
        <v>15</v>
      </c>
      <c r="Q494" s="33" t="str">
        <f>IF(ISNUMBER(SEARCH(",",Table_owssvr[[#This Row],[Created By]])),SUBSTITUTE(Table_owssvr[[#This Row],[Created By]]," OCD,",""),Table_owssvr[[#This Row],[Created By]])</f>
        <v>Candace Watkins</v>
      </c>
      <c r="R494" s="33" t="str">
        <f>IF(ISNUMBER(SEARCH(",",Table_owssvr[[#This Row],[Created By]])),(MID(Table_owssvr[[#This Row],[Created By_A]]&amp;" "&amp;Table_owssvr[[#This Row],[Created By_A]],FIND(" ",Table_owssvr[[#This Row],[Created By_A]])+1,LEN(Table_owssvr[[#This Row],[Created By_A]]))),Table_owssvr[[#This Row],[Created By]])</f>
        <v>Candace Watkins</v>
      </c>
      <c r="S494" s="34" t="str">
        <f>IF(ISNUMBER(SEARCH(",",Table_owssvr[[#This Row],[Created By_B1]])),SUBSTITUTE(Table_owssvr[[#This Row],[Created By_B1]],",",""),Table_owssvr[[#This Row],[Created By_B1]])</f>
        <v>Candace Watkins</v>
      </c>
      <c r="T494" s="7">
        <v>500</v>
      </c>
      <c r="U494" s="1" t="s">
        <v>15</v>
      </c>
      <c r="V494" s="5">
        <v>42731.316122685188</v>
      </c>
      <c r="W494" s="1" t="s">
        <v>8</v>
      </c>
      <c r="X494" s="1"/>
      <c r="Y494" s="1" t="s">
        <v>13</v>
      </c>
      <c r="Z494" s="1" t="s">
        <v>12</v>
      </c>
      <c r="AA494" s="1" t="s">
        <v>11</v>
      </c>
    </row>
    <row r="495" spans="1:27" x14ac:dyDescent="0.25">
      <c r="A495" s="1" t="s">
        <v>1063</v>
      </c>
      <c r="B495" s="4">
        <v>42719</v>
      </c>
      <c r="C495" s="24" t="str">
        <f ca="1">IF(Table_owssvr[[#This Row],[Date]]&gt;=(TODAY()-365),"Y","N")</f>
        <v>N</v>
      </c>
      <c r="D495" s="1" t="s">
        <v>1127</v>
      </c>
      <c r="E495" s="1" t="s">
        <v>29</v>
      </c>
      <c r="F495" s="14" t="s">
        <v>1213</v>
      </c>
      <c r="G495" s="1" t="s">
        <v>306</v>
      </c>
      <c r="H495" s="6" t="str">
        <f>IFERROR(LEFT(Table_owssvr[[#This Row],[Subject]],FIND(";",Table_owssvr[[#This Row],[Subject]])-1),Table_owssvr[[#This Row],[Subject]])</f>
        <v>Damage related to disaster</v>
      </c>
      <c r="I495" s="1" t="s">
        <v>16</v>
      </c>
      <c r="J495" s="1" t="s">
        <v>8</v>
      </c>
      <c r="K495" s="5">
        <v>42731.317766203705</v>
      </c>
      <c r="L495" s="1"/>
      <c r="M495" s="1"/>
      <c r="N495" s="2" t="s">
        <v>12</v>
      </c>
      <c r="O495" s="6" t="b">
        <v>0</v>
      </c>
      <c r="P495" s="1" t="s">
        <v>15</v>
      </c>
      <c r="Q495" s="33" t="str">
        <f>IF(ISNUMBER(SEARCH(",",Table_owssvr[[#This Row],[Created By]])),SUBSTITUTE(Table_owssvr[[#This Row],[Created By]]," OCD,",""),Table_owssvr[[#This Row],[Created By]])</f>
        <v>Candace Watkins</v>
      </c>
      <c r="R495" s="33" t="str">
        <f>IF(ISNUMBER(SEARCH(",",Table_owssvr[[#This Row],[Created By]])),(MID(Table_owssvr[[#This Row],[Created By_A]]&amp;" "&amp;Table_owssvr[[#This Row],[Created By_A]],FIND(" ",Table_owssvr[[#This Row],[Created By_A]])+1,LEN(Table_owssvr[[#This Row],[Created By_A]]))),Table_owssvr[[#This Row],[Created By]])</f>
        <v>Candace Watkins</v>
      </c>
      <c r="S495" s="34" t="str">
        <f>IF(ISNUMBER(SEARCH(",",Table_owssvr[[#This Row],[Created By_B1]])),SUBSTITUTE(Table_owssvr[[#This Row],[Created By_B1]],",",""),Table_owssvr[[#This Row],[Created By_B1]])</f>
        <v>Candace Watkins</v>
      </c>
      <c r="T495" s="7">
        <v>501</v>
      </c>
      <c r="U495" s="1" t="s">
        <v>15</v>
      </c>
      <c r="V495" s="5">
        <v>42731.317766203705</v>
      </c>
      <c r="W495" s="1" t="s">
        <v>8</v>
      </c>
      <c r="X495" s="1"/>
      <c r="Y495" s="1" t="s">
        <v>13</v>
      </c>
      <c r="Z495" s="1" t="s">
        <v>12</v>
      </c>
      <c r="AA495" s="1" t="s">
        <v>11</v>
      </c>
    </row>
    <row r="496" spans="1:27" x14ac:dyDescent="0.25">
      <c r="A496" s="1" t="s">
        <v>1030</v>
      </c>
      <c r="B496" s="4">
        <v>42720</v>
      </c>
      <c r="C496" s="24" t="str">
        <f ca="1">IF(Table_owssvr[[#This Row],[Date]]&gt;=(TODAY()-365),"Y","N")</f>
        <v>N</v>
      </c>
      <c r="D496" s="1" t="s">
        <v>1212</v>
      </c>
      <c r="E496" s="1" t="s">
        <v>29</v>
      </c>
      <c r="F496" s="14" t="s">
        <v>1211</v>
      </c>
      <c r="G496" s="1" t="s">
        <v>148</v>
      </c>
      <c r="H496" s="6" t="str">
        <f>IFERROR(LEFT(Table_owssvr[[#This Row],[Subject]],FIND(";",Table_owssvr[[#This Row],[Subject]])-1),Table_owssvr[[#This Row],[Subject]])</f>
        <v>Financial Management</v>
      </c>
      <c r="I496" s="1" t="s">
        <v>27</v>
      </c>
      <c r="J496" s="1" t="s">
        <v>8</v>
      </c>
      <c r="K496" s="5">
        <v>42731.319432870368</v>
      </c>
      <c r="L496" s="1"/>
      <c r="M496" s="1"/>
      <c r="N496" s="2" t="s">
        <v>12</v>
      </c>
      <c r="O496" s="6" t="b">
        <v>0</v>
      </c>
      <c r="P496" s="1" t="s">
        <v>15</v>
      </c>
      <c r="Q496" s="33" t="str">
        <f>IF(ISNUMBER(SEARCH(",",Table_owssvr[[#This Row],[Created By]])),SUBSTITUTE(Table_owssvr[[#This Row],[Created By]]," OCD,",""),Table_owssvr[[#This Row],[Created By]])</f>
        <v>Candace Watkins</v>
      </c>
      <c r="R496" s="33" t="str">
        <f>IF(ISNUMBER(SEARCH(",",Table_owssvr[[#This Row],[Created By]])),(MID(Table_owssvr[[#This Row],[Created By_A]]&amp;" "&amp;Table_owssvr[[#This Row],[Created By_A]],FIND(" ",Table_owssvr[[#This Row],[Created By_A]])+1,LEN(Table_owssvr[[#This Row],[Created By_A]]))),Table_owssvr[[#This Row],[Created By]])</f>
        <v>Candace Watkins</v>
      </c>
      <c r="S496" s="34" t="str">
        <f>IF(ISNUMBER(SEARCH(",",Table_owssvr[[#This Row],[Created By_B1]])),SUBSTITUTE(Table_owssvr[[#This Row],[Created By_B1]],",",""),Table_owssvr[[#This Row],[Created By_B1]])</f>
        <v>Candace Watkins</v>
      </c>
      <c r="T496" s="7">
        <v>502</v>
      </c>
      <c r="U496" s="1" t="s">
        <v>15</v>
      </c>
      <c r="V496" s="5">
        <v>42731.319432870368</v>
      </c>
      <c r="W496" s="1" t="s">
        <v>8</v>
      </c>
      <c r="X496" s="1"/>
      <c r="Y496" s="1" t="s">
        <v>13</v>
      </c>
      <c r="Z496" s="1" t="s">
        <v>12</v>
      </c>
      <c r="AA496" s="1" t="s">
        <v>11</v>
      </c>
    </row>
    <row r="497" spans="1:27" x14ac:dyDescent="0.25">
      <c r="A497" s="1" t="s">
        <v>826</v>
      </c>
      <c r="B497" s="4">
        <v>42585</v>
      </c>
      <c r="C497" s="24" t="str">
        <f ca="1">IF(Table_owssvr[[#This Row],[Date]]&gt;=(TODAY()-365),"Y","N")</f>
        <v>N</v>
      </c>
      <c r="D497" s="1" t="s">
        <v>1210</v>
      </c>
      <c r="E497" s="1" t="s">
        <v>39</v>
      </c>
      <c r="F497" s="14" t="s">
        <v>1209</v>
      </c>
      <c r="G497" s="1" t="s">
        <v>42</v>
      </c>
      <c r="H497" s="6" t="str">
        <f>IFERROR(LEFT(Table_owssvr[[#This Row],[Subject]],FIND(";",Table_owssvr[[#This Row],[Subject]])-1),Table_owssvr[[#This Row],[Subject]])</f>
        <v>Damage related to disaster</v>
      </c>
      <c r="I497" s="1" t="s">
        <v>16</v>
      </c>
      <c r="J497" s="1" t="s">
        <v>2</v>
      </c>
      <c r="K497" s="5">
        <v>42738.701365740744</v>
      </c>
      <c r="L497" s="1"/>
      <c r="M497" s="1"/>
      <c r="N497" s="2" t="s">
        <v>12</v>
      </c>
      <c r="O497" s="6" t="b">
        <v>0</v>
      </c>
      <c r="P497" s="1" t="s">
        <v>15</v>
      </c>
      <c r="Q497" s="33" t="str">
        <f>IF(ISNUMBER(SEARCH(",",Table_owssvr[[#This Row],[Created By]])),SUBSTITUTE(Table_owssvr[[#This Row],[Created By]]," OCD,",""),Table_owssvr[[#This Row],[Created By]])</f>
        <v>Darin Mann</v>
      </c>
      <c r="R497" s="33" t="str">
        <f>IF(ISNUMBER(SEARCH(",",Table_owssvr[[#This Row],[Created By]])),(MID(Table_owssvr[[#This Row],[Created By_A]]&amp;" "&amp;Table_owssvr[[#This Row],[Created By_A]],FIND(" ",Table_owssvr[[#This Row],[Created By_A]])+1,LEN(Table_owssvr[[#This Row],[Created By_A]]))),Table_owssvr[[#This Row],[Created By]])</f>
        <v>Darin Mann</v>
      </c>
      <c r="S497" s="34" t="str">
        <f>IF(ISNUMBER(SEARCH(",",Table_owssvr[[#This Row],[Created By_B1]])),SUBSTITUTE(Table_owssvr[[#This Row],[Created By_B1]],",",""),Table_owssvr[[#This Row],[Created By_B1]])</f>
        <v>Darin Mann</v>
      </c>
      <c r="T497" s="7">
        <v>503</v>
      </c>
      <c r="U497" s="1" t="s">
        <v>15</v>
      </c>
      <c r="V497" s="5">
        <v>42738.701365740744</v>
      </c>
      <c r="W497" s="1" t="s">
        <v>2</v>
      </c>
      <c r="X497" s="1"/>
      <c r="Y497" s="1" t="s">
        <v>13</v>
      </c>
      <c r="Z497" s="1" t="s">
        <v>12</v>
      </c>
      <c r="AA497" s="1" t="s">
        <v>11</v>
      </c>
    </row>
    <row r="498" spans="1:27" x14ac:dyDescent="0.25">
      <c r="A498" s="1" t="s">
        <v>874</v>
      </c>
      <c r="B498" s="4">
        <v>42593</v>
      </c>
      <c r="C498" s="24" t="str">
        <f ca="1">IF(Table_owssvr[[#This Row],[Date]]&gt;=(TODAY()-365),"Y","N")</f>
        <v>N</v>
      </c>
      <c r="D498" s="1" t="s">
        <v>1208</v>
      </c>
      <c r="E498" s="1" t="s">
        <v>39</v>
      </c>
      <c r="F498" s="14" t="s">
        <v>1207</v>
      </c>
      <c r="G498" s="1" t="s">
        <v>42</v>
      </c>
      <c r="H498" s="6" t="str">
        <f>IFERROR(LEFT(Table_owssvr[[#This Row],[Subject]],FIND(";",Table_owssvr[[#This Row],[Subject]])-1),Table_owssvr[[#This Row],[Subject]])</f>
        <v>Damage related to disaster</v>
      </c>
      <c r="I498" s="1" t="s">
        <v>16</v>
      </c>
      <c r="J498" s="1" t="s">
        <v>2</v>
      </c>
      <c r="K498" s="5">
        <v>42738.705138888887</v>
      </c>
      <c r="L498" s="1"/>
      <c r="M498" s="1"/>
      <c r="N498" s="2" t="s">
        <v>12</v>
      </c>
      <c r="O498" s="6" t="b">
        <v>0</v>
      </c>
      <c r="P498" s="1" t="s">
        <v>15</v>
      </c>
      <c r="Q498" s="33" t="str">
        <f>IF(ISNUMBER(SEARCH(",",Table_owssvr[[#This Row],[Created By]])),SUBSTITUTE(Table_owssvr[[#This Row],[Created By]]," OCD,",""),Table_owssvr[[#This Row],[Created By]])</f>
        <v>Darin Mann</v>
      </c>
      <c r="R498" s="33" t="str">
        <f>IF(ISNUMBER(SEARCH(",",Table_owssvr[[#This Row],[Created By]])),(MID(Table_owssvr[[#This Row],[Created By_A]]&amp;" "&amp;Table_owssvr[[#This Row],[Created By_A]],FIND(" ",Table_owssvr[[#This Row],[Created By_A]])+1,LEN(Table_owssvr[[#This Row],[Created By_A]]))),Table_owssvr[[#This Row],[Created By]])</f>
        <v>Darin Mann</v>
      </c>
      <c r="S498" s="34" t="str">
        <f>IF(ISNUMBER(SEARCH(",",Table_owssvr[[#This Row],[Created By_B1]])),SUBSTITUTE(Table_owssvr[[#This Row],[Created By_B1]],",",""),Table_owssvr[[#This Row],[Created By_B1]])</f>
        <v>Darin Mann</v>
      </c>
      <c r="T498" s="7">
        <v>504</v>
      </c>
      <c r="U498" s="1" t="s">
        <v>15</v>
      </c>
      <c r="V498" s="5">
        <v>42738.705138888887</v>
      </c>
      <c r="W498" s="1" t="s">
        <v>2</v>
      </c>
      <c r="X498" s="1"/>
      <c r="Y498" s="1" t="s">
        <v>13</v>
      </c>
      <c r="Z498" s="1" t="s">
        <v>12</v>
      </c>
      <c r="AA498" s="1" t="s">
        <v>11</v>
      </c>
    </row>
    <row r="499" spans="1:27" x14ac:dyDescent="0.25">
      <c r="A499" s="1" t="s">
        <v>1206</v>
      </c>
      <c r="B499" s="4">
        <v>42593</v>
      </c>
      <c r="C499" s="24" t="str">
        <f ca="1">IF(Table_owssvr[[#This Row],[Date]]&gt;=(TODAY()-365),"Y","N")</f>
        <v>N</v>
      </c>
      <c r="D499" s="1" t="s">
        <v>1205</v>
      </c>
      <c r="E499" s="1" t="s">
        <v>39</v>
      </c>
      <c r="F499" s="14" t="s">
        <v>1204</v>
      </c>
      <c r="G499" s="1" t="s">
        <v>42</v>
      </c>
      <c r="H499" s="6" t="str">
        <f>IFERROR(LEFT(Table_owssvr[[#This Row],[Subject]],FIND(";",Table_owssvr[[#This Row],[Subject]])-1),Table_owssvr[[#This Row],[Subject]])</f>
        <v>Damage related to disaster</v>
      </c>
      <c r="I499" s="1" t="s">
        <v>16</v>
      </c>
      <c r="J499" s="1" t="s">
        <v>2</v>
      </c>
      <c r="K499" s="5">
        <v>42738.706180555557</v>
      </c>
      <c r="L499" s="1"/>
      <c r="M499" s="1"/>
      <c r="N499" s="2" t="s">
        <v>12</v>
      </c>
      <c r="O499" s="6" t="b">
        <v>0</v>
      </c>
      <c r="P499" s="1" t="s">
        <v>15</v>
      </c>
      <c r="Q499" s="33" t="str">
        <f>IF(ISNUMBER(SEARCH(",",Table_owssvr[[#This Row],[Created By]])),SUBSTITUTE(Table_owssvr[[#This Row],[Created By]]," OCD,",""),Table_owssvr[[#This Row],[Created By]])</f>
        <v>Darin Mann</v>
      </c>
      <c r="R499" s="33" t="str">
        <f>IF(ISNUMBER(SEARCH(",",Table_owssvr[[#This Row],[Created By]])),(MID(Table_owssvr[[#This Row],[Created By_A]]&amp;" "&amp;Table_owssvr[[#This Row],[Created By_A]],FIND(" ",Table_owssvr[[#This Row],[Created By_A]])+1,LEN(Table_owssvr[[#This Row],[Created By_A]]))),Table_owssvr[[#This Row],[Created By]])</f>
        <v>Darin Mann</v>
      </c>
      <c r="S499" s="34" t="str">
        <f>IF(ISNUMBER(SEARCH(",",Table_owssvr[[#This Row],[Created By_B1]])),SUBSTITUTE(Table_owssvr[[#This Row],[Created By_B1]],",",""),Table_owssvr[[#This Row],[Created By_B1]])</f>
        <v>Darin Mann</v>
      </c>
      <c r="T499" s="7">
        <v>505</v>
      </c>
      <c r="U499" s="1" t="s">
        <v>15</v>
      </c>
      <c r="V499" s="5">
        <v>42738.706180555557</v>
      </c>
      <c r="W499" s="1" t="s">
        <v>2</v>
      </c>
      <c r="X499" s="1"/>
      <c r="Y499" s="1" t="s">
        <v>13</v>
      </c>
      <c r="Z499" s="1" t="s">
        <v>12</v>
      </c>
      <c r="AA499" s="1" t="s">
        <v>11</v>
      </c>
    </row>
    <row r="500" spans="1:27" x14ac:dyDescent="0.25">
      <c r="A500" s="1" t="s">
        <v>153</v>
      </c>
      <c r="B500" s="4">
        <v>42580</v>
      </c>
      <c r="C500" s="24" t="str">
        <f ca="1">IF(Table_owssvr[[#This Row],[Date]]&gt;=(TODAY()-365),"Y","N")</f>
        <v>N</v>
      </c>
      <c r="D500" s="1" t="s">
        <v>1203</v>
      </c>
      <c r="E500" s="1" t="s">
        <v>39</v>
      </c>
      <c r="F500" s="14" t="s">
        <v>1202</v>
      </c>
      <c r="G500" s="1" t="s">
        <v>42</v>
      </c>
      <c r="H500" s="6" t="str">
        <f>IFERROR(LEFT(Table_owssvr[[#This Row],[Subject]],FIND(";",Table_owssvr[[#This Row],[Subject]])-1),Table_owssvr[[#This Row],[Subject]])</f>
        <v>Damage related to disaster</v>
      </c>
      <c r="I500" s="1" t="s">
        <v>27</v>
      </c>
      <c r="J500" s="1" t="s">
        <v>2</v>
      </c>
      <c r="K500" s="5">
        <v>42738.745775462965</v>
      </c>
      <c r="L500" s="1"/>
      <c r="M500" s="1"/>
      <c r="N500" s="2" t="s">
        <v>12</v>
      </c>
      <c r="O500" s="6" t="b">
        <v>0</v>
      </c>
      <c r="P500" s="1" t="s">
        <v>15</v>
      </c>
      <c r="Q500" s="33" t="str">
        <f>IF(ISNUMBER(SEARCH(",",Table_owssvr[[#This Row],[Created By]])),SUBSTITUTE(Table_owssvr[[#This Row],[Created By]]," OCD,",""),Table_owssvr[[#This Row],[Created By]])</f>
        <v>Darin Mann</v>
      </c>
      <c r="R500" s="33" t="str">
        <f>IF(ISNUMBER(SEARCH(",",Table_owssvr[[#This Row],[Created By]])),(MID(Table_owssvr[[#This Row],[Created By_A]]&amp;" "&amp;Table_owssvr[[#This Row],[Created By_A]],FIND(" ",Table_owssvr[[#This Row],[Created By_A]])+1,LEN(Table_owssvr[[#This Row],[Created By_A]]))),Table_owssvr[[#This Row],[Created By]])</f>
        <v>Darin Mann</v>
      </c>
      <c r="S500" s="34" t="str">
        <f>IF(ISNUMBER(SEARCH(",",Table_owssvr[[#This Row],[Created By_B1]])),SUBSTITUTE(Table_owssvr[[#This Row],[Created By_B1]],",",""),Table_owssvr[[#This Row],[Created By_B1]])</f>
        <v>Darin Mann</v>
      </c>
      <c r="T500" s="7">
        <v>506</v>
      </c>
      <c r="U500" s="1" t="s">
        <v>15</v>
      </c>
      <c r="V500" s="5">
        <v>42738.745775462965</v>
      </c>
      <c r="W500" s="1" t="s">
        <v>2</v>
      </c>
      <c r="X500" s="1"/>
      <c r="Y500" s="1" t="s">
        <v>13</v>
      </c>
      <c r="Z500" s="1" t="s">
        <v>12</v>
      </c>
      <c r="AA500" s="1" t="s">
        <v>11</v>
      </c>
    </row>
    <row r="501" spans="1:27" x14ac:dyDescent="0.25">
      <c r="A501" s="1" t="s">
        <v>153</v>
      </c>
      <c r="B501" s="4">
        <v>42584</v>
      </c>
      <c r="C501" s="24" t="str">
        <f ca="1">IF(Table_owssvr[[#This Row],[Date]]&gt;=(TODAY()-365),"Y","N")</f>
        <v>N</v>
      </c>
      <c r="D501" s="1" t="s">
        <v>959</v>
      </c>
      <c r="E501" s="1" t="s">
        <v>39</v>
      </c>
      <c r="F501" s="14" t="s">
        <v>1201</v>
      </c>
      <c r="G501" s="1" t="s">
        <v>221</v>
      </c>
      <c r="H501" s="6" t="str">
        <f>IFERROR(LEFT(Table_owssvr[[#This Row],[Subject]],FIND(";",Table_owssvr[[#This Row],[Subject]])-1),Table_owssvr[[#This Row],[Subject]])</f>
        <v>Damage related to disaster</v>
      </c>
      <c r="I501" s="1" t="s">
        <v>27</v>
      </c>
      <c r="J501" s="1" t="s">
        <v>2</v>
      </c>
      <c r="K501" s="5">
        <v>42738.748819444445</v>
      </c>
      <c r="L501" s="1"/>
      <c r="M501" s="1"/>
      <c r="N501" s="2" t="s">
        <v>12</v>
      </c>
      <c r="O501" s="6" t="b">
        <v>0</v>
      </c>
      <c r="P501" s="1" t="s">
        <v>15</v>
      </c>
      <c r="Q501" s="33" t="str">
        <f>IF(ISNUMBER(SEARCH(",",Table_owssvr[[#This Row],[Created By]])),SUBSTITUTE(Table_owssvr[[#This Row],[Created By]]," OCD,",""),Table_owssvr[[#This Row],[Created By]])</f>
        <v>Darin Mann</v>
      </c>
      <c r="R501" s="33" t="str">
        <f>IF(ISNUMBER(SEARCH(",",Table_owssvr[[#This Row],[Created By]])),(MID(Table_owssvr[[#This Row],[Created By_A]]&amp;" "&amp;Table_owssvr[[#This Row],[Created By_A]],FIND(" ",Table_owssvr[[#This Row],[Created By_A]])+1,LEN(Table_owssvr[[#This Row],[Created By_A]]))),Table_owssvr[[#This Row],[Created By]])</f>
        <v>Darin Mann</v>
      </c>
      <c r="S501" s="34" t="str">
        <f>IF(ISNUMBER(SEARCH(",",Table_owssvr[[#This Row],[Created By_B1]])),SUBSTITUTE(Table_owssvr[[#This Row],[Created By_B1]],",",""),Table_owssvr[[#This Row],[Created By_B1]])</f>
        <v>Darin Mann</v>
      </c>
      <c r="T501" s="7">
        <v>507</v>
      </c>
      <c r="U501" s="1" t="s">
        <v>15</v>
      </c>
      <c r="V501" s="5">
        <v>42738.748819444445</v>
      </c>
      <c r="W501" s="1" t="s">
        <v>2</v>
      </c>
      <c r="X501" s="1"/>
      <c r="Y501" s="1" t="s">
        <v>13</v>
      </c>
      <c r="Z501" s="1" t="s">
        <v>12</v>
      </c>
      <c r="AA501" s="1" t="s">
        <v>11</v>
      </c>
    </row>
    <row r="502" spans="1:27" x14ac:dyDescent="0.25">
      <c r="A502" s="1" t="s">
        <v>153</v>
      </c>
      <c r="B502" s="4">
        <v>42591</v>
      </c>
      <c r="C502" s="24" t="str">
        <f ca="1">IF(Table_owssvr[[#This Row],[Date]]&gt;=(TODAY()-365),"Y","N")</f>
        <v>N</v>
      </c>
      <c r="D502" s="1" t="s">
        <v>1200</v>
      </c>
      <c r="E502" s="1" t="s">
        <v>39</v>
      </c>
      <c r="F502" s="14" t="s">
        <v>1199</v>
      </c>
      <c r="G502" s="1" t="s">
        <v>42</v>
      </c>
      <c r="H502" s="6" t="str">
        <f>IFERROR(LEFT(Table_owssvr[[#This Row],[Subject]],FIND(";",Table_owssvr[[#This Row],[Subject]])-1),Table_owssvr[[#This Row],[Subject]])</f>
        <v>Damage related to disaster</v>
      </c>
      <c r="I502" s="1" t="s">
        <v>27</v>
      </c>
      <c r="J502" s="1" t="s">
        <v>2</v>
      </c>
      <c r="K502" s="5">
        <v>42738.761620370373</v>
      </c>
      <c r="L502" s="1"/>
      <c r="M502" s="1"/>
      <c r="N502" s="2" t="s">
        <v>12</v>
      </c>
      <c r="O502" s="6" t="b">
        <v>0</v>
      </c>
      <c r="P502" s="1" t="s">
        <v>15</v>
      </c>
      <c r="Q502" s="33" t="str">
        <f>IF(ISNUMBER(SEARCH(",",Table_owssvr[[#This Row],[Created By]])),SUBSTITUTE(Table_owssvr[[#This Row],[Created By]]," OCD,",""),Table_owssvr[[#This Row],[Created By]])</f>
        <v>Darin Mann</v>
      </c>
      <c r="R502" s="33" t="str">
        <f>IF(ISNUMBER(SEARCH(",",Table_owssvr[[#This Row],[Created By]])),(MID(Table_owssvr[[#This Row],[Created By_A]]&amp;" "&amp;Table_owssvr[[#This Row],[Created By_A]],FIND(" ",Table_owssvr[[#This Row],[Created By_A]])+1,LEN(Table_owssvr[[#This Row],[Created By_A]]))),Table_owssvr[[#This Row],[Created By]])</f>
        <v>Darin Mann</v>
      </c>
      <c r="S502" s="34" t="str">
        <f>IF(ISNUMBER(SEARCH(",",Table_owssvr[[#This Row],[Created By_B1]])),SUBSTITUTE(Table_owssvr[[#This Row],[Created By_B1]],",",""),Table_owssvr[[#This Row],[Created By_B1]])</f>
        <v>Darin Mann</v>
      </c>
      <c r="T502" s="7">
        <v>508</v>
      </c>
      <c r="U502" s="1" t="s">
        <v>15</v>
      </c>
      <c r="V502" s="5">
        <v>42738.761620370373</v>
      </c>
      <c r="W502" s="1" t="s">
        <v>2</v>
      </c>
      <c r="X502" s="1"/>
      <c r="Y502" s="1" t="s">
        <v>13</v>
      </c>
      <c r="Z502" s="1" t="s">
        <v>12</v>
      </c>
      <c r="AA502" s="1" t="s">
        <v>11</v>
      </c>
    </row>
    <row r="503" spans="1:27" x14ac:dyDescent="0.25">
      <c r="A503" s="1" t="s">
        <v>153</v>
      </c>
      <c r="B503" s="4">
        <v>42626</v>
      </c>
      <c r="C503" s="24" t="str">
        <f ca="1">IF(Table_owssvr[[#This Row],[Date]]&gt;=(TODAY()-365),"Y","N")</f>
        <v>N</v>
      </c>
      <c r="D503" s="1" t="s">
        <v>1198</v>
      </c>
      <c r="E503" s="1" t="s">
        <v>29</v>
      </c>
      <c r="F503" s="14" t="s">
        <v>1197</v>
      </c>
      <c r="G503" s="1" t="s">
        <v>42</v>
      </c>
      <c r="H503" s="6" t="str">
        <f>IFERROR(LEFT(Table_owssvr[[#This Row],[Subject]],FIND(";",Table_owssvr[[#This Row],[Subject]])-1),Table_owssvr[[#This Row],[Subject]])</f>
        <v>Damage related to disaster</v>
      </c>
      <c r="I503" s="1" t="s">
        <v>27</v>
      </c>
      <c r="J503" s="1" t="s">
        <v>2</v>
      </c>
      <c r="K503" s="5">
        <v>42738.779849537037</v>
      </c>
      <c r="L503" s="1"/>
      <c r="M503" s="1"/>
      <c r="N503" s="2" t="s">
        <v>12</v>
      </c>
      <c r="O503" s="6" t="b">
        <v>0</v>
      </c>
      <c r="P503" s="1" t="s">
        <v>15</v>
      </c>
      <c r="Q503" s="33" t="str">
        <f>IF(ISNUMBER(SEARCH(",",Table_owssvr[[#This Row],[Created By]])),SUBSTITUTE(Table_owssvr[[#This Row],[Created By]]," OCD,",""),Table_owssvr[[#This Row],[Created By]])</f>
        <v>Darin Mann</v>
      </c>
      <c r="R503" s="33" t="str">
        <f>IF(ISNUMBER(SEARCH(",",Table_owssvr[[#This Row],[Created By]])),(MID(Table_owssvr[[#This Row],[Created By_A]]&amp;" "&amp;Table_owssvr[[#This Row],[Created By_A]],FIND(" ",Table_owssvr[[#This Row],[Created By_A]])+1,LEN(Table_owssvr[[#This Row],[Created By_A]]))),Table_owssvr[[#This Row],[Created By]])</f>
        <v>Darin Mann</v>
      </c>
      <c r="S503" s="34" t="str">
        <f>IF(ISNUMBER(SEARCH(",",Table_owssvr[[#This Row],[Created By_B1]])),SUBSTITUTE(Table_owssvr[[#This Row],[Created By_B1]],",",""),Table_owssvr[[#This Row],[Created By_B1]])</f>
        <v>Darin Mann</v>
      </c>
      <c r="T503" s="7">
        <v>509</v>
      </c>
      <c r="U503" s="1" t="s">
        <v>15</v>
      </c>
      <c r="V503" s="5">
        <v>42738.779849537037</v>
      </c>
      <c r="W503" s="1" t="s">
        <v>2</v>
      </c>
      <c r="X503" s="1"/>
      <c r="Y503" s="1" t="s">
        <v>13</v>
      </c>
      <c r="Z503" s="1" t="s">
        <v>12</v>
      </c>
      <c r="AA503" s="1" t="s">
        <v>11</v>
      </c>
    </row>
    <row r="504" spans="1:27" x14ac:dyDescent="0.25">
      <c r="A504" s="1" t="s">
        <v>1196</v>
      </c>
      <c r="B504" s="4">
        <v>42627</v>
      </c>
      <c r="C504" s="24" t="str">
        <f ca="1">IF(Table_owssvr[[#This Row],[Date]]&gt;=(TODAY()-365),"Y","N")</f>
        <v>N</v>
      </c>
      <c r="D504" s="1" t="s">
        <v>1195</v>
      </c>
      <c r="E504" s="1" t="s">
        <v>39</v>
      </c>
      <c r="F504" s="14" t="s">
        <v>1194</v>
      </c>
      <c r="G504" s="1" t="s">
        <v>46</v>
      </c>
      <c r="H504" s="6" t="str">
        <f>IFERROR(LEFT(Table_owssvr[[#This Row],[Subject]],FIND(";",Table_owssvr[[#This Row],[Subject]])-1),Table_owssvr[[#This Row],[Subject]])</f>
        <v>Damage related to disaster</v>
      </c>
      <c r="I504" s="1" t="s">
        <v>16</v>
      </c>
      <c r="J504" s="1" t="s">
        <v>2</v>
      </c>
      <c r="K504" s="5">
        <v>42738.782337962963</v>
      </c>
      <c r="L504" s="1"/>
      <c r="M504" s="1"/>
      <c r="N504" s="2" t="s">
        <v>12</v>
      </c>
      <c r="O504" s="6" t="b">
        <v>0</v>
      </c>
      <c r="P504" s="1" t="s">
        <v>15</v>
      </c>
      <c r="Q504" s="33" t="str">
        <f>IF(ISNUMBER(SEARCH(",",Table_owssvr[[#This Row],[Created By]])),SUBSTITUTE(Table_owssvr[[#This Row],[Created By]]," OCD,",""),Table_owssvr[[#This Row],[Created By]])</f>
        <v>Darin Mann</v>
      </c>
      <c r="R504" s="33" t="str">
        <f>IF(ISNUMBER(SEARCH(",",Table_owssvr[[#This Row],[Created By]])),(MID(Table_owssvr[[#This Row],[Created By_A]]&amp;" "&amp;Table_owssvr[[#This Row],[Created By_A]],FIND(" ",Table_owssvr[[#This Row],[Created By_A]])+1,LEN(Table_owssvr[[#This Row],[Created By_A]]))),Table_owssvr[[#This Row],[Created By]])</f>
        <v>Darin Mann</v>
      </c>
      <c r="S504" s="34" t="str">
        <f>IF(ISNUMBER(SEARCH(",",Table_owssvr[[#This Row],[Created By_B1]])),SUBSTITUTE(Table_owssvr[[#This Row],[Created By_B1]],",",""),Table_owssvr[[#This Row],[Created By_B1]])</f>
        <v>Darin Mann</v>
      </c>
      <c r="T504" s="7">
        <v>510</v>
      </c>
      <c r="U504" s="1" t="s">
        <v>15</v>
      </c>
      <c r="V504" s="5">
        <v>42738.782337962963</v>
      </c>
      <c r="W504" s="1" t="s">
        <v>2</v>
      </c>
      <c r="X504" s="1"/>
      <c r="Y504" s="1" t="s">
        <v>13</v>
      </c>
      <c r="Z504" s="1" t="s">
        <v>12</v>
      </c>
      <c r="AA504" s="1" t="s">
        <v>11</v>
      </c>
    </row>
    <row r="505" spans="1:27" x14ac:dyDescent="0.25">
      <c r="A505" s="1" t="s">
        <v>153</v>
      </c>
      <c r="B505" s="4">
        <v>42654</v>
      </c>
      <c r="C505" s="24" t="str">
        <f ca="1">IF(Table_owssvr[[#This Row],[Date]]&gt;=(TODAY()-365),"Y","N")</f>
        <v>N</v>
      </c>
      <c r="D505" s="1" t="s">
        <v>1193</v>
      </c>
      <c r="E505" s="1" t="s">
        <v>39</v>
      </c>
      <c r="F505" s="14" t="s">
        <v>1192</v>
      </c>
      <c r="G505" s="1" t="s">
        <v>42</v>
      </c>
      <c r="H505" s="6" t="str">
        <f>IFERROR(LEFT(Table_owssvr[[#This Row],[Subject]],FIND(";",Table_owssvr[[#This Row],[Subject]])-1),Table_owssvr[[#This Row],[Subject]])</f>
        <v>Damage related to disaster</v>
      </c>
      <c r="I505" s="1" t="s">
        <v>27</v>
      </c>
      <c r="J505" s="1" t="s">
        <v>2</v>
      </c>
      <c r="K505" s="5">
        <v>42738.800844907404</v>
      </c>
      <c r="L505" s="1"/>
      <c r="M505" s="1"/>
      <c r="N505" s="2" t="s">
        <v>12</v>
      </c>
      <c r="O505" s="6" t="b">
        <v>0</v>
      </c>
      <c r="P505" s="1" t="s">
        <v>15</v>
      </c>
      <c r="Q505" s="33" t="str">
        <f>IF(ISNUMBER(SEARCH(",",Table_owssvr[[#This Row],[Created By]])),SUBSTITUTE(Table_owssvr[[#This Row],[Created By]]," OCD,",""),Table_owssvr[[#This Row],[Created By]])</f>
        <v>Darin Mann</v>
      </c>
      <c r="R505" s="33" t="str">
        <f>IF(ISNUMBER(SEARCH(",",Table_owssvr[[#This Row],[Created By]])),(MID(Table_owssvr[[#This Row],[Created By_A]]&amp;" "&amp;Table_owssvr[[#This Row],[Created By_A]],FIND(" ",Table_owssvr[[#This Row],[Created By_A]])+1,LEN(Table_owssvr[[#This Row],[Created By_A]]))),Table_owssvr[[#This Row],[Created By]])</f>
        <v>Darin Mann</v>
      </c>
      <c r="S505" s="34" t="str">
        <f>IF(ISNUMBER(SEARCH(",",Table_owssvr[[#This Row],[Created By_B1]])),SUBSTITUTE(Table_owssvr[[#This Row],[Created By_B1]],",",""),Table_owssvr[[#This Row],[Created By_B1]])</f>
        <v>Darin Mann</v>
      </c>
      <c r="T505" s="7">
        <v>511</v>
      </c>
      <c r="U505" s="1" t="s">
        <v>15</v>
      </c>
      <c r="V505" s="5">
        <v>42738.800844907404</v>
      </c>
      <c r="W505" s="1" t="s">
        <v>2</v>
      </c>
      <c r="X505" s="1"/>
      <c r="Y505" s="1" t="s">
        <v>13</v>
      </c>
      <c r="Z505" s="1" t="s">
        <v>12</v>
      </c>
      <c r="AA505" s="1" t="s">
        <v>11</v>
      </c>
    </row>
    <row r="506" spans="1:27" x14ac:dyDescent="0.25">
      <c r="A506" s="1" t="s">
        <v>877</v>
      </c>
      <c r="B506" s="4">
        <v>42656</v>
      </c>
      <c r="C506" s="24" t="str">
        <f ca="1">IF(Table_owssvr[[#This Row],[Date]]&gt;=(TODAY()-365),"Y","N")</f>
        <v>N</v>
      </c>
      <c r="D506" s="1" t="s">
        <v>1191</v>
      </c>
      <c r="E506" s="1" t="s">
        <v>39</v>
      </c>
      <c r="F506" s="14" t="s">
        <v>1190</v>
      </c>
      <c r="G506" s="1" t="s">
        <v>221</v>
      </c>
      <c r="H506" s="6" t="str">
        <f>IFERROR(LEFT(Table_owssvr[[#This Row],[Subject]],FIND(";",Table_owssvr[[#This Row],[Subject]])-1),Table_owssvr[[#This Row],[Subject]])</f>
        <v>Damage related to disaster</v>
      </c>
      <c r="I506" s="1" t="s">
        <v>16</v>
      </c>
      <c r="J506" s="1" t="s">
        <v>2</v>
      </c>
      <c r="K506" s="5">
        <v>42738.809756944444</v>
      </c>
      <c r="L506" s="1"/>
      <c r="M506" s="1"/>
      <c r="N506" s="2" t="s">
        <v>12</v>
      </c>
      <c r="O506" s="6" t="b">
        <v>0</v>
      </c>
      <c r="P506" s="1" t="s">
        <v>15</v>
      </c>
      <c r="Q506" s="33" t="str">
        <f>IF(ISNUMBER(SEARCH(",",Table_owssvr[[#This Row],[Created By]])),SUBSTITUTE(Table_owssvr[[#This Row],[Created By]]," OCD,",""),Table_owssvr[[#This Row],[Created By]])</f>
        <v>Darin Mann</v>
      </c>
      <c r="R506" s="33" t="str">
        <f>IF(ISNUMBER(SEARCH(",",Table_owssvr[[#This Row],[Created By]])),(MID(Table_owssvr[[#This Row],[Created By_A]]&amp;" "&amp;Table_owssvr[[#This Row],[Created By_A]],FIND(" ",Table_owssvr[[#This Row],[Created By_A]])+1,LEN(Table_owssvr[[#This Row],[Created By_A]]))),Table_owssvr[[#This Row],[Created By]])</f>
        <v>Darin Mann</v>
      </c>
      <c r="S506" s="34" t="str">
        <f>IF(ISNUMBER(SEARCH(",",Table_owssvr[[#This Row],[Created By_B1]])),SUBSTITUTE(Table_owssvr[[#This Row],[Created By_B1]],",",""),Table_owssvr[[#This Row],[Created By_B1]])</f>
        <v>Darin Mann</v>
      </c>
      <c r="T506" s="7">
        <v>512</v>
      </c>
      <c r="U506" s="1" t="s">
        <v>15</v>
      </c>
      <c r="V506" s="5">
        <v>42738.809756944444</v>
      </c>
      <c r="W506" s="1" t="s">
        <v>2</v>
      </c>
      <c r="X506" s="1"/>
      <c r="Y506" s="1" t="s">
        <v>13</v>
      </c>
      <c r="Z506" s="1" t="s">
        <v>12</v>
      </c>
      <c r="AA506" s="1" t="s">
        <v>11</v>
      </c>
    </row>
    <row r="507" spans="1:27" x14ac:dyDescent="0.25">
      <c r="A507" s="1" t="s">
        <v>1030</v>
      </c>
      <c r="B507" s="4">
        <v>42718</v>
      </c>
      <c r="C507" s="24" t="str">
        <f ca="1">IF(Table_owssvr[[#This Row],[Date]]&gt;=(TODAY()-365),"Y","N")</f>
        <v>N</v>
      </c>
      <c r="D507" s="1" t="s">
        <v>1029</v>
      </c>
      <c r="E507" s="1" t="s">
        <v>502</v>
      </c>
      <c r="F507" s="14" t="s">
        <v>1189</v>
      </c>
      <c r="G507" s="1" t="s">
        <v>574</v>
      </c>
      <c r="H507" s="6" t="str">
        <f>IFERROR(LEFT(Table_owssvr[[#This Row],[Subject]],FIND(";",Table_owssvr[[#This Row],[Subject]])-1),Table_owssvr[[#This Row],[Subject]])</f>
        <v>Eligible CDBG Activities</v>
      </c>
      <c r="I507" s="1" t="s">
        <v>27</v>
      </c>
      <c r="J507" s="1" t="s">
        <v>7</v>
      </c>
      <c r="K507" s="5">
        <v>42739.468124999999</v>
      </c>
      <c r="L507" s="1"/>
      <c r="M507" s="1"/>
      <c r="N507" s="2" t="s">
        <v>12</v>
      </c>
      <c r="O507" s="6" t="b">
        <v>0</v>
      </c>
      <c r="P507" s="1" t="s">
        <v>15</v>
      </c>
      <c r="Q507" s="33" t="str">
        <f>IF(ISNUMBER(SEARCH(",",Table_owssvr[[#This Row],[Created By]])),SUBSTITUTE(Table_owssvr[[#This Row],[Created By]]," OCD,",""),Table_owssvr[[#This Row],[Created By]])</f>
        <v>Michael Chua</v>
      </c>
      <c r="R507" s="33" t="str">
        <f>IF(ISNUMBER(SEARCH(",",Table_owssvr[[#This Row],[Created By]])),(MID(Table_owssvr[[#This Row],[Created By_A]]&amp;" "&amp;Table_owssvr[[#This Row],[Created By_A]],FIND(" ",Table_owssvr[[#This Row],[Created By_A]])+1,LEN(Table_owssvr[[#This Row],[Created By_A]]))),Table_owssvr[[#This Row],[Created By]])</f>
        <v>Michael Chua</v>
      </c>
      <c r="S507" s="34" t="str">
        <f>IF(ISNUMBER(SEARCH(",",Table_owssvr[[#This Row],[Created By_B1]])),SUBSTITUTE(Table_owssvr[[#This Row],[Created By_B1]],",",""),Table_owssvr[[#This Row],[Created By_B1]])</f>
        <v>Michael Chua</v>
      </c>
      <c r="T507" s="7">
        <v>513</v>
      </c>
      <c r="U507" s="1" t="s">
        <v>15</v>
      </c>
      <c r="V507" s="5">
        <v>42739.468124999999</v>
      </c>
      <c r="W507" s="1" t="s">
        <v>7</v>
      </c>
      <c r="X507" s="1"/>
      <c r="Y507" s="1" t="s">
        <v>13</v>
      </c>
      <c r="Z507" s="1" t="s">
        <v>12</v>
      </c>
      <c r="AA507" s="1" t="s">
        <v>11</v>
      </c>
    </row>
    <row r="508" spans="1:27" x14ac:dyDescent="0.25">
      <c r="A508" s="1" t="s">
        <v>1107</v>
      </c>
      <c r="B508" s="4">
        <v>42720</v>
      </c>
      <c r="C508" s="24" t="str">
        <f ca="1">IF(Table_owssvr[[#This Row],[Date]]&gt;=(TODAY()-365),"Y","N")</f>
        <v>N</v>
      </c>
      <c r="D508" s="1" t="s">
        <v>1106</v>
      </c>
      <c r="E508" s="1" t="s">
        <v>39</v>
      </c>
      <c r="F508" s="14" t="s">
        <v>1031</v>
      </c>
      <c r="G508" s="1" t="s">
        <v>13</v>
      </c>
      <c r="H508" s="6" t="str">
        <f>IFERROR(LEFT(Table_owssvr[[#This Row],[Subject]],FIND(";",Table_owssvr[[#This Row],[Subject]])-1),Table_owssvr[[#This Row],[Subject]])</f>
        <v>Grants Management</v>
      </c>
      <c r="I508" s="1" t="s">
        <v>27</v>
      </c>
      <c r="J508" s="1" t="s">
        <v>7</v>
      </c>
      <c r="K508" s="5">
        <v>42739.468923611108</v>
      </c>
      <c r="L508" s="1"/>
      <c r="M508" s="1"/>
      <c r="N508" s="2" t="s">
        <v>12</v>
      </c>
      <c r="O508" s="6" t="b">
        <v>0</v>
      </c>
      <c r="P508" s="1" t="s">
        <v>15</v>
      </c>
      <c r="Q508" s="33" t="str">
        <f>IF(ISNUMBER(SEARCH(",",Table_owssvr[[#This Row],[Created By]])),SUBSTITUTE(Table_owssvr[[#This Row],[Created By]]," OCD,",""),Table_owssvr[[#This Row],[Created By]])</f>
        <v>Michael Chua</v>
      </c>
      <c r="R508" s="33" t="str">
        <f>IF(ISNUMBER(SEARCH(",",Table_owssvr[[#This Row],[Created By]])),(MID(Table_owssvr[[#This Row],[Created By_A]]&amp;" "&amp;Table_owssvr[[#This Row],[Created By_A]],FIND(" ",Table_owssvr[[#This Row],[Created By_A]])+1,LEN(Table_owssvr[[#This Row],[Created By_A]]))),Table_owssvr[[#This Row],[Created By]])</f>
        <v>Michael Chua</v>
      </c>
      <c r="S508" s="34" t="str">
        <f>IF(ISNUMBER(SEARCH(",",Table_owssvr[[#This Row],[Created By_B1]])),SUBSTITUTE(Table_owssvr[[#This Row],[Created By_B1]],",",""),Table_owssvr[[#This Row],[Created By_B1]])</f>
        <v>Michael Chua</v>
      </c>
      <c r="T508" s="7">
        <v>514</v>
      </c>
      <c r="U508" s="1" t="s">
        <v>15</v>
      </c>
      <c r="V508" s="5">
        <v>42739.468923611108</v>
      </c>
      <c r="W508" s="1" t="s">
        <v>7</v>
      </c>
      <c r="X508" s="1"/>
      <c r="Y508" s="1" t="s">
        <v>13</v>
      </c>
      <c r="Z508" s="1" t="s">
        <v>12</v>
      </c>
      <c r="AA508" s="1" t="s">
        <v>11</v>
      </c>
    </row>
    <row r="509" spans="1:27" x14ac:dyDescent="0.25">
      <c r="A509" s="1" t="s">
        <v>1063</v>
      </c>
      <c r="B509" s="4">
        <v>42719</v>
      </c>
      <c r="C509" s="24" t="str">
        <f ca="1">IF(Table_owssvr[[#This Row],[Date]]&gt;=(TODAY()-365),"Y","N")</f>
        <v>N</v>
      </c>
      <c r="D509" s="1" t="s">
        <v>1188</v>
      </c>
      <c r="E509" s="1" t="s">
        <v>29</v>
      </c>
      <c r="F509" s="14" t="s">
        <v>1187</v>
      </c>
      <c r="G509" s="1" t="s">
        <v>451</v>
      </c>
      <c r="H509" s="6" t="str">
        <f>IFERROR(LEFT(Table_owssvr[[#This Row],[Subject]],FIND(";",Table_owssvr[[#This Row],[Subject]])-1),Table_owssvr[[#This Row],[Subject]])</f>
        <v>Eligible CDBG Activities</v>
      </c>
      <c r="I509" s="1" t="s">
        <v>27</v>
      </c>
      <c r="J509" s="1" t="s">
        <v>7</v>
      </c>
      <c r="K509" s="5">
        <v>42739.470057870371</v>
      </c>
      <c r="L509" s="1"/>
      <c r="M509" s="1"/>
      <c r="N509" s="2" t="s">
        <v>12</v>
      </c>
      <c r="O509" s="6" t="b">
        <v>0</v>
      </c>
      <c r="P509" s="1" t="s">
        <v>15</v>
      </c>
      <c r="Q509" s="33" t="str">
        <f>IF(ISNUMBER(SEARCH(",",Table_owssvr[[#This Row],[Created By]])),SUBSTITUTE(Table_owssvr[[#This Row],[Created By]]," OCD,",""),Table_owssvr[[#This Row],[Created By]])</f>
        <v>Michael Chua</v>
      </c>
      <c r="R509" s="33" t="str">
        <f>IF(ISNUMBER(SEARCH(",",Table_owssvr[[#This Row],[Created By]])),(MID(Table_owssvr[[#This Row],[Created By_A]]&amp;" "&amp;Table_owssvr[[#This Row],[Created By_A]],FIND(" ",Table_owssvr[[#This Row],[Created By_A]])+1,LEN(Table_owssvr[[#This Row],[Created By_A]]))),Table_owssvr[[#This Row],[Created By]])</f>
        <v>Michael Chua</v>
      </c>
      <c r="S509" s="34" t="str">
        <f>IF(ISNUMBER(SEARCH(",",Table_owssvr[[#This Row],[Created By_B1]])),SUBSTITUTE(Table_owssvr[[#This Row],[Created By_B1]],",",""),Table_owssvr[[#This Row],[Created By_B1]])</f>
        <v>Michael Chua</v>
      </c>
      <c r="T509" s="7">
        <v>515</v>
      </c>
      <c r="U509" s="1" t="s">
        <v>15</v>
      </c>
      <c r="V509" s="5">
        <v>42739.470057870371</v>
      </c>
      <c r="W509" s="1" t="s">
        <v>7</v>
      </c>
      <c r="X509" s="1"/>
      <c r="Y509" s="1" t="s">
        <v>13</v>
      </c>
      <c r="Z509" s="1" t="s">
        <v>12</v>
      </c>
      <c r="AA509" s="1" t="s">
        <v>11</v>
      </c>
    </row>
    <row r="510" spans="1:27" x14ac:dyDescent="0.25">
      <c r="A510" s="1" t="s">
        <v>1030</v>
      </c>
      <c r="B510" s="4">
        <v>42739</v>
      </c>
      <c r="C510" s="24" t="str">
        <f ca="1">IF(Table_owssvr[[#This Row],[Date]]&gt;=(TODAY()-365),"Y","N")</f>
        <v>N</v>
      </c>
      <c r="D510" s="1" t="s">
        <v>1029</v>
      </c>
      <c r="E510" s="1" t="s">
        <v>502</v>
      </c>
      <c r="F510" s="14" t="s">
        <v>1186</v>
      </c>
      <c r="G510" s="1" t="s">
        <v>13</v>
      </c>
      <c r="H510" s="6" t="str">
        <f>IFERROR(LEFT(Table_owssvr[[#This Row],[Subject]],FIND(";",Table_owssvr[[#This Row],[Subject]])-1),Table_owssvr[[#This Row],[Subject]])</f>
        <v>Grants Management</v>
      </c>
      <c r="I510" s="1" t="s">
        <v>27</v>
      </c>
      <c r="J510" s="1" t="s">
        <v>7</v>
      </c>
      <c r="K510" s="5">
        <v>42739.470960648148</v>
      </c>
      <c r="L510" s="1"/>
      <c r="M510" s="1"/>
      <c r="N510" s="2" t="s">
        <v>12</v>
      </c>
      <c r="O510" s="6" t="b">
        <v>0</v>
      </c>
      <c r="P510" s="1" t="s">
        <v>15</v>
      </c>
      <c r="Q510" s="33" t="str">
        <f>IF(ISNUMBER(SEARCH(",",Table_owssvr[[#This Row],[Created By]])),SUBSTITUTE(Table_owssvr[[#This Row],[Created By]]," OCD,",""),Table_owssvr[[#This Row],[Created By]])</f>
        <v>Michael Chua</v>
      </c>
      <c r="R510" s="33" t="str">
        <f>IF(ISNUMBER(SEARCH(",",Table_owssvr[[#This Row],[Created By]])),(MID(Table_owssvr[[#This Row],[Created By_A]]&amp;" "&amp;Table_owssvr[[#This Row],[Created By_A]],FIND(" ",Table_owssvr[[#This Row],[Created By_A]])+1,LEN(Table_owssvr[[#This Row],[Created By_A]]))),Table_owssvr[[#This Row],[Created By]])</f>
        <v>Michael Chua</v>
      </c>
      <c r="S510" s="34" t="str">
        <f>IF(ISNUMBER(SEARCH(",",Table_owssvr[[#This Row],[Created By_B1]])),SUBSTITUTE(Table_owssvr[[#This Row],[Created By_B1]],",",""),Table_owssvr[[#This Row],[Created By_B1]])</f>
        <v>Michael Chua</v>
      </c>
      <c r="T510" s="7">
        <v>516</v>
      </c>
      <c r="U510" s="1" t="s">
        <v>15</v>
      </c>
      <c r="V510" s="5">
        <v>42739.470960648148</v>
      </c>
      <c r="W510" s="1" t="s">
        <v>7</v>
      </c>
      <c r="X510" s="1"/>
      <c r="Y510" s="1" t="s">
        <v>13</v>
      </c>
      <c r="Z510" s="1" t="s">
        <v>12</v>
      </c>
      <c r="AA510" s="1" t="s">
        <v>11</v>
      </c>
    </row>
    <row r="511" spans="1:27" x14ac:dyDescent="0.25">
      <c r="A511" s="1" t="s">
        <v>153</v>
      </c>
      <c r="B511" s="4">
        <v>42683</v>
      </c>
      <c r="C511" s="24" t="str">
        <f ca="1">IF(Table_owssvr[[#This Row],[Date]]&gt;=(TODAY()-365),"Y","N")</f>
        <v>N</v>
      </c>
      <c r="D511" s="1" t="s">
        <v>1180</v>
      </c>
      <c r="E511" s="1" t="s">
        <v>39</v>
      </c>
      <c r="F511" s="14" t="s">
        <v>1185</v>
      </c>
      <c r="G511" s="1" t="s">
        <v>42</v>
      </c>
      <c r="H511" s="6" t="str">
        <f>IFERROR(LEFT(Table_owssvr[[#This Row],[Subject]],FIND(";",Table_owssvr[[#This Row],[Subject]])-1),Table_owssvr[[#This Row],[Subject]])</f>
        <v>Damage related to disaster</v>
      </c>
      <c r="I511" s="1" t="s">
        <v>27</v>
      </c>
      <c r="J511" s="1" t="s">
        <v>2</v>
      </c>
      <c r="K511" s="5">
        <v>42739.615590277775</v>
      </c>
      <c r="L511" s="1"/>
      <c r="M511" s="1"/>
      <c r="N511" s="2" t="s">
        <v>12</v>
      </c>
      <c r="O511" s="6" t="b">
        <v>0</v>
      </c>
      <c r="P511" s="1" t="s">
        <v>15</v>
      </c>
      <c r="Q511" s="33" t="str">
        <f>IF(ISNUMBER(SEARCH(",",Table_owssvr[[#This Row],[Created By]])),SUBSTITUTE(Table_owssvr[[#This Row],[Created By]]," OCD,",""),Table_owssvr[[#This Row],[Created By]])</f>
        <v>Darin Mann</v>
      </c>
      <c r="R511" s="33" t="str">
        <f>IF(ISNUMBER(SEARCH(",",Table_owssvr[[#This Row],[Created By]])),(MID(Table_owssvr[[#This Row],[Created By_A]]&amp;" "&amp;Table_owssvr[[#This Row],[Created By_A]],FIND(" ",Table_owssvr[[#This Row],[Created By_A]])+1,LEN(Table_owssvr[[#This Row],[Created By_A]]))),Table_owssvr[[#This Row],[Created By]])</f>
        <v>Darin Mann</v>
      </c>
      <c r="S511" s="34" t="str">
        <f>IF(ISNUMBER(SEARCH(",",Table_owssvr[[#This Row],[Created By_B1]])),SUBSTITUTE(Table_owssvr[[#This Row],[Created By_B1]],",",""),Table_owssvr[[#This Row],[Created By_B1]])</f>
        <v>Darin Mann</v>
      </c>
      <c r="T511" s="7">
        <v>517</v>
      </c>
      <c r="U511" s="1" t="s">
        <v>15</v>
      </c>
      <c r="V511" s="5">
        <v>42739.615590277775</v>
      </c>
      <c r="W511" s="1" t="s">
        <v>2</v>
      </c>
      <c r="X511" s="1"/>
      <c r="Y511" s="1" t="s">
        <v>13</v>
      </c>
      <c r="Z511" s="1" t="s">
        <v>12</v>
      </c>
      <c r="AA511" s="1" t="s">
        <v>11</v>
      </c>
    </row>
    <row r="512" spans="1:27" x14ac:dyDescent="0.25">
      <c r="A512" s="1" t="s">
        <v>1184</v>
      </c>
      <c r="B512" s="4">
        <v>42718</v>
      </c>
      <c r="C512" s="24" t="str">
        <f ca="1">IF(Table_owssvr[[#This Row],[Date]]&gt;=(TODAY()-365),"Y","N")</f>
        <v>N</v>
      </c>
      <c r="D512" s="1" t="s">
        <v>579</v>
      </c>
      <c r="E512" s="1" t="s">
        <v>39</v>
      </c>
      <c r="F512" s="14" t="s">
        <v>1183</v>
      </c>
      <c r="G512" s="1" t="s">
        <v>221</v>
      </c>
      <c r="H512" s="6" t="str">
        <f>IFERROR(LEFT(Table_owssvr[[#This Row],[Subject]],FIND(";",Table_owssvr[[#This Row],[Subject]])-1),Table_owssvr[[#This Row],[Subject]])</f>
        <v>Damage related to disaster</v>
      </c>
      <c r="I512" s="1" t="s">
        <v>16</v>
      </c>
      <c r="J512" s="1" t="s">
        <v>2</v>
      </c>
      <c r="K512" s="5">
        <v>42739.683564814812</v>
      </c>
      <c r="L512" s="1"/>
      <c r="M512" s="1"/>
      <c r="N512" s="2" t="s">
        <v>12</v>
      </c>
      <c r="O512" s="6" t="b">
        <v>0</v>
      </c>
      <c r="P512" s="1" t="s">
        <v>15</v>
      </c>
      <c r="Q512" s="33" t="str">
        <f>IF(ISNUMBER(SEARCH(",",Table_owssvr[[#This Row],[Created By]])),SUBSTITUTE(Table_owssvr[[#This Row],[Created By]]," OCD,",""),Table_owssvr[[#This Row],[Created By]])</f>
        <v>Darin Mann</v>
      </c>
      <c r="R512" s="33" t="str">
        <f>IF(ISNUMBER(SEARCH(",",Table_owssvr[[#This Row],[Created By]])),(MID(Table_owssvr[[#This Row],[Created By_A]]&amp;" "&amp;Table_owssvr[[#This Row],[Created By_A]],FIND(" ",Table_owssvr[[#This Row],[Created By_A]])+1,LEN(Table_owssvr[[#This Row],[Created By_A]]))),Table_owssvr[[#This Row],[Created By]])</f>
        <v>Darin Mann</v>
      </c>
      <c r="S512" s="34" t="str">
        <f>IF(ISNUMBER(SEARCH(",",Table_owssvr[[#This Row],[Created By_B1]])),SUBSTITUTE(Table_owssvr[[#This Row],[Created By_B1]],",",""),Table_owssvr[[#This Row],[Created By_B1]])</f>
        <v>Darin Mann</v>
      </c>
      <c r="T512" s="7">
        <v>518</v>
      </c>
      <c r="U512" s="1" t="s">
        <v>15</v>
      </c>
      <c r="V512" s="5">
        <v>42739.683564814812</v>
      </c>
      <c r="W512" s="1" t="s">
        <v>2</v>
      </c>
      <c r="X512" s="1"/>
      <c r="Y512" s="1" t="s">
        <v>13</v>
      </c>
      <c r="Z512" s="1" t="s">
        <v>12</v>
      </c>
      <c r="AA512" s="1" t="s">
        <v>11</v>
      </c>
    </row>
    <row r="513" spans="1:27" x14ac:dyDescent="0.25">
      <c r="A513" s="1" t="s">
        <v>748</v>
      </c>
      <c r="B513" s="4">
        <v>42725</v>
      </c>
      <c r="C513" s="24" t="str">
        <f ca="1">IF(Table_owssvr[[#This Row],[Date]]&gt;=(TODAY()-365),"Y","N")</f>
        <v>N</v>
      </c>
      <c r="D513" s="1" t="s">
        <v>1182</v>
      </c>
      <c r="E513" s="1" t="s">
        <v>39</v>
      </c>
      <c r="F513" s="14" t="s">
        <v>1181</v>
      </c>
      <c r="G513" s="1" t="s">
        <v>221</v>
      </c>
      <c r="H513" s="6" t="str">
        <f>IFERROR(LEFT(Table_owssvr[[#This Row],[Subject]],FIND(";",Table_owssvr[[#This Row],[Subject]])-1),Table_owssvr[[#This Row],[Subject]])</f>
        <v>Damage related to disaster</v>
      </c>
      <c r="I513" s="1" t="s">
        <v>16</v>
      </c>
      <c r="J513" s="1" t="s">
        <v>2</v>
      </c>
      <c r="K513" s="5">
        <v>42739.684317129628</v>
      </c>
      <c r="L513" s="1"/>
      <c r="M513" s="1"/>
      <c r="N513" s="2" t="s">
        <v>12</v>
      </c>
      <c r="O513" s="6" t="b">
        <v>0</v>
      </c>
      <c r="P513" s="1" t="s">
        <v>15</v>
      </c>
      <c r="Q513" s="33" t="str">
        <f>IF(ISNUMBER(SEARCH(",",Table_owssvr[[#This Row],[Created By]])),SUBSTITUTE(Table_owssvr[[#This Row],[Created By]]," OCD,",""),Table_owssvr[[#This Row],[Created By]])</f>
        <v>Darin Mann</v>
      </c>
      <c r="R513" s="33" t="str">
        <f>IF(ISNUMBER(SEARCH(",",Table_owssvr[[#This Row],[Created By]])),(MID(Table_owssvr[[#This Row],[Created By_A]]&amp;" "&amp;Table_owssvr[[#This Row],[Created By_A]],FIND(" ",Table_owssvr[[#This Row],[Created By_A]])+1,LEN(Table_owssvr[[#This Row],[Created By_A]]))),Table_owssvr[[#This Row],[Created By]])</f>
        <v>Darin Mann</v>
      </c>
      <c r="S513" s="34" t="str">
        <f>IF(ISNUMBER(SEARCH(",",Table_owssvr[[#This Row],[Created By_B1]])),SUBSTITUTE(Table_owssvr[[#This Row],[Created By_B1]],",",""),Table_owssvr[[#This Row],[Created By_B1]])</f>
        <v>Darin Mann</v>
      </c>
      <c r="T513" s="7">
        <v>519</v>
      </c>
      <c r="U513" s="1" t="s">
        <v>15</v>
      </c>
      <c r="V513" s="5">
        <v>42739.684317129628</v>
      </c>
      <c r="W513" s="1" t="s">
        <v>2</v>
      </c>
      <c r="X513" s="1"/>
      <c r="Y513" s="1" t="s">
        <v>13</v>
      </c>
      <c r="Z513" s="1" t="s">
        <v>12</v>
      </c>
      <c r="AA513" s="1" t="s">
        <v>11</v>
      </c>
    </row>
    <row r="514" spans="1:27" x14ac:dyDescent="0.25">
      <c r="A514" s="1" t="s">
        <v>153</v>
      </c>
      <c r="B514" s="4">
        <v>42711</v>
      </c>
      <c r="C514" s="24" t="str">
        <f ca="1">IF(Table_owssvr[[#This Row],[Date]]&gt;=(TODAY()-365),"Y","N")</f>
        <v>N</v>
      </c>
      <c r="D514" s="1" t="s">
        <v>1180</v>
      </c>
      <c r="E514" s="1" t="s">
        <v>39</v>
      </c>
      <c r="F514" s="14" t="s">
        <v>1179</v>
      </c>
      <c r="G514" s="1" t="s">
        <v>42</v>
      </c>
      <c r="H514" s="6" t="str">
        <f>IFERROR(LEFT(Table_owssvr[[#This Row],[Subject]],FIND(";",Table_owssvr[[#This Row],[Subject]])-1),Table_owssvr[[#This Row],[Subject]])</f>
        <v>Damage related to disaster</v>
      </c>
      <c r="I514" s="1" t="s">
        <v>27</v>
      </c>
      <c r="J514" s="1" t="s">
        <v>2</v>
      </c>
      <c r="K514" s="5">
        <v>42739.688032407408</v>
      </c>
      <c r="L514" s="1"/>
      <c r="M514" s="1"/>
      <c r="N514" s="2" t="s">
        <v>12</v>
      </c>
      <c r="O514" s="6" t="b">
        <v>0</v>
      </c>
      <c r="P514" s="1" t="s">
        <v>15</v>
      </c>
      <c r="Q514" s="33" t="str">
        <f>IF(ISNUMBER(SEARCH(",",Table_owssvr[[#This Row],[Created By]])),SUBSTITUTE(Table_owssvr[[#This Row],[Created By]]," OCD,",""),Table_owssvr[[#This Row],[Created By]])</f>
        <v>Darin Mann</v>
      </c>
      <c r="R514" s="33" t="str">
        <f>IF(ISNUMBER(SEARCH(",",Table_owssvr[[#This Row],[Created By]])),(MID(Table_owssvr[[#This Row],[Created By_A]]&amp;" "&amp;Table_owssvr[[#This Row],[Created By_A]],FIND(" ",Table_owssvr[[#This Row],[Created By_A]])+1,LEN(Table_owssvr[[#This Row],[Created By_A]]))),Table_owssvr[[#This Row],[Created By]])</f>
        <v>Darin Mann</v>
      </c>
      <c r="S514" s="34" t="str">
        <f>IF(ISNUMBER(SEARCH(",",Table_owssvr[[#This Row],[Created By_B1]])),SUBSTITUTE(Table_owssvr[[#This Row],[Created By_B1]],",",""),Table_owssvr[[#This Row],[Created By_B1]])</f>
        <v>Darin Mann</v>
      </c>
      <c r="T514" s="7">
        <v>520</v>
      </c>
      <c r="U514" s="1" t="s">
        <v>15</v>
      </c>
      <c r="V514" s="5">
        <v>42739.688032407408</v>
      </c>
      <c r="W514" s="1" t="s">
        <v>2</v>
      </c>
      <c r="X514" s="1"/>
      <c r="Y514" s="1" t="s">
        <v>13</v>
      </c>
      <c r="Z514" s="1" t="s">
        <v>12</v>
      </c>
      <c r="AA514" s="1" t="s">
        <v>11</v>
      </c>
    </row>
    <row r="515" spans="1:27" x14ac:dyDescent="0.25">
      <c r="A515" s="1" t="s">
        <v>869</v>
      </c>
      <c r="B515" s="4">
        <v>42583</v>
      </c>
      <c r="C515" s="24" t="str">
        <f ca="1">IF(Table_owssvr[[#This Row],[Date]]&gt;=(TODAY()-365),"Y","N")</f>
        <v>N</v>
      </c>
      <c r="D515" s="1" t="s">
        <v>1178</v>
      </c>
      <c r="E515" s="1" t="s">
        <v>39</v>
      </c>
      <c r="F515" s="14" t="s">
        <v>1177</v>
      </c>
      <c r="G515" s="1" t="s">
        <v>221</v>
      </c>
      <c r="H515" s="6" t="str">
        <f>IFERROR(LEFT(Table_owssvr[[#This Row],[Subject]],FIND(";",Table_owssvr[[#This Row],[Subject]])-1),Table_owssvr[[#This Row],[Subject]])</f>
        <v>Damage related to disaster</v>
      </c>
      <c r="I515" s="1" t="s">
        <v>27</v>
      </c>
      <c r="J515" s="1" t="s">
        <v>2</v>
      </c>
      <c r="K515" s="5">
        <v>42739.787129629629</v>
      </c>
      <c r="L515" s="1"/>
      <c r="M515" s="1"/>
      <c r="N515" s="2" t="s">
        <v>12</v>
      </c>
      <c r="O515" s="6" t="b">
        <v>0</v>
      </c>
      <c r="P515" s="1" t="s">
        <v>15</v>
      </c>
      <c r="Q515" s="33" t="str">
        <f>IF(ISNUMBER(SEARCH(",",Table_owssvr[[#This Row],[Created By]])),SUBSTITUTE(Table_owssvr[[#This Row],[Created By]]," OCD,",""),Table_owssvr[[#This Row],[Created By]])</f>
        <v>Darin Mann</v>
      </c>
      <c r="R515" s="33" t="str">
        <f>IF(ISNUMBER(SEARCH(",",Table_owssvr[[#This Row],[Created By]])),(MID(Table_owssvr[[#This Row],[Created By_A]]&amp;" "&amp;Table_owssvr[[#This Row],[Created By_A]],FIND(" ",Table_owssvr[[#This Row],[Created By_A]])+1,LEN(Table_owssvr[[#This Row],[Created By_A]]))),Table_owssvr[[#This Row],[Created By]])</f>
        <v>Darin Mann</v>
      </c>
      <c r="S515" s="34" t="str">
        <f>IF(ISNUMBER(SEARCH(",",Table_owssvr[[#This Row],[Created By_B1]])),SUBSTITUTE(Table_owssvr[[#This Row],[Created By_B1]],",",""),Table_owssvr[[#This Row],[Created By_B1]])</f>
        <v>Darin Mann</v>
      </c>
      <c r="T515" s="7">
        <v>521</v>
      </c>
      <c r="U515" s="1" t="s">
        <v>15</v>
      </c>
      <c r="V515" s="5">
        <v>42739.787129629629</v>
      </c>
      <c r="W515" s="1" t="s">
        <v>2</v>
      </c>
      <c r="X515" s="1"/>
      <c r="Y515" s="1" t="s">
        <v>13</v>
      </c>
      <c r="Z515" s="1" t="s">
        <v>12</v>
      </c>
      <c r="AA515" s="1" t="s">
        <v>11</v>
      </c>
    </row>
    <row r="516" spans="1:27" x14ac:dyDescent="0.25">
      <c r="A516" s="1" t="s">
        <v>135</v>
      </c>
      <c r="B516" s="4">
        <v>42585</v>
      </c>
      <c r="C516" s="24" t="str">
        <f ca="1">IF(Table_owssvr[[#This Row],[Date]]&gt;=(TODAY()-365),"Y","N")</f>
        <v>N</v>
      </c>
      <c r="D516" s="1" t="s">
        <v>1176</v>
      </c>
      <c r="E516" s="1" t="s">
        <v>39</v>
      </c>
      <c r="F516" s="14" t="s">
        <v>1175</v>
      </c>
      <c r="G516" s="1" t="s">
        <v>42</v>
      </c>
      <c r="H516" s="6" t="str">
        <f>IFERROR(LEFT(Table_owssvr[[#This Row],[Subject]],FIND(";",Table_owssvr[[#This Row],[Subject]])-1),Table_owssvr[[#This Row],[Subject]])</f>
        <v>Damage related to disaster</v>
      </c>
      <c r="I516" s="1" t="s">
        <v>27</v>
      </c>
      <c r="J516" s="1" t="s">
        <v>2</v>
      </c>
      <c r="K516" s="5">
        <v>42739.816238425927</v>
      </c>
      <c r="L516" s="1"/>
      <c r="M516" s="1"/>
      <c r="N516" s="2" t="s">
        <v>12</v>
      </c>
      <c r="O516" s="6" t="b">
        <v>0</v>
      </c>
      <c r="P516" s="1" t="s">
        <v>15</v>
      </c>
      <c r="Q516" s="33" t="str">
        <f>IF(ISNUMBER(SEARCH(",",Table_owssvr[[#This Row],[Created By]])),SUBSTITUTE(Table_owssvr[[#This Row],[Created By]]," OCD,",""),Table_owssvr[[#This Row],[Created By]])</f>
        <v>Darin Mann</v>
      </c>
      <c r="R516" s="33" t="str">
        <f>IF(ISNUMBER(SEARCH(",",Table_owssvr[[#This Row],[Created By]])),(MID(Table_owssvr[[#This Row],[Created By_A]]&amp;" "&amp;Table_owssvr[[#This Row],[Created By_A]],FIND(" ",Table_owssvr[[#This Row],[Created By_A]])+1,LEN(Table_owssvr[[#This Row],[Created By_A]]))),Table_owssvr[[#This Row],[Created By]])</f>
        <v>Darin Mann</v>
      </c>
      <c r="S516" s="34" t="str">
        <f>IF(ISNUMBER(SEARCH(",",Table_owssvr[[#This Row],[Created By_B1]])),SUBSTITUTE(Table_owssvr[[#This Row],[Created By_B1]],",",""),Table_owssvr[[#This Row],[Created By_B1]])</f>
        <v>Darin Mann</v>
      </c>
      <c r="T516" s="7">
        <v>522</v>
      </c>
      <c r="U516" s="1" t="s">
        <v>15</v>
      </c>
      <c r="V516" s="5">
        <v>42739.816238425927</v>
      </c>
      <c r="W516" s="1" t="s">
        <v>2</v>
      </c>
      <c r="X516" s="1"/>
      <c r="Y516" s="1" t="s">
        <v>13</v>
      </c>
      <c r="Z516" s="1" t="s">
        <v>12</v>
      </c>
      <c r="AA516" s="1" t="s">
        <v>11</v>
      </c>
    </row>
    <row r="517" spans="1:27" x14ac:dyDescent="0.25">
      <c r="A517" s="1" t="s">
        <v>1174</v>
      </c>
      <c r="B517" s="4">
        <v>42740</v>
      </c>
      <c r="C517" s="24" t="str">
        <f ca="1">IF(Table_owssvr[[#This Row],[Date]]&gt;=(TODAY()-365),"Y","N")</f>
        <v>N</v>
      </c>
      <c r="D517" s="1" t="s">
        <v>928</v>
      </c>
      <c r="E517" s="1" t="s">
        <v>39</v>
      </c>
      <c r="F517" s="14" t="s">
        <v>1173</v>
      </c>
      <c r="G517" s="1" t="s">
        <v>132</v>
      </c>
      <c r="H517" s="6" t="str">
        <f>IFERROR(LEFT(Table_owssvr[[#This Row],[Subject]],FIND(";",Table_owssvr[[#This Row],[Subject]])-1),Table_owssvr[[#This Row],[Subject]])</f>
        <v>Low-Moderate Income - National Objective</v>
      </c>
      <c r="I517" s="1" t="s">
        <v>16</v>
      </c>
      <c r="J517" s="1" t="s">
        <v>6</v>
      </c>
      <c r="K517" s="5">
        <v>42740.697210648148</v>
      </c>
      <c r="L517" s="1"/>
      <c r="M517" s="1"/>
      <c r="N517" s="2" t="s">
        <v>12</v>
      </c>
      <c r="O517" s="6" t="b">
        <v>0</v>
      </c>
      <c r="P517" s="1" t="s">
        <v>15</v>
      </c>
      <c r="Q517" s="33" t="str">
        <f>IF(ISNUMBER(SEARCH(",",Table_owssvr[[#This Row],[Created By]])),SUBSTITUTE(Table_owssvr[[#This Row],[Created By]]," OCD,",""),Table_owssvr[[#This Row],[Created By]])</f>
        <v>Nechelle Polk</v>
      </c>
      <c r="R517" s="33" t="str">
        <f>IF(ISNUMBER(SEARCH(",",Table_owssvr[[#This Row],[Created By]])),(MID(Table_owssvr[[#This Row],[Created By_A]]&amp;" "&amp;Table_owssvr[[#This Row],[Created By_A]],FIND(" ",Table_owssvr[[#This Row],[Created By_A]])+1,LEN(Table_owssvr[[#This Row],[Created By_A]]))),Table_owssvr[[#This Row],[Created By]])</f>
        <v>Nechelle Polk</v>
      </c>
      <c r="S517" s="34" t="str">
        <f>IF(ISNUMBER(SEARCH(",",Table_owssvr[[#This Row],[Created By_B1]])),SUBSTITUTE(Table_owssvr[[#This Row],[Created By_B1]],",",""),Table_owssvr[[#This Row],[Created By_B1]])</f>
        <v>Nechelle Polk</v>
      </c>
      <c r="T517" s="7">
        <v>523</v>
      </c>
      <c r="U517" s="1" t="s">
        <v>15</v>
      </c>
      <c r="V517" s="5">
        <v>42740.703645833331</v>
      </c>
      <c r="W517" s="1" t="s">
        <v>6</v>
      </c>
      <c r="X517" s="1"/>
      <c r="Y517" s="1" t="s">
        <v>13</v>
      </c>
      <c r="Z517" s="1" t="s">
        <v>12</v>
      </c>
      <c r="AA517" s="1" t="s">
        <v>11</v>
      </c>
    </row>
    <row r="518" spans="1:27" x14ac:dyDescent="0.25">
      <c r="A518" s="1" t="s">
        <v>1172</v>
      </c>
      <c r="B518" s="4">
        <v>42740</v>
      </c>
      <c r="C518" s="24" t="str">
        <f ca="1">IF(Table_owssvr[[#This Row],[Date]]&gt;=(TODAY()-365),"Y","N")</f>
        <v>N</v>
      </c>
      <c r="D518" s="1" t="s">
        <v>1171</v>
      </c>
      <c r="E518" s="1" t="s">
        <v>502</v>
      </c>
      <c r="F518" s="14" t="s">
        <v>1170</v>
      </c>
      <c r="G518" s="1" t="s">
        <v>117</v>
      </c>
      <c r="H518" s="6" t="str">
        <f>IFERROR(LEFT(Table_owssvr[[#This Row],[Subject]],FIND(";",Table_owssvr[[#This Row],[Subject]])-1),Table_owssvr[[#This Row],[Subject]])</f>
        <v>Damage related to disaster</v>
      </c>
      <c r="I518" s="1" t="s">
        <v>16</v>
      </c>
      <c r="J518" s="1" t="s">
        <v>5</v>
      </c>
      <c r="K518" s="5">
        <v>42745.571053240739</v>
      </c>
      <c r="L518" s="1"/>
      <c r="M518" s="1"/>
      <c r="N518" s="2" t="s">
        <v>12</v>
      </c>
      <c r="O518" s="6" t="b">
        <v>0</v>
      </c>
      <c r="P518" s="1" t="s">
        <v>15</v>
      </c>
      <c r="Q518" s="33" t="str">
        <f>IF(ISNUMBER(SEARCH(",",Table_owssvr[[#This Row],[Created By]])),SUBSTITUTE(Table_owssvr[[#This Row],[Created By]]," OCD,",""),Table_owssvr[[#This Row],[Created By]])</f>
        <v>Lisa Samuels</v>
      </c>
      <c r="R518" s="33" t="str">
        <f>IF(ISNUMBER(SEARCH(",",Table_owssvr[[#This Row],[Created By]])),(MID(Table_owssvr[[#This Row],[Created By_A]]&amp;" "&amp;Table_owssvr[[#This Row],[Created By_A]],FIND(" ",Table_owssvr[[#This Row],[Created By_A]])+1,LEN(Table_owssvr[[#This Row],[Created By_A]]))),Table_owssvr[[#This Row],[Created By]])</f>
        <v>Lisa Samuels</v>
      </c>
      <c r="S518" s="34" t="str">
        <f>IF(ISNUMBER(SEARCH(",",Table_owssvr[[#This Row],[Created By_B1]])),SUBSTITUTE(Table_owssvr[[#This Row],[Created By_B1]],",",""),Table_owssvr[[#This Row],[Created By_B1]])</f>
        <v>Lisa Samuels</v>
      </c>
      <c r="T518" s="7">
        <v>524</v>
      </c>
      <c r="U518" s="1" t="s">
        <v>15</v>
      </c>
      <c r="V518" s="5">
        <v>42745.571053240739</v>
      </c>
      <c r="W518" s="1" t="s">
        <v>5</v>
      </c>
      <c r="X518" s="1"/>
      <c r="Y518" s="1" t="s">
        <v>13</v>
      </c>
      <c r="Z518" s="1" t="s">
        <v>12</v>
      </c>
      <c r="AA518" s="1" t="s">
        <v>11</v>
      </c>
    </row>
    <row r="519" spans="1:27" x14ac:dyDescent="0.25">
      <c r="A519" s="1" t="s">
        <v>1169</v>
      </c>
      <c r="B519" s="4">
        <v>42746</v>
      </c>
      <c r="C519" s="24" t="str">
        <f ca="1">IF(Table_owssvr[[#This Row],[Date]]&gt;=(TODAY()-365),"Y","N")</f>
        <v>N</v>
      </c>
      <c r="D519" s="1" t="s">
        <v>1168</v>
      </c>
      <c r="E519" s="1" t="s">
        <v>39</v>
      </c>
      <c r="F519" s="14" t="s">
        <v>1167</v>
      </c>
      <c r="G519" s="1" t="s">
        <v>59</v>
      </c>
      <c r="H519" s="6" t="str">
        <f>IFERROR(LEFT(Table_owssvr[[#This Row],[Subject]],FIND(";",Table_owssvr[[#This Row],[Subject]])-1),Table_owssvr[[#This Row],[Subject]])</f>
        <v>Damage related to disaster</v>
      </c>
      <c r="I519" s="1" t="s">
        <v>16</v>
      </c>
      <c r="J519" s="1" t="s">
        <v>5</v>
      </c>
      <c r="K519" s="5">
        <v>42746.573564814818</v>
      </c>
      <c r="L519" s="1"/>
      <c r="M519" s="1"/>
      <c r="N519" s="2" t="s">
        <v>12</v>
      </c>
      <c r="O519" s="6" t="b">
        <v>0</v>
      </c>
      <c r="P519" s="1" t="s">
        <v>15</v>
      </c>
      <c r="Q519" s="33" t="str">
        <f>IF(ISNUMBER(SEARCH(",",Table_owssvr[[#This Row],[Created By]])),SUBSTITUTE(Table_owssvr[[#This Row],[Created By]]," OCD,",""),Table_owssvr[[#This Row],[Created By]])</f>
        <v>Lisa Samuels</v>
      </c>
      <c r="R519" s="33" t="str">
        <f>IF(ISNUMBER(SEARCH(",",Table_owssvr[[#This Row],[Created By]])),(MID(Table_owssvr[[#This Row],[Created By_A]]&amp;" "&amp;Table_owssvr[[#This Row],[Created By_A]],FIND(" ",Table_owssvr[[#This Row],[Created By_A]])+1,LEN(Table_owssvr[[#This Row],[Created By_A]]))),Table_owssvr[[#This Row],[Created By]])</f>
        <v>Lisa Samuels</v>
      </c>
      <c r="S519" s="34" t="str">
        <f>IF(ISNUMBER(SEARCH(",",Table_owssvr[[#This Row],[Created By_B1]])),SUBSTITUTE(Table_owssvr[[#This Row],[Created By_B1]],",",""),Table_owssvr[[#This Row],[Created By_B1]])</f>
        <v>Lisa Samuels</v>
      </c>
      <c r="T519" s="7">
        <v>525</v>
      </c>
      <c r="U519" s="1" t="s">
        <v>15</v>
      </c>
      <c r="V519" s="5">
        <v>42746.573564814818</v>
      </c>
      <c r="W519" s="1" t="s">
        <v>5</v>
      </c>
      <c r="X519" s="1"/>
      <c r="Y519" s="1" t="s">
        <v>13</v>
      </c>
      <c r="Z519" s="1" t="s">
        <v>12</v>
      </c>
      <c r="AA519" s="1" t="s">
        <v>11</v>
      </c>
    </row>
    <row r="520" spans="1:27" x14ac:dyDescent="0.25">
      <c r="A520" s="1" t="s">
        <v>1166</v>
      </c>
      <c r="B520" s="4">
        <v>42753</v>
      </c>
      <c r="C520" s="24" t="str">
        <f ca="1">IF(Table_owssvr[[#This Row],[Date]]&gt;=(TODAY()-365),"Y","N")</f>
        <v>N</v>
      </c>
      <c r="D520" s="1" t="s">
        <v>1165</v>
      </c>
      <c r="E520" s="1" t="s">
        <v>29</v>
      </c>
      <c r="F520" s="14" t="s">
        <v>1164</v>
      </c>
      <c r="G520" s="1" t="s">
        <v>574</v>
      </c>
      <c r="H520" s="6" t="str">
        <f>IFERROR(LEFT(Table_owssvr[[#This Row],[Subject]],FIND(";",Table_owssvr[[#This Row],[Subject]])-1),Table_owssvr[[#This Row],[Subject]])</f>
        <v>Eligible CDBG Activities</v>
      </c>
      <c r="I520" s="1" t="s">
        <v>16</v>
      </c>
      <c r="J520" s="1" t="s">
        <v>1099</v>
      </c>
      <c r="K520" s="5">
        <v>42753.687326388892</v>
      </c>
      <c r="L520" s="1"/>
      <c r="M520" s="1"/>
      <c r="N520" s="2" t="s">
        <v>12</v>
      </c>
      <c r="O520" s="6" t="b">
        <v>0</v>
      </c>
      <c r="P520" s="1" t="s">
        <v>15</v>
      </c>
      <c r="Q520" s="33" t="str">
        <f>IF(ISNUMBER(SEARCH(",",Table_owssvr[[#This Row],[Created By]])),SUBSTITUTE(Table_owssvr[[#This Row],[Created By]]," OCD,",""),Table_owssvr[[#This Row],[Created By]])</f>
        <v>Peychaud Rosalind</v>
      </c>
      <c r="R520" s="33" t="str">
        <f>IF(ISNUMBER(SEARCH(",",Table_owssvr[[#This Row],[Created By]])),(MID(Table_owssvr[[#This Row],[Created By_A]]&amp;" "&amp;Table_owssvr[[#This Row],[Created By_A]],FIND(" ",Table_owssvr[[#This Row],[Created By_A]])+1,LEN(Table_owssvr[[#This Row],[Created By_A]]))),Table_owssvr[[#This Row],[Created By]])</f>
        <v>Rosalind Peychaud</v>
      </c>
      <c r="S520" s="34" t="str">
        <f>IF(ISNUMBER(SEARCH(",",Table_owssvr[[#This Row],[Created By_B1]])),SUBSTITUTE(Table_owssvr[[#This Row],[Created By_B1]],",",""),Table_owssvr[[#This Row],[Created By_B1]])</f>
        <v>Rosalind Peychaud</v>
      </c>
      <c r="T520" s="7">
        <v>526</v>
      </c>
      <c r="U520" s="1" t="s">
        <v>15</v>
      </c>
      <c r="V520" s="5">
        <v>42753.687326388892</v>
      </c>
      <c r="W520" s="1" t="s">
        <v>1099</v>
      </c>
      <c r="X520" s="1"/>
      <c r="Y520" s="1" t="s">
        <v>13</v>
      </c>
      <c r="Z520" s="1" t="s">
        <v>12</v>
      </c>
      <c r="AA520" s="1" t="s">
        <v>11</v>
      </c>
    </row>
    <row r="521" spans="1:27" x14ac:dyDescent="0.25">
      <c r="A521" s="1" t="s">
        <v>105</v>
      </c>
      <c r="B521" s="4">
        <v>42753</v>
      </c>
      <c r="C521" s="24" t="str">
        <f ca="1">IF(Table_owssvr[[#This Row],[Date]]&gt;=(TODAY()-365),"Y","N")</f>
        <v>N</v>
      </c>
      <c r="D521" s="1" t="s">
        <v>1163</v>
      </c>
      <c r="E521" s="1" t="s">
        <v>29</v>
      </c>
      <c r="F521" s="14" t="s">
        <v>1162</v>
      </c>
      <c r="G521" s="1" t="s">
        <v>1161</v>
      </c>
      <c r="H521" s="6" t="str">
        <f>IFERROR(LEFT(Table_owssvr[[#This Row],[Subject]],FIND(";",Table_owssvr[[#This Row],[Subject]])-1),Table_owssvr[[#This Row],[Subject]])</f>
        <v>Eligible CDBG Activities</v>
      </c>
      <c r="I521" s="1" t="s">
        <v>16</v>
      </c>
      <c r="J521" s="1" t="s">
        <v>1099</v>
      </c>
      <c r="K521" s="5">
        <v>42753.688761574071</v>
      </c>
      <c r="L521" s="1"/>
      <c r="M521" s="1"/>
      <c r="N521" s="2" t="s">
        <v>12</v>
      </c>
      <c r="O521" s="6" t="b">
        <v>0</v>
      </c>
      <c r="P521" s="1" t="s">
        <v>15</v>
      </c>
      <c r="Q521" s="33" t="str">
        <f>IF(ISNUMBER(SEARCH(",",Table_owssvr[[#This Row],[Created By]])),SUBSTITUTE(Table_owssvr[[#This Row],[Created By]]," OCD,",""),Table_owssvr[[#This Row],[Created By]])</f>
        <v>Peychaud Rosalind</v>
      </c>
      <c r="R521" s="33" t="str">
        <f>IF(ISNUMBER(SEARCH(",",Table_owssvr[[#This Row],[Created By]])),(MID(Table_owssvr[[#This Row],[Created By_A]]&amp;" "&amp;Table_owssvr[[#This Row],[Created By_A]],FIND(" ",Table_owssvr[[#This Row],[Created By_A]])+1,LEN(Table_owssvr[[#This Row],[Created By_A]]))),Table_owssvr[[#This Row],[Created By]])</f>
        <v>Rosalind Peychaud</v>
      </c>
      <c r="S521" s="34" t="str">
        <f>IF(ISNUMBER(SEARCH(",",Table_owssvr[[#This Row],[Created By_B1]])),SUBSTITUTE(Table_owssvr[[#This Row],[Created By_B1]],",",""),Table_owssvr[[#This Row],[Created By_B1]])</f>
        <v>Rosalind Peychaud</v>
      </c>
      <c r="T521" s="7">
        <v>527</v>
      </c>
      <c r="U521" s="1" t="s">
        <v>15</v>
      </c>
      <c r="V521" s="5">
        <v>42753.688761574071</v>
      </c>
      <c r="W521" s="1" t="s">
        <v>1099</v>
      </c>
      <c r="X521" s="1"/>
      <c r="Y521" s="1" t="s">
        <v>190</v>
      </c>
      <c r="Z521" s="1" t="s">
        <v>12</v>
      </c>
      <c r="AA521" s="1" t="s">
        <v>11</v>
      </c>
    </row>
    <row r="522" spans="1:27" x14ac:dyDescent="0.25">
      <c r="A522" s="1" t="s">
        <v>105</v>
      </c>
      <c r="B522" s="4">
        <v>42753</v>
      </c>
      <c r="C522" s="24" t="str">
        <f ca="1">IF(Table_owssvr[[#This Row],[Date]]&gt;=(TODAY()-365),"Y","N")</f>
        <v>N</v>
      </c>
      <c r="D522" s="1" t="s">
        <v>1163</v>
      </c>
      <c r="E522" s="1" t="s">
        <v>29</v>
      </c>
      <c r="F522" s="14" t="s">
        <v>1162</v>
      </c>
      <c r="G522" s="1" t="s">
        <v>1161</v>
      </c>
      <c r="H522" s="6" t="str">
        <f>IFERROR(LEFT(Table_owssvr[[#This Row],[Subject]],FIND(";",Table_owssvr[[#This Row],[Subject]])-1),Table_owssvr[[#This Row],[Subject]])</f>
        <v>Eligible CDBG Activities</v>
      </c>
      <c r="I522" s="1" t="s">
        <v>16</v>
      </c>
      <c r="J522" s="1" t="s">
        <v>1099</v>
      </c>
      <c r="K522" s="5">
        <v>42753.688761574071</v>
      </c>
      <c r="L522" s="1"/>
      <c r="M522" s="1"/>
      <c r="N522" s="2" t="s">
        <v>12</v>
      </c>
      <c r="O522" s="6" t="b">
        <v>0</v>
      </c>
      <c r="P522" s="1" t="s">
        <v>15</v>
      </c>
      <c r="Q522" s="33" t="str">
        <f>IF(ISNUMBER(SEARCH(",",Table_owssvr[[#This Row],[Created By]])),SUBSTITUTE(Table_owssvr[[#This Row],[Created By]]," OCD,",""),Table_owssvr[[#This Row],[Created By]])</f>
        <v>Peychaud Rosalind</v>
      </c>
      <c r="R522" s="33" t="str">
        <f>IF(ISNUMBER(SEARCH(",",Table_owssvr[[#This Row],[Created By]])),(MID(Table_owssvr[[#This Row],[Created By_A]]&amp;" "&amp;Table_owssvr[[#This Row],[Created By_A]],FIND(" ",Table_owssvr[[#This Row],[Created By_A]])+1,LEN(Table_owssvr[[#This Row],[Created By_A]]))),Table_owssvr[[#This Row],[Created By]])</f>
        <v>Rosalind Peychaud</v>
      </c>
      <c r="S522" s="34" t="str">
        <f>IF(ISNUMBER(SEARCH(",",Table_owssvr[[#This Row],[Created By_B1]])),SUBSTITUTE(Table_owssvr[[#This Row],[Created By_B1]],",",""),Table_owssvr[[#This Row],[Created By_B1]])</f>
        <v>Rosalind Peychaud</v>
      </c>
      <c r="T522" s="7">
        <v>528</v>
      </c>
      <c r="U522" s="1" t="s">
        <v>15</v>
      </c>
      <c r="V522" s="5">
        <v>42753.688761574071</v>
      </c>
      <c r="W522" s="1" t="s">
        <v>1099</v>
      </c>
      <c r="X522" s="1"/>
      <c r="Y522" s="1" t="s">
        <v>190</v>
      </c>
      <c r="Z522" s="1" t="s">
        <v>12</v>
      </c>
      <c r="AA522" s="1" t="s">
        <v>11</v>
      </c>
    </row>
    <row r="523" spans="1:27" x14ac:dyDescent="0.25">
      <c r="A523" s="1" t="s">
        <v>142</v>
      </c>
      <c r="B523" s="4">
        <v>42754</v>
      </c>
      <c r="C523" s="24" t="str">
        <f ca="1">IF(Table_owssvr[[#This Row],[Date]]&gt;=(TODAY()-365),"Y","N")</f>
        <v>N</v>
      </c>
      <c r="D523" s="1" t="s">
        <v>736</v>
      </c>
      <c r="E523" s="1" t="s">
        <v>48</v>
      </c>
      <c r="F523" s="14" t="s">
        <v>1160</v>
      </c>
      <c r="G523" s="1" t="s">
        <v>774</v>
      </c>
      <c r="H523" s="6" t="str">
        <f>IFERROR(LEFT(Table_owssvr[[#This Row],[Subject]],FIND(";",Table_owssvr[[#This Row],[Subject]])-1),Table_owssvr[[#This Row],[Subject]])</f>
        <v>Financial Management</v>
      </c>
      <c r="I523" s="1" t="s">
        <v>16</v>
      </c>
      <c r="J523" s="1" t="s">
        <v>6</v>
      </c>
      <c r="K523" s="5">
        <v>42754.43645833333</v>
      </c>
      <c r="L523" s="1"/>
      <c r="M523" s="1"/>
      <c r="N523" s="2" t="s">
        <v>12</v>
      </c>
      <c r="O523" s="6" t="b">
        <v>0</v>
      </c>
      <c r="P523" s="1" t="s">
        <v>15</v>
      </c>
      <c r="Q523" s="33" t="str">
        <f>IF(ISNUMBER(SEARCH(",",Table_owssvr[[#This Row],[Created By]])),SUBSTITUTE(Table_owssvr[[#This Row],[Created By]]," OCD,",""),Table_owssvr[[#This Row],[Created By]])</f>
        <v>Nechelle Polk</v>
      </c>
      <c r="R523" s="33" t="str">
        <f>IF(ISNUMBER(SEARCH(",",Table_owssvr[[#This Row],[Created By]])),(MID(Table_owssvr[[#This Row],[Created By_A]]&amp;" "&amp;Table_owssvr[[#This Row],[Created By_A]],FIND(" ",Table_owssvr[[#This Row],[Created By_A]])+1,LEN(Table_owssvr[[#This Row],[Created By_A]]))),Table_owssvr[[#This Row],[Created By]])</f>
        <v>Nechelle Polk</v>
      </c>
      <c r="S523" s="34" t="str">
        <f>IF(ISNUMBER(SEARCH(",",Table_owssvr[[#This Row],[Created By_B1]])),SUBSTITUTE(Table_owssvr[[#This Row],[Created By_B1]],",",""),Table_owssvr[[#This Row],[Created By_B1]])</f>
        <v>Nechelle Polk</v>
      </c>
      <c r="T523" s="7">
        <v>529</v>
      </c>
      <c r="U523" s="1" t="s">
        <v>15</v>
      </c>
      <c r="V523" s="5">
        <v>42754.43645833333</v>
      </c>
      <c r="W523" s="1" t="s">
        <v>6</v>
      </c>
      <c r="X523" s="1"/>
      <c r="Y523" s="1" t="s">
        <v>13</v>
      </c>
      <c r="Z523" s="1" t="s">
        <v>12</v>
      </c>
      <c r="AA523" s="1" t="s">
        <v>11</v>
      </c>
    </row>
    <row r="524" spans="1:27" x14ac:dyDescent="0.25">
      <c r="A524" s="1" t="s">
        <v>1159</v>
      </c>
      <c r="B524" s="4">
        <v>42753</v>
      </c>
      <c r="C524" s="24" t="str">
        <f ca="1">IF(Table_owssvr[[#This Row],[Date]]&gt;=(TODAY()-365),"Y","N")</f>
        <v>N</v>
      </c>
      <c r="D524" s="1" t="s">
        <v>1158</v>
      </c>
      <c r="E524" s="1" t="s">
        <v>29</v>
      </c>
      <c r="F524" s="14" t="s">
        <v>1157</v>
      </c>
      <c r="G524" s="1" t="s">
        <v>306</v>
      </c>
      <c r="H524" s="6" t="str">
        <f>IFERROR(LEFT(Table_owssvr[[#This Row],[Subject]],FIND(";",Table_owssvr[[#This Row],[Subject]])-1),Table_owssvr[[#This Row],[Subject]])</f>
        <v>Damage related to disaster</v>
      </c>
      <c r="I524" s="1" t="s">
        <v>16</v>
      </c>
      <c r="J524" s="1" t="s">
        <v>5</v>
      </c>
      <c r="K524" s="5">
        <v>42754.620810185188</v>
      </c>
      <c r="L524" s="1"/>
      <c r="M524" s="1"/>
      <c r="N524" s="2" t="s">
        <v>12</v>
      </c>
      <c r="O524" s="6" t="b">
        <v>0</v>
      </c>
      <c r="P524" s="1" t="s">
        <v>15</v>
      </c>
      <c r="Q524" s="33" t="str">
        <f>IF(ISNUMBER(SEARCH(",",Table_owssvr[[#This Row],[Created By]])),SUBSTITUTE(Table_owssvr[[#This Row],[Created By]]," OCD,",""),Table_owssvr[[#This Row],[Created By]])</f>
        <v>Lisa Samuels</v>
      </c>
      <c r="R524" s="33" t="str">
        <f>IF(ISNUMBER(SEARCH(",",Table_owssvr[[#This Row],[Created By]])),(MID(Table_owssvr[[#This Row],[Created By_A]]&amp;" "&amp;Table_owssvr[[#This Row],[Created By_A]],FIND(" ",Table_owssvr[[#This Row],[Created By_A]])+1,LEN(Table_owssvr[[#This Row],[Created By_A]]))),Table_owssvr[[#This Row],[Created By]])</f>
        <v>Lisa Samuels</v>
      </c>
      <c r="S524" s="34" t="str">
        <f>IF(ISNUMBER(SEARCH(",",Table_owssvr[[#This Row],[Created By_B1]])),SUBSTITUTE(Table_owssvr[[#This Row],[Created By_B1]],",",""),Table_owssvr[[#This Row],[Created By_B1]])</f>
        <v>Lisa Samuels</v>
      </c>
      <c r="T524" s="7">
        <v>530</v>
      </c>
      <c r="U524" s="1" t="s">
        <v>15</v>
      </c>
      <c r="V524" s="5">
        <v>42754.620810185188</v>
      </c>
      <c r="W524" s="1" t="s">
        <v>5</v>
      </c>
      <c r="X524" s="1"/>
      <c r="Y524" s="1" t="s">
        <v>13</v>
      </c>
      <c r="Z524" s="1" t="s">
        <v>12</v>
      </c>
      <c r="AA524" s="1" t="s">
        <v>11</v>
      </c>
    </row>
    <row r="525" spans="1:27" x14ac:dyDescent="0.25">
      <c r="A525" s="1" t="s">
        <v>573</v>
      </c>
      <c r="B525" s="4">
        <v>42755</v>
      </c>
      <c r="C525" s="24" t="str">
        <f ca="1">IF(Table_owssvr[[#This Row],[Date]]&gt;=(TODAY()-365),"Y","N")</f>
        <v>N</v>
      </c>
      <c r="D525" s="1" t="s">
        <v>852</v>
      </c>
      <c r="E525" s="1" t="s">
        <v>29</v>
      </c>
      <c r="F525" s="14" t="s">
        <v>1156</v>
      </c>
      <c r="G525" s="1" t="s">
        <v>13</v>
      </c>
      <c r="H525" s="6" t="str">
        <f>IFERROR(LEFT(Table_owssvr[[#This Row],[Subject]],FIND(";",Table_owssvr[[#This Row],[Subject]])-1),Table_owssvr[[#This Row],[Subject]])</f>
        <v>Grants Management</v>
      </c>
      <c r="I525" s="1" t="s">
        <v>27</v>
      </c>
      <c r="J525" s="1" t="s">
        <v>1099</v>
      </c>
      <c r="K525" s="5">
        <v>42755.669270833336</v>
      </c>
      <c r="L525" s="1"/>
      <c r="M525" s="1"/>
      <c r="N525" s="2" t="s">
        <v>12</v>
      </c>
      <c r="O525" s="6" t="b">
        <v>0</v>
      </c>
      <c r="P525" s="1" t="s">
        <v>15</v>
      </c>
      <c r="Q525" s="33" t="str">
        <f>IF(ISNUMBER(SEARCH(",",Table_owssvr[[#This Row],[Created By]])),SUBSTITUTE(Table_owssvr[[#This Row],[Created By]]," OCD,",""),Table_owssvr[[#This Row],[Created By]])</f>
        <v>Peychaud Rosalind</v>
      </c>
      <c r="R525" s="33" t="str">
        <f>IF(ISNUMBER(SEARCH(",",Table_owssvr[[#This Row],[Created By]])),(MID(Table_owssvr[[#This Row],[Created By_A]]&amp;" "&amp;Table_owssvr[[#This Row],[Created By_A]],FIND(" ",Table_owssvr[[#This Row],[Created By_A]])+1,LEN(Table_owssvr[[#This Row],[Created By_A]]))),Table_owssvr[[#This Row],[Created By]])</f>
        <v>Rosalind Peychaud</v>
      </c>
      <c r="S525" s="34" t="str">
        <f>IF(ISNUMBER(SEARCH(",",Table_owssvr[[#This Row],[Created By_B1]])),SUBSTITUTE(Table_owssvr[[#This Row],[Created By_B1]],",",""),Table_owssvr[[#This Row],[Created By_B1]])</f>
        <v>Rosalind Peychaud</v>
      </c>
      <c r="T525" s="7">
        <v>531</v>
      </c>
      <c r="U525" s="1" t="s">
        <v>15</v>
      </c>
      <c r="V525" s="5">
        <v>42755.669270833336</v>
      </c>
      <c r="W525" s="1" t="s">
        <v>1099</v>
      </c>
      <c r="X525" s="1"/>
      <c r="Y525" s="1" t="s">
        <v>13</v>
      </c>
      <c r="Z525" s="1" t="s">
        <v>12</v>
      </c>
      <c r="AA525" s="1" t="s">
        <v>11</v>
      </c>
    </row>
    <row r="526" spans="1:27" x14ac:dyDescent="0.25">
      <c r="A526" s="1" t="s">
        <v>590</v>
      </c>
      <c r="B526" s="4">
        <v>42754</v>
      </c>
      <c r="C526" s="24" t="str">
        <f ca="1">IF(Table_owssvr[[#This Row],[Date]]&gt;=(TODAY()-365),"Y","N")</f>
        <v>N</v>
      </c>
      <c r="D526" s="1" t="s">
        <v>589</v>
      </c>
      <c r="E526" s="1" t="s">
        <v>39</v>
      </c>
      <c r="F526" s="14" t="s">
        <v>1155</v>
      </c>
      <c r="G526" s="1" t="s">
        <v>632</v>
      </c>
      <c r="H526" s="6" t="str">
        <f>IFERROR(LEFT(Table_owssvr[[#This Row],[Subject]],FIND(";",Table_owssvr[[#This Row],[Subject]])-1),Table_owssvr[[#This Row],[Subject]])</f>
        <v>Damage related to disaster</v>
      </c>
      <c r="I526" s="1" t="s">
        <v>27</v>
      </c>
      <c r="J526" s="1" t="s">
        <v>4</v>
      </c>
      <c r="K526" s="5">
        <v>42760.419745370367</v>
      </c>
      <c r="L526" s="1"/>
      <c r="M526" s="1"/>
      <c r="N526" s="2" t="s">
        <v>12</v>
      </c>
      <c r="O526" s="6" t="b">
        <v>0</v>
      </c>
      <c r="P526" s="1" t="s">
        <v>15</v>
      </c>
      <c r="Q526" s="33" t="str">
        <f>IF(ISNUMBER(SEARCH(",",Table_owssvr[[#This Row],[Created By]])),SUBSTITUTE(Table_owssvr[[#This Row],[Created By]]," OCD,",""),Table_owssvr[[#This Row],[Created By]])</f>
        <v>Kristen Hebert</v>
      </c>
      <c r="R526" s="33" t="str">
        <f>IF(ISNUMBER(SEARCH(",",Table_owssvr[[#This Row],[Created By]])),(MID(Table_owssvr[[#This Row],[Created By_A]]&amp;" "&amp;Table_owssvr[[#This Row],[Created By_A]],FIND(" ",Table_owssvr[[#This Row],[Created By_A]])+1,LEN(Table_owssvr[[#This Row],[Created By_A]]))),Table_owssvr[[#This Row],[Created By]])</f>
        <v>Kristen Hebert</v>
      </c>
      <c r="S526" s="34" t="str">
        <f>IF(ISNUMBER(SEARCH(",",Table_owssvr[[#This Row],[Created By_B1]])),SUBSTITUTE(Table_owssvr[[#This Row],[Created By_B1]],",",""),Table_owssvr[[#This Row],[Created By_B1]])</f>
        <v>Kristen Hebert</v>
      </c>
      <c r="T526" s="7">
        <v>532</v>
      </c>
      <c r="U526" s="1" t="s">
        <v>15</v>
      </c>
      <c r="V526" s="5">
        <v>42760.419745370367</v>
      </c>
      <c r="W526" s="1" t="s">
        <v>4</v>
      </c>
      <c r="X526" s="1"/>
      <c r="Y526" s="1" t="s">
        <v>190</v>
      </c>
      <c r="Z526" s="1" t="s">
        <v>12</v>
      </c>
      <c r="AA526" s="1" t="s">
        <v>11</v>
      </c>
    </row>
    <row r="527" spans="1:27" x14ac:dyDescent="0.25">
      <c r="A527" s="1" t="s">
        <v>1153</v>
      </c>
      <c r="B527" s="4">
        <v>42720</v>
      </c>
      <c r="C527" s="24" t="str">
        <f ca="1">IF(Table_owssvr[[#This Row],[Date]]&gt;=(TODAY()-365),"Y","N")</f>
        <v>N</v>
      </c>
      <c r="D527" s="1" t="s">
        <v>1152</v>
      </c>
      <c r="E527" s="1" t="s">
        <v>39</v>
      </c>
      <c r="F527" s="14" t="s">
        <v>1154</v>
      </c>
      <c r="G527" s="1" t="s">
        <v>805</v>
      </c>
      <c r="H527" s="6" t="str">
        <f>IFERROR(LEFT(Table_owssvr[[#This Row],[Subject]],FIND(";",Table_owssvr[[#This Row],[Subject]])-1),Table_owssvr[[#This Row],[Subject]])</f>
        <v>Damage related to disaster</v>
      </c>
      <c r="I527" s="1" t="s">
        <v>16</v>
      </c>
      <c r="J527" s="1" t="s">
        <v>4</v>
      </c>
      <c r="K527" s="5">
        <v>42760.428159722222</v>
      </c>
      <c r="L527" s="1"/>
      <c r="M527" s="1"/>
      <c r="N527" s="2" t="s">
        <v>12</v>
      </c>
      <c r="O527" s="6" t="b">
        <v>0</v>
      </c>
      <c r="P527" s="1" t="s">
        <v>15</v>
      </c>
      <c r="Q527" s="33" t="str">
        <f>IF(ISNUMBER(SEARCH(",",Table_owssvr[[#This Row],[Created By]])),SUBSTITUTE(Table_owssvr[[#This Row],[Created By]]," OCD,",""),Table_owssvr[[#This Row],[Created By]])</f>
        <v>Kristen Hebert</v>
      </c>
      <c r="R527" s="33" t="str">
        <f>IF(ISNUMBER(SEARCH(",",Table_owssvr[[#This Row],[Created By]])),(MID(Table_owssvr[[#This Row],[Created By_A]]&amp;" "&amp;Table_owssvr[[#This Row],[Created By_A]],FIND(" ",Table_owssvr[[#This Row],[Created By_A]])+1,LEN(Table_owssvr[[#This Row],[Created By_A]]))),Table_owssvr[[#This Row],[Created By]])</f>
        <v>Kristen Hebert</v>
      </c>
      <c r="S527" s="34" t="str">
        <f>IF(ISNUMBER(SEARCH(",",Table_owssvr[[#This Row],[Created By_B1]])),SUBSTITUTE(Table_owssvr[[#This Row],[Created By_B1]],",",""),Table_owssvr[[#This Row],[Created By_B1]])</f>
        <v>Kristen Hebert</v>
      </c>
      <c r="T527" s="7">
        <v>533</v>
      </c>
      <c r="U527" s="1" t="s">
        <v>15</v>
      </c>
      <c r="V527" s="5">
        <v>42760.428159722222</v>
      </c>
      <c r="W527" s="1" t="s">
        <v>4</v>
      </c>
      <c r="X527" s="1"/>
      <c r="Y527" s="1" t="s">
        <v>190</v>
      </c>
      <c r="Z527" s="1" t="s">
        <v>12</v>
      </c>
      <c r="AA527" s="1" t="s">
        <v>11</v>
      </c>
    </row>
    <row r="528" spans="1:27" x14ac:dyDescent="0.25">
      <c r="A528" s="1" t="s">
        <v>1153</v>
      </c>
      <c r="B528" s="4">
        <v>42724</v>
      </c>
      <c r="C528" s="24" t="str">
        <f ca="1">IF(Table_owssvr[[#This Row],[Date]]&gt;=(TODAY()-365),"Y","N")</f>
        <v>N</v>
      </c>
      <c r="D528" s="1" t="s">
        <v>1152</v>
      </c>
      <c r="E528" s="1" t="s">
        <v>39</v>
      </c>
      <c r="F528" s="14" t="s">
        <v>1151</v>
      </c>
      <c r="G528" s="1" t="s">
        <v>805</v>
      </c>
      <c r="H528" s="6" t="str">
        <f>IFERROR(LEFT(Table_owssvr[[#This Row],[Subject]],FIND(";",Table_owssvr[[#This Row],[Subject]])-1),Table_owssvr[[#This Row],[Subject]])</f>
        <v>Damage related to disaster</v>
      </c>
      <c r="I528" s="1" t="s">
        <v>16</v>
      </c>
      <c r="J528" s="1" t="s">
        <v>4</v>
      </c>
      <c r="K528" s="5">
        <v>42760.432233796295</v>
      </c>
      <c r="L528" s="1"/>
      <c r="M528" s="1"/>
      <c r="N528" s="2" t="s">
        <v>12</v>
      </c>
      <c r="O528" s="6" t="b">
        <v>0</v>
      </c>
      <c r="P528" s="1" t="s">
        <v>15</v>
      </c>
      <c r="Q528" s="33" t="str">
        <f>IF(ISNUMBER(SEARCH(",",Table_owssvr[[#This Row],[Created By]])),SUBSTITUTE(Table_owssvr[[#This Row],[Created By]]," OCD,",""),Table_owssvr[[#This Row],[Created By]])</f>
        <v>Kristen Hebert</v>
      </c>
      <c r="R528" s="33" t="str">
        <f>IF(ISNUMBER(SEARCH(",",Table_owssvr[[#This Row],[Created By]])),(MID(Table_owssvr[[#This Row],[Created By_A]]&amp;" "&amp;Table_owssvr[[#This Row],[Created By_A]],FIND(" ",Table_owssvr[[#This Row],[Created By_A]])+1,LEN(Table_owssvr[[#This Row],[Created By_A]]))),Table_owssvr[[#This Row],[Created By]])</f>
        <v>Kristen Hebert</v>
      </c>
      <c r="S528" s="34" t="str">
        <f>IF(ISNUMBER(SEARCH(",",Table_owssvr[[#This Row],[Created By_B1]])),SUBSTITUTE(Table_owssvr[[#This Row],[Created By_B1]],",",""),Table_owssvr[[#This Row],[Created By_B1]])</f>
        <v>Kristen Hebert</v>
      </c>
      <c r="T528" s="7">
        <v>534</v>
      </c>
      <c r="U528" s="1" t="s">
        <v>15</v>
      </c>
      <c r="V528" s="5">
        <v>42760.432233796295</v>
      </c>
      <c r="W528" s="1" t="s">
        <v>4</v>
      </c>
      <c r="X528" s="1"/>
      <c r="Y528" s="1" t="s">
        <v>190</v>
      </c>
      <c r="Z528" s="1" t="s">
        <v>12</v>
      </c>
      <c r="AA528" s="1" t="s">
        <v>11</v>
      </c>
    </row>
    <row r="529" spans="1:27" x14ac:dyDescent="0.25">
      <c r="A529" s="1" t="s">
        <v>970</v>
      </c>
      <c r="B529" s="4">
        <v>42760</v>
      </c>
      <c r="C529" s="24" t="str">
        <f ca="1">IF(Table_owssvr[[#This Row],[Date]]&gt;=(TODAY()-365),"Y","N")</f>
        <v>N</v>
      </c>
      <c r="D529" s="1" t="s">
        <v>592</v>
      </c>
      <c r="E529" s="1" t="s">
        <v>448</v>
      </c>
      <c r="F529" s="14" t="s">
        <v>1150</v>
      </c>
      <c r="G529" s="1" t="s">
        <v>1149</v>
      </c>
      <c r="H529" s="6" t="str">
        <f>IFERROR(LEFT(Table_owssvr[[#This Row],[Subject]],FIND(";",Table_owssvr[[#This Row],[Subject]])-1),Table_owssvr[[#This Row],[Subject]])</f>
        <v>Duplication of Benefits</v>
      </c>
      <c r="I529" s="1" t="s">
        <v>16</v>
      </c>
      <c r="J529" s="1" t="s">
        <v>6</v>
      </c>
      <c r="K529" s="5">
        <v>42760.446458333332</v>
      </c>
      <c r="L529" s="1"/>
      <c r="M529" s="1"/>
      <c r="N529" s="2" t="s">
        <v>12</v>
      </c>
      <c r="O529" s="6" t="b">
        <v>0</v>
      </c>
      <c r="P529" s="1" t="s">
        <v>15</v>
      </c>
      <c r="Q529" s="33" t="str">
        <f>IF(ISNUMBER(SEARCH(",",Table_owssvr[[#This Row],[Created By]])),SUBSTITUTE(Table_owssvr[[#This Row],[Created By]]," OCD,",""),Table_owssvr[[#This Row],[Created By]])</f>
        <v>Nechelle Polk</v>
      </c>
      <c r="R529" s="33" t="str">
        <f>IF(ISNUMBER(SEARCH(",",Table_owssvr[[#This Row],[Created By]])),(MID(Table_owssvr[[#This Row],[Created By_A]]&amp;" "&amp;Table_owssvr[[#This Row],[Created By_A]],FIND(" ",Table_owssvr[[#This Row],[Created By_A]])+1,LEN(Table_owssvr[[#This Row],[Created By_A]]))),Table_owssvr[[#This Row],[Created By]])</f>
        <v>Nechelle Polk</v>
      </c>
      <c r="S529" s="34" t="str">
        <f>IF(ISNUMBER(SEARCH(",",Table_owssvr[[#This Row],[Created By_B1]])),SUBSTITUTE(Table_owssvr[[#This Row],[Created By_B1]],",",""),Table_owssvr[[#This Row],[Created By_B1]])</f>
        <v>Nechelle Polk</v>
      </c>
      <c r="T529" s="7">
        <v>535</v>
      </c>
      <c r="U529" s="1" t="s">
        <v>15</v>
      </c>
      <c r="V529" s="5">
        <v>42760.446458333332</v>
      </c>
      <c r="W529" s="1" t="s">
        <v>6</v>
      </c>
      <c r="X529" s="1"/>
      <c r="Y529" s="1" t="s">
        <v>13</v>
      </c>
      <c r="Z529" s="1" t="s">
        <v>12</v>
      </c>
      <c r="AA529" s="1" t="s">
        <v>11</v>
      </c>
    </row>
    <row r="530" spans="1:27" x14ac:dyDescent="0.25">
      <c r="A530" s="1" t="s">
        <v>512</v>
      </c>
      <c r="B530" s="4">
        <v>42753</v>
      </c>
      <c r="C530" s="24" t="str">
        <f ca="1">IF(Table_owssvr[[#This Row],[Date]]&gt;=(TODAY()-365),"Y","N")</f>
        <v>N</v>
      </c>
      <c r="D530" s="1" t="s">
        <v>1148</v>
      </c>
      <c r="E530" s="1" t="s">
        <v>48</v>
      </c>
      <c r="F530" s="14" t="s">
        <v>1147</v>
      </c>
      <c r="G530" s="1" t="s">
        <v>185</v>
      </c>
      <c r="H530" s="6" t="str">
        <f>IFERROR(LEFT(Table_owssvr[[#This Row],[Subject]],FIND(";",Table_owssvr[[#This Row],[Subject]])-1),Table_owssvr[[#This Row],[Subject]])</f>
        <v>Low-Moderate Income - National Objective</v>
      </c>
      <c r="I530" s="1" t="s">
        <v>16</v>
      </c>
      <c r="J530" s="1" t="s">
        <v>493</v>
      </c>
      <c r="K530" s="5">
        <v>42765.380416666667</v>
      </c>
      <c r="L530" s="1"/>
      <c r="M530" s="1"/>
      <c r="N530" s="2" t="s">
        <v>12</v>
      </c>
      <c r="O530" s="6" t="b">
        <v>0</v>
      </c>
      <c r="P530" s="1" t="s">
        <v>15</v>
      </c>
      <c r="Q530" s="33" t="str">
        <f>IF(ISNUMBER(SEARCH(",",Table_owssvr[[#This Row],[Created By]])),SUBSTITUTE(Table_owssvr[[#This Row],[Created By]]," OCD,",""),Table_owssvr[[#This Row],[Created By]])</f>
        <v>Lee Jared</v>
      </c>
      <c r="R530" s="33" t="str">
        <f>IF(ISNUMBER(SEARCH(",",Table_owssvr[[#This Row],[Created By]])),(MID(Table_owssvr[[#This Row],[Created By_A]]&amp;" "&amp;Table_owssvr[[#This Row],[Created By_A]],FIND(" ",Table_owssvr[[#This Row],[Created By_A]])+1,LEN(Table_owssvr[[#This Row],[Created By_A]]))),Table_owssvr[[#This Row],[Created By]])</f>
        <v>Jared Lee</v>
      </c>
      <c r="S530" s="34" t="str">
        <f>IF(ISNUMBER(SEARCH(",",Table_owssvr[[#This Row],[Created By_B1]])),SUBSTITUTE(Table_owssvr[[#This Row],[Created By_B1]],",",""),Table_owssvr[[#This Row],[Created By_B1]])</f>
        <v>Jared Lee</v>
      </c>
      <c r="T530" s="7">
        <v>536</v>
      </c>
      <c r="U530" s="1" t="s">
        <v>15</v>
      </c>
      <c r="V530" s="5">
        <v>42765.394293981481</v>
      </c>
      <c r="W530" s="1" t="s">
        <v>493</v>
      </c>
      <c r="X530" s="1"/>
      <c r="Y530" s="1" t="s">
        <v>13</v>
      </c>
      <c r="Z530" s="1" t="s">
        <v>12</v>
      </c>
      <c r="AA530" s="1" t="s">
        <v>11</v>
      </c>
    </row>
    <row r="531" spans="1:27" x14ac:dyDescent="0.25">
      <c r="A531" s="1" t="s">
        <v>1146</v>
      </c>
      <c r="B531" s="4">
        <v>42738</v>
      </c>
      <c r="C531" s="24" t="str">
        <f ca="1">IF(Table_owssvr[[#This Row],[Date]]&gt;=(TODAY()-365),"Y","N")</f>
        <v>N</v>
      </c>
      <c r="D531" s="1" t="s">
        <v>1145</v>
      </c>
      <c r="E531" s="1" t="s">
        <v>296</v>
      </c>
      <c r="F531" s="14" t="s">
        <v>1144</v>
      </c>
      <c r="G531" s="1" t="s">
        <v>126</v>
      </c>
      <c r="H531" s="6" t="str">
        <f>IFERROR(LEFT(Table_owssvr[[#This Row],[Subject]],FIND(";",Table_owssvr[[#This Row],[Subject]])-1),Table_owssvr[[#This Row],[Subject]])</f>
        <v>Damage related to disaster</v>
      </c>
      <c r="I531" s="1" t="s">
        <v>27</v>
      </c>
      <c r="J531" s="1" t="s">
        <v>1135</v>
      </c>
      <c r="K531" s="5">
        <v>42765.429699074077</v>
      </c>
      <c r="L531" s="1"/>
      <c r="M531" s="1"/>
      <c r="N531" s="2" t="s">
        <v>12</v>
      </c>
      <c r="O531" s="6" t="b">
        <v>0</v>
      </c>
      <c r="P531" s="1" t="s">
        <v>15</v>
      </c>
      <c r="Q531" s="33" t="str">
        <f>IF(ISNUMBER(SEARCH(",",Table_owssvr[[#This Row],[Created By]])),SUBSTITUTE(Table_owssvr[[#This Row],[Created By]]," OCD,",""),Table_owssvr[[#This Row],[Created By]])</f>
        <v>Bergeron, Liza</v>
      </c>
      <c r="R531" s="33" t="str">
        <f>IF(ISNUMBER(SEARCH(",",Table_owssvr[[#This Row],[Created By]])),(MID(Table_owssvr[[#This Row],[Created By_A]]&amp;" "&amp;Table_owssvr[[#This Row],[Created By_A]],FIND(" ",Table_owssvr[[#This Row],[Created By_A]])+1,LEN(Table_owssvr[[#This Row],[Created By_A]]))),Table_owssvr[[#This Row],[Created By]])</f>
        <v>Liza Bergeron,</v>
      </c>
      <c r="S531" s="34" t="str">
        <f>IF(ISNUMBER(SEARCH(",",Table_owssvr[[#This Row],[Created By_B1]])),SUBSTITUTE(Table_owssvr[[#This Row],[Created By_B1]],",",""),Table_owssvr[[#This Row],[Created By_B1]])</f>
        <v>Liza Bergeron</v>
      </c>
      <c r="T531" s="7">
        <v>537</v>
      </c>
      <c r="U531" s="1" t="s">
        <v>15</v>
      </c>
      <c r="V531" s="5">
        <v>42765.429699074077</v>
      </c>
      <c r="W531" s="1" t="s">
        <v>1135</v>
      </c>
      <c r="X531" s="1"/>
      <c r="Y531" s="1" t="s">
        <v>13</v>
      </c>
      <c r="Z531" s="1" t="s">
        <v>12</v>
      </c>
      <c r="AA531" s="1" t="s">
        <v>11</v>
      </c>
    </row>
    <row r="532" spans="1:27" x14ac:dyDescent="0.25">
      <c r="A532" s="1" t="s">
        <v>1143</v>
      </c>
      <c r="B532" s="4">
        <v>42740</v>
      </c>
      <c r="C532" s="24" t="str">
        <f ca="1">IF(Table_owssvr[[#This Row],[Date]]&gt;=(TODAY()-365),"Y","N")</f>
        <v>N</v>
      </c>
      <c r="D532" s="1" t="s">
        <v>556</v>
      </c>
      <c r="E532" s="1" t="s">
        <v>1137</v>
      </c>
      <c r="F532" s="14" t="s">
        <v>1142</v>
      </c>
      <c r="G532" s="1" t="s">
        <v>126</v>
      </c>
      <c r="H532" s="6" t="str">
        <f>IFERROR(LEFT(Table_owssvr[[#This Row],[Subject]],FIND(";",Table_owssvr[[#This Row],[Subject]])-1),Table_owssvr[[#This Row],[Subject]])</f>
        <v>Damage related to disaster</v>
      </c>
      <c r="I532" s="1" t="s">
        <v>27</v>
      </c>
      <c r="J532" s="1" t="s">
        <v>1135</v>
      </c>
      <c r="K532" s="5">
        <v>42765.437245370369</v>
      </c>
      <c r="L532" s="1"/>
      <c r="M532" s="1"/>
      <c r="N532" s="2" t="s">
        <v>12</v>
      </c>
      <c r="O532" s="6" t="b">
        <v>0</v>
      </c>
      <c r="P532" s="1" t="s">
        <v>15</v>
      </c>
      <c r="Q532" s="33" t="str">
        <f>IF(ISNUMBER(SEARCH(",",Table_owssvr[[#This Row],[Created By]])),SUBSTITUTE(Table_owssvr[[#This Row],[Created By]]," OCD,",""),Table_owssvr[[#This Row],[Created By]])</f>
        <v>Bergeron, Liza</v>
      </c>
      <c r="R532" s="33" t="str">
        <f>IF(ISNUMBER(SEARCH(",",Table_owssvr[[#This Row],[Created By]])),(MID(Table_owssvr[[#This Row],[Created By_A]]&amp;" "&amp;Table_owssvr[[#This Row],[Created By_A]],FIND(" ",Table_owssvr[[#This Row],[Created By_A]])+1,LEN(Table_owssvr[[#This Row],[Created By_A]]))),Table_owssvr[[#This Row],[Created By]])</f>
        <v>Liza Bergeron,</v>
      </c>
      <c r="S532" s="34" t="str">
        <f>IF(ISNUMBER(SEARCH(",",Table_owssvr[[#This Row],[Created By_B1]])),SUBSTITUTE(Table_owssvr[[#This Row],[Created By_B1]],",",""),Table_owssvr[[#This Row],[Created By_B1]])</f>
        <v>Liza Bergeron</v>
      </c>
      <c r="T532" s="7">
        <v>538</v>
      </c>
      <c r="U532" s="1" t="s">
        <v>15</v>
      </c>
      <c r="V532" s="5">
        <v>42765.437245370369</v>
      </c>
      <c r="W532" s="1" t="s">
        <v>1135</v>
      </c>
      <c r="X532" s="1"/>
      <c r="Y532" s="1" t="s">
        <v>13</v>
      </c>
      <c r="Z532" s="1" t="s">
        <v>12</v>
      </c>
      <c r="AA532" s="1" t="s">
        <v>11</v>
      </c>
    </row>
    <row r="533" spans="1:27" x14ac:dyDescent="0.25">
      <c r="A533" s="1" t="s">
        <v>1141</v>
      </c>
      <c r="B533" s="4">
        <v>42744</v>
      </c>
      <c r="C533" s="24" t="str">
        <f ca="1">IF(Table_owssvr[[#This Row],[Date]]&gt;=(TODAY()-365),"Y","N")</f>
        <v>N</v>
      </c>
      <c r="D533" s="1" t="s">
        <v>1140</v>
      </c>
      <c r="E533" s="1" t="s">
        <v>296</v>
      </c>
      <c r="F533" s="14" t="s">
        <v>1139</v>
      </c>
      <c r="G533" s="1" t="s">
        <v>126</v>
      </c>
      <c r="H533" s="6" t="str">
        <f>IFERROR(LEFT(Table_owssvr[[#This Row],[Subject]],FIND(";",Table_owssvr[[#This Row],[Subject]])-1),Table_owssvr[[#This Row],[Subject]])</f>
        <v>Damage related to disaster</v>
      </c>
      <c r="I533" s="1" t="s">
        <v>27</v>
      </c>
      <c r="J533" s="1" t="s">
        <v>1135</v>
      </c>
      <c r="K533" s="5">
        <v>42765.438622685186</v>
      </c>
      <c r="L533" s="1"/>
      <c r="M533" s="1"/>
      <c r="N533" s="2" t="s">
        <v>12</v>
      </c>
      <c r="O533" s="6" t="b">
        <v>0</v>
      </c>
      <c r="P533" s="1" t="s">
        <v>15</v>
      </c>
      <c r="Q533" s="33" t="str">
        <f>IF(ISNUMBER(SEARCH(",",Table_owssvr[[#This Row],[Created By]])),SUBSTITUTE(Table_owssvr[[#This Row],[Created By]]," OCD,",""),Table_owssvr[[#This Row],[Created By]])</f>
        <v>Bergeron, Liza</v>
      </c>
      <c r="R533" s="33" t="str">
        <f>IF(ISNUMBER(SEARCH(",",Table_owssvr[[#This Row],[Created By]])),(MID(Table_owssvr[[#This Row],[Created By_A]]&amp;" "&amp;Table_owssvr[[#This Row],[Created By_A]],FIND(" ",Table_owssvr[[#This Row],[Created By_A]])+1,LEN(Table_owssvr[[#This Row],[Created By_A]]))),Table_owssvr[[#This Row],[Created By]])</f>
        <v>Liza Bergeron,</v>
      </c>
      <c r="S533" s="34" t="str">
        <f>IF(ISNUMBER(SEARCH(",",Table_owssvr[[#This Row],[Created By_B1]])),SUBSTITUTE(Table_owssvr[[#This Row],[Created By_B1]],",",""),Table_owssvr[[#This Row],[Created By_B1]])</f>
        <v>Liza Bergeron</v>
      </c>
      <c r="T533" s="7">
        <v>539</v>
      </c>
      <c r="U533" s="1" t="s">
        <v>15</v>
      </c>
      <c r="V533" s="5">
        <v>42765.438622685186</v>
      </c>
      <c r="W533" s="1" t="s">
        <v>1135</v>
      </c>
      <c r="X533" s="1"/>
      <c r="Y533" s="1" t="s">
        <v>13</v>
      </c>
      <c r="Z533" s="1" t="s">
        <v>12</v>
      </c>
      <c r="AA533" s="1" t="s">
        <v>11</v>
      </c>
    </row>
    <row r="534" spans="1:27" x14ac:dyDescent="0.25">
      <c r="A534" s="1" t="s">
        <v>1138</v>
      </c>
      <c r="B534" s="4">
        <v>42747</v>
      </c>
      <c r="C534" s="24" t="str">
        <f ca="1">IF(Table_owssvr[[#This Row],[Date]]&gt;=(TODAY()-365),"Y","N")</f>
        <v>N</v>
      </c>
      <c r="D534" s="1" t="s">
        <v>556</v>
      </c>
      <c r="E534" s="1" t="s">
        <v>1137</v>
      </c>
      <c r="F534" s="14" t="s">
        <v>1136</v>
      </c>
      <c r="G534" s="1" t="s">
        <v>126</v>
      </c>
      <c r="H534" s="6" t="str">
        <f>IFERROR(LEFT(Table_owssvr[[#This Row],[Subject]],FIND(";",Table_owssvr[[#This Row],[Subject]])-1),Table_owssvr[[#This Row],[Subject]])</f>
        <v>Damage related to disaster</v>
      </c>
      <c r="I534" s="1" t="s">
        <v>27</v>
      </c>
      <c r="J534" s="1" t="s">
        <v>1135</v>
      </c>
      <c r="K534" s="5">
        <v>42765.440162037034</v>
      </c>
      <c r="L534" s="1"/>
      <c r="M534" s="1"/>
      <c r="N534" s="2" t="s">
        <v>12</v>
      </c>
      <c r="O534" s="6" t="b">
        <v>0</v>
      </c>
      <c r="P534" s="1" t="s">
        <v>15</v>
      </c>
      <c r="Q534" s="33" t="str">
        <f>IF(ISNUMBER(SEARCH(",",Table_owssvr[[#This Row],[Created By]])),SUBSTITUTE(Table_owssvr[[#This Row],[Created By]]," OCD,",""),Table_owssvr[[#This Row],[Created By]])</f>
        <v>Bergeron, Liza</v>
      </c>
      <c r="R534" s="33" t="str">
        <f>IF(ISNUMBER(SEARCH(",",Table_owssvr[[#This Row],[Created By]])),(MID(Table_owssvr[[#This Row],[Created By_A]]&amp;" "&amp;Table_owssvr[[#This Row],[Created By_A]],FIND(" ",Table_owssvr[[#This Row],[Created By_A]])+1,LEN(Table_owssvr[[#This Row],[Created By_A]]))),Table_owssvr[[#This Row],[Created By]])</f>
        <v>Liza Bergeron,</v>
      </c>
      <c r="S534" s="34" t="str">
        <f>IF(ISNUMBER(SEARCH(",",Table_owssvr[[#This Row],[Created By_B1]])),SUBSTITUTE(Table_owssvr[[#This Row],[Created By_B1]],",",""),Table_owssvr[[#This Row],[Created By_B1]])</f>
        <v>Liza Bergeron</v>
      </c>
      <c r="T534" s="7">
        <v>540</v>
      </c>
      <c r="U534" s="1" t="s">
        <v>15</v>
      </c>
      <c r="V534" s="5">
        <v>42765.440162037034</v>
      </c>
      <c r="W534" s="1" t="s">
        <v>1135</v>
      </c>
      <c r="X534" s="1"/>
      <c r="Y534" s="1" t="s">
        <v>13</v>
      </c>
      <c r="Z534" s="1" t="s">
        <v>12</v>
      </c>
      <c r="AA534" s="1" t="s">
        <v>11</v>
      </c>
    </row>
    <row r="535" spans="1:27" x14ac:dyDescent="0.25">
      <c r="A535" s="1" t="s">
        <v>1134</v>
      </c>
      <c r="B535" s="4">
        <v>42747</v>
      </c>
      <c r="C535" s="24" t="str">
        <f ca="1">IF(Table_owssvr[[#This Row],[Date]]&gt;=(TODAY()-365),"Y","N")</f>
        <v>N</v>
      </c>
      <c r="D535" s="1" t="s">
        <v>1127</v>
      </c>
      <c r="E535" s="1" t="s">
        <v>29</v>
      </c>
      <c r="F535" s="14" t="s">
        <v>1133</v>
      </c>
      <c r="G535" s="1" t="s">
        <v>13</v>
      </c>
      <c r="H535" s="6" t="str">
        <f>IFERROR(LEFT(Table_owssvr[[#This Row],[Subject]],FIND(";",Table_owssvr[[#This Row],[Subject]])-1),Table_owssvr[[#This Row],[Subject]])</f>
        <v>Grants Management</v>
      </c>
      <c r="I535" s="1" t="s">
        <v>16</v>
      </c>
      <c r="J535" s="1" t="s">
        <v>8</v>
      </c>
      <c r="K535" s="5">
        <v>42765.606874999998</v>
      </c>
      <c r="L535" s="1"/>
      <c r="M535" s="1"/>
      <c r="N535" s="2" t="s">
        <v>12</v>
      </c>
      <c r="O535" s="6" t="b">
        <v>0</v>
      </c>
      <c r="P535" s="1" t="s">
        <v>15</v>
      </c>
      <c r="Q535" s="33" t="str">
        <f>IF(ISNUMBER(SEARCH(",",Table_owssvr[[#This Row],[Created By]])),SUBSTITUTE(Table_owssvr[[#This Row],[Created By]]," OCD,",""),Table_owssvr[[#This Row],[Created By]])</f>
        <v>Candace Watkins</v>
      </c>
      <c r="R535" s="33" t="str">
        <f>IF(ISNUMBER(SEARCH(",",Table_owssvr[[#This Row],[Created By]])),(MID(Table_owssvr[[#This Row],[Created By_A]]&amp;" "&amp;Table_owssvr[[#This Row],[Created By_A]],FIND(" ",Table_owssvr[[#This Row],[Created By_A]])+1,LEN(Table_owssvr[[#This Row],[Created By_A]]))),Table_owssvr[[#This Row],[Created By]])</f>
        <v>Candace Watkins</v>
      </c>
      <c r="S535" s="34" t="str">
        <f>IF(ISNUMBER(SEARCH(",",Table_owssvr[[#This Row],[Created By_B1]])),SUBSTITUTE(Table_owssvr[[#This Row],[Created By_B1]],",",""),Table_owssvr[[#This Row],[Created By_B1]])</f>
        <v>Candace Watkins</v>
      </c>
      <c r="T535" s="7">
        <v>541</v>
      </c>
      <c r="U535" s="1" t="s">
        <v>15</v>
      </c>
      <c r="V535" s="5">
        <v>42765.606874999998</v>
      </c>
      <c r="W535" s="1" t="s">
        <v>8</v>
      </c>
      <c r="X535" s="1"/>
      <c r="Y535" s="1" t="s">
        <v>13</v>
      </c>
      <c r="Z535" s="1" t="s">
        <v>12</v>
      </c>
      <c r="AA535" s="1" t="s">
        <v>11</v>
      </c>
    </row>
    <row r="536" spans="1:27" x14ac:dyDescent="0.25">
      <c r="A536" s="1" t="s">
        <v>631</v>
      </c>
      <c r="B536" s="4">
        <v>42760</v>
      </c>
      <c r="C536" s="24" t="str">
        <f ca="1">IF(Table_owssvr[[#This Row],[Date]]&gt;=(TODAY()-365),"Y","N")</f>
        <v>N</v>
      </c>
      <c r="D536" s="1" t="s">
        <v>630</v>
      </c>
      <c r="E536" s="1" t="s">
        <v>39</v>
      </c>
      <c r="F536" s="14" t="s">
        <v>1132</v>
      </c>
      <c r="G536" s="1" t="s">
        <v>812</v>
      </c>
      <c r="H536" s="6" t="str">
        <f>IFERROR(LEFT(Table_owssvr[[#This Row],[Subject]],FIND(";",Table_owssvr[[#This Row],[Subject]])-1),Table_owssvr[[#This Row],[Subject]])</f>
        <v>Damage related to disaster</v>
      </c>
      <c r="I536" s="1" t="s">
        <v>27</v>
      </c>
      <c r="J536" s="1" t="s">
        <v>4</v>
      </c>
      <c r="K536" s="5">
        <v>42765.608090277776</v>
      </c>
      <c r="L536" s="1"/>
      <c r="M536" s="1"/>
      <c r="N536" s="2" t="s">
        <v>12</v>
      </c>
      <c r="O536" s="6" t="b">
        <v>0</v>
      </c>
      <c r="P536" s="1" t="s">
        <v>15</v>
      </c>
      <c r="Q536" s="33" t="str">
        <f>IF(ISNUMBER(SEARCH(",",Table_owssvr[[#This Row],[Created By]])),SUBSTITUTE(Table_owssvr[[#This Row],[Created By]]," OCD,",""),Table_owssvr[[#This Row],[Created By]])</f>
        <v>Kristen Hebert</v>
      </c>
      <c r="R536" s="33" t="str">
        <f>IF(ISNUMBER(SEARCH(",",Table_owssvr[[#This Row],[Created By]])),(MID(Table_owssvr[[#This Row],[Created By_A]]&amp;" "&amp;Table_owssvr[[#This Row],[Created By_A]],FIND(" ",Table_owssvr[[#This Row],[Created By_A]])+1,LEN(Table_owssvr[[#This Row],[Created By_A]]))),Table_owssvr[[#This Row],[Created By]])</f>
        <v>Kristen Hebert</v>
      </c>
      <c r="S536" s="34" t="str">
        <f>IF(ISNUMBER(SEARCH(",",Table_owssvr[[#This Row],[Created By_B1]])),SUBSTITUTE(Table_owssvr[[#This Row],[Created By_B1]],",",""),Table_owssvr[[#This Row],[Created By_B1]])</f>
        <v>Kristen Hebert</v>
      </c>
      <c r="T536" s="7">
        <v>542</v>
      </c>
      <c r="U536" s="1" t="s">
        <v>15</v>
      </c>
      <c r="V536" s="5">
        <v>42765.608090277776</v>
      </c>
      <c r="W536" s="1" t="s">
        <v>4</v>
      </c>
      <c r="X536" s="1"/>
      <c r="Y536" s="1" t="s">
        <v>190</v>
      </c>
      <c r="Z536" s="1" t="s">
        <v>12</v>
      </c>
      <c r="AA536" s="1" t="s">
        <v>11</v>
      </c>
    </row>
    <row r="537" spans="1:27" x14ac:dyDescent="0.25">
      <c r="A537" s="1" t="s">
        <v>504</v>
      </c>
      <c r="B537" s="4">
        <v>42755</v>
      </c>
      <c r="C537" s="24" t="str">
        <f ca="1">IF(Table_owssvr[[#This Row],[Date]]&gt;=(TODAY()-365),"Y","N")</f>
        <v>N</v>
      </c>
      <c r="D537" s="1" t="s">
        <v>1131</v>
      </c>
      <c r="E537" s="1" t="s">
        <v>29</v>
      </c>
      <c r="F537" s="14" t="s">
        <v>1130</v>
      </c>
      <c r="G537" s="1" t="s">
        <v>400</v>
      </c>
      <c r="H537" s="6" t="str">
        <f>IFERROR(LEFT(Table_owssvr[[#This Row],[Subject]],FIND(";",Table_owssvr[[#This Row],[Subject]])-1),Table_owssvr[[#This Row],[Subject]])</f>
        <v>Eligible CDBG Activities</v>
      </c>
      <c r="I537" s="1" t="s">
        <v>27</v>
      </c>
      <c r="J537" s="1" t="s">
        <v>8</v>
      </c>
      <c r="K537" s="5">
        <v>42765.609560185185</v>
      </c>
      <c r="L537" s="1"/>
      <c r="M537" s="1"/>
      <c r="N537" s="2" t="s">
        <v>12</v>
      </c>
      <c r="O537" s="6" t="b">
        <v>0</v>
      </c>
      <c r="P537" s="1" t="s">
        <v>15</v>
      </c>
      <c r="Q537" s="33" t="str">
        <f>IF(ISNUMBER(SEARCH(",",Table_owssvr[[#This Row],[Created By]])),SUBSTITUTE(Table_owssvr[[#This Row],[Created By]]," OCD,",""),Table_owssvr[[#This Row],[Created By]])</f>
        <v>Candace Watkins</v>
      </c>
      <c r="R537" s="33" t="str">
        <f>IF(ISNUMBER(SEARCH(",",Table_owssvr[[#This Row],[Created By]])),(MID(Table_owssvr[[#This Row],[Created By_A]]&amp;" "&amp;Table_owssvr[[#This Row],[Created By_A]],FIND(" ",Table_owssvr[[#This Row],[Created By_A]])+1,LEN(Table_owssvr[[#This Row],[Created By_A]]))),Table_owssvr[[#This Row],[Created By]])</f>
        <v>Candace Watkins</v>
      </c>
      <c r="S537" s="34" t="str">
        <f>IF(ISNUMBER(SEARCH(",",Table_owssvr[[#This Row],[Created By_B1]])),SUBSTITUTE(Table_owssvr[[#This Row],[Created By_B1]],",",""),Table_owssvr[[#This Row],[Created By_B1]])</f>
        <v>Candace Watkins</v>
      </c>
      <c r="T537" s="7">
        <v>543</v>
      </c>
      <c r="U537" s="1" t="s">
        <v>15</v>
      </c>
      <c r="V537" s="5">
        <v>42765.609560185185</v>
      </c>
      <c r="W537" s="1" t="s">
        <v>8</v>
      </c>
      <c r="X537" s="1"/>
      <c r="Y537" s="1" t="s">
        <v>190</v>
      </c>
      <c r="Z537" s="1" t="s">
        <v>12</v>
      </c>
      <c r="AA537" s="1" t="s">
        <v>11</v>
      </c>
    </row>
    <row r="538" spans="1:27" x14ac:dyDescent="0.25">
      <c r="A538" s="1" t="s">
        <v>504</v>
      </c>
      <c r="B538" s="4">
        <v>42759</v>
      </c>
      <c r="C538" s="24" t="str">
        <f ca="1">IF(Table_owssvr[[#This Row],[Date]]&gt;=(TODAY()-365),"Y","N")</f>
        <v>N</v>
      </c>
      <c r="D538" s="1" t="s">
        <v>1129</v>
      </c>
      <c r="E538" s="1" t="s">
        <v>39</v>
      </c>
      <c r="F538" s="14" t="s">
        <v>1128</v>
      </c>
      <c r="G538" s="1" t="s">
        <v>13</v>
      </c>
      <c r="H538" s="6" t="str">
        <f>IFERROR(LEFT(Table_owssvr[[#This Row],[Subject]],FIND(";",Table_owssvr[[#This Row],[Subject]])-1),Table_owssvr[[#This Row],[Subject]])</f>
        <v>Grants Management</v>
      </c>
      <c r="I538" s="1" t="s">
        <v>16</v>
      </c>
      <c r="J538" s="1" t="s">
        <v>8</v>
      </c>
      <c r="K538" s="5">
        <v>42765.612511574072</v>
      </c>
      <c r="L538" s="1"/>
      <c r="M538" s="1"/>
      <c r="N538" s="2" t="s">
        <v>12</v>
      </c>
      <c r="O538" s="6" t="b">
        <v>0</v>
      </c>
      <c r="P538" s="1" t="s">
        <v>15</v>
      </c>
      <c r="Q538" s="33" t="str">
        <f>IF(ISNUMBER(SEARCH(",",Table_owssvr[[#This Row],[Created By]])),SUBSTITUTE(Table_owssvr[[#This Row],[Created By]]," OCD,",""),Table_owssvr[[#This Row],[Created By]])</f>
        <v>Candace Watkins</v>
      </c>
      <c r="R538" s="33" t="str">
        <f>IF(ISNUMBER(SEARCH(",",Table_owssvr[[#This Row],[Created By]])),(MID(Table_owssvr[[#This Row],[Created By_A]]&amp;" "&amp;Table_owssvr[[#This Row],[Created By_A]],FIND(" ",Table_owssvr[[#This Row],[Created By_A]])+1,LEN(Table_owssvr[[#This Row],[Created By_A]]))),Table_owssvr[[#This Row],[Created By]])</f>
        <v>Candace Watkins</v>
      </c>
      <c r="S538" s="34" t="str">
        <f>IF(ISNUMBER(SEARCH(",",Table_owssvr[[#This Row],[Created By_B1]])),SUBSTITUTE(Table_owssvr[[#This Row],[Created By_B1]],",",""),Table_owssvr[[#This Row],[Created By_B1]])</f>
        <v>Candace Watkins</v>
      </c>
      <c r="T538" s="7">
        <v>544</v>
      </c>
      <c r="U538" s="1" t="s">
        <v>15</v>
      </c>
      <c r="V538" s="5">
        <v>42765.612511574072</v>
      </c>
      <c r="W538" s="1" t="s">
        <v>8</v>
      </c>
      <c r="X538" s="1"/>
      <c r="Y538" s="1" t="s">
        <v>13</v>
      </c>
      <c r="Z538" s="1" t="s">
        <v>12</v>
      </c>
      <c r="AA538" s="1" t="s">
        <v>11</v>
      </c>
    </row>
    <row r="539" spans="1:27" x14ac:dyDescent="0.25">
      <c r="A539" s="1" t="s">
        <v>1065</v>
      </c>
      <c r="B539" s="4">
        <v>42760</v>
      </c>
      <c r="C539" s="24" t="str">
        <f ca="1">IF(Table_owssvr[[#This Row],[Date]]&gt;=(TODAY()-365),"Y","N")</f>
        <v>N</v>
      </c>
      <c r="D539" s="1" t="s">
        <v>1127</v>
      </c>
      <c r="E539" s="1" t="s">
        <v>29</v>
      </c>
      <c r="F539" s="14" t="s">
        <v>1126</v>
      </c>
      <c r="G539" s="1" t="s">
        <v>1125</v>
      </c>
      <c r="H539" s="6" t="str">
        <f>IFERROR(LEFT(Table_owssvr[[#This Row],[Subject]],FIND(";",Table_owssvr[[#This Row],[Subject]])-1),Table_owssvr[[#This Row],[Subject]])</f>
        <v>Eligible CDBG Activities</v>
      </c>
      <c r="I539" s="1" t="s">
        <v>27</v>
      </c>
      <c r="J539" s="1" t="s">
        <v>8</v>
      </c>
      <c r="K539" s="5">
        <v>42765.614074074074</v>
      </c>
      <c r="L539" s="1"/>
      <c r="M539" s="1"/>
      <c r="N539" s="2" t="s">
        <v>12</v>
      </c>
      <c r="O539" s="6" t="b">
        <v>0</v>
      </c>
      <c r="P539" s="1" t="s">
        <v>15</v>
      </c>
      <c r="Q539" s="33" t="str">
        <f>IF(ISNUMBER(SEARCH(",",Table_owssvr[[#This Row],[Created By]])),SUBSTITUTE(Table_owssvr[[#This Row],[Created By]]," OCD,",""),Table_owssvr[[#This Row],[Created By]])</f>
        <v>Candace Watkins</v>
      </c>
      <c r="R539" s="33" t="str">
        <f>IF(ISNUMBER(SEARCH(",",Table_owssvr[[#This Row],[Created By]])),(MID(Table_owssvr[[#This Row],[Created By_A]]&amp;" "&amp;Table_owssvr[[#This Row],[Created By_A]],FIND(" ",Table_owssvr[[#This Row],[Created By_A]])+1,LEN(Table_owssvr[[#This Row],[Created By_A]]))),Table_owssvr[[#This Row],[Created By]])</f>
        <v>Candace Watkins</v>
      </c>
      <c r="S539" s="34" t="str">
        <f>IF(ISNUMBER(SEARCH(",",Table_owssvr[[#This Row],[Created By_B1]])),SUBSTITUTE(Table_owssvr[[#This Row],[Created By_B1]],",",""),Table_owssvr[[#This Row],[Created By_B1]])</f>
        <v>Candace Watkins</v>
      </c>
      <c r="T539" s="7">
        <v>545</v>
      </c>
      <c r="U539" s="1" t="s">
        <v>15</v>
      </c>
      <c r="V539" s="5">
        <v>42765.614074074074</v>
      </c>
      <c r="W539" s="1" t="s">
        <v>8</v>
      </c>
      <c r="X539" s="1"/>
      <c r="Y539" s="1" t="s">
        <v>13</v>
      </c>
      <c r="Z539" s="1" t="s">
        <v>12</v>
      </c>
      <c r="AA539" s="1" t="s">
        <v>11</v>
      </c>
    </row>
    <row r="540" spans="1:27" x14ac:dyDescent="0.25">
      <c r="A540" s="1" t="s">
        <v>153</v>
      </c>
      <c r="B540" s="4">
        <v>42765</v>
      </c>
      <c r="C540" s="24" t="str">
        <f ca="1">IF(Table_owssvr[[#This Row],[Date]]&gt;=(TODAY()-365),"Y","N")</f>
        <v>N</v>
      </c>
      <c r="D540" s="1" t="s">
        <v>718</v>
      </c>
      <c r="E540" s="1" t="s">
        <v>29</v>
      </c>
      <c r="F540" s="14" t="s">
        <v>1124</v>
      </c>
      <c r="G540" s="1" t="s">
        <v>855</v>
      </c>
      <c r="H540" s="6" t="str">
        <f>IFERROR(LEFT(Table_owssvr[[#This Row],[Subject]],FIND(";",Table_owssvr[[#This Row],[Subject]])-1),Table_owssvr[[#This Row],[Subject]])</f>
        <v>Damage related to disaster</v>
      </c>
      <c r="I540" s="1" t="s">
        <v>16</v>
      </c>
      <c r="J540" s="1" t="s">
        <v>6</v>
      </c>
      <c r="K540" s="5">
        <v>42765.667372685188</v>
      </c>
      <c r="L540" s="1"/>
      <c r="M540" s="1"/>
      <c r="N540" s="2" t="s">
        <v>12</v>
      </c>
      <c r="O540" s="6" t="b">
        <v>0</v>
      </c>
      <c r="P540" s="1" t="s">
        <v>15</v>
      </c>
      <c r="Q540" s="33" t="str">
        <f>IF(ISNUMBER(SEARCH(",",Table_owssvr[[#This Row],[Created By]])),SUBSTITUTE(Table_owssvr[[#This Row],[Created By]]," OCD,",""),Table_owssvr[[#This Row],[Created By]])</f>
        <v>Nechelle Polk</v>
      </c>
      <c r="R540" s="33" t="str">
        <f>IF(ISNUMBER(SEARCH(",",Table_owssvr[[#This Row],[Created By]])),(MID(Table_owssvr[[#This Row],[Created By_A]]&amp;" "&amp;Table_owssvr[[#This Row],[Created By_A]],FIND(" ",Table_owssvr[[#This Row],[Created By_A]])+1,LEN(Table_owssvr[[#This Row],[Created By_A]]))),Table_owssvr[[#This Row],[Created By]])</f>
        <v>Nechelle Polk</v>
      </c>
      <c r="S540" s="34" t="str">
        <f>IF(ISNUMBER(SEARCH(",",Table_owssvr[[#This Row],[Created By_B1]])),SUBSTITUTE(Table_owssvr[[#This Row],[Created By_B1]],",",""),Table_owssvr[[#This Row],[Created By_B1]])</f>
        <v>Nechelle Polk</v>
      </c>
      <c r="T540" s="7">
        <v>546</v>
      </c>
      <c r="U540" s="1" t="s">
        <v>15</v>
      </c>
      <c r="V540" s="5">
        <v>42765.667372685188</v>
      </c>
      <c r="W540" s="1" t="s">
        <v>6</v>
      </c>
      <c r="X540" s="1"/>
      <c r="Y540" s="1" t="s">
        <v>13</v>
      </c>
      <c r="Z540" s="1" t="s">
        <v>12</v>
      </c>
      <c r="AA540" s="1" t="s">
        <v>11</v>
      </c>
    </row>
    <row r="541" spans="1:27" x14ac:dyDescent="0.25">
      <c r="A541" s="1" t="s">
        <v>426</v>
      </c>
      <c r="B541" s="4">
        <v>42765</v>
      </c>
      <c r="C541" s="24" t="str">
        <f ca="1">IF(Table_owssvr[[#This Row],[Date]]&gt;=(TODAY()-365),"Y","N")</f>
        <v>N</v>
      </c>
      <c r="D541" s="1" t="s">
        <v>1123</v>
      </c>
      <c r="E541" s="1" t="s">
        <v>29</v>
      </c>
      <c r="F541" s="14" t="s">
        <v>1122</v>
      </c>
      <c r="G541" s="1" t="s">
        <v>1121</v>
      </c>
      <c r="H541" s="6" t="str">
        <f>IFERROR(LEFT(Table_owssvr[[#This Row],[Subject]],FIND(";",Table_owssvr[[#This Row],[Subject]])-1),Table_owssvr[[#This Row],[Subject]])</f>
        <v>Damage related to disaster</v>
      </c>
      <c r="I541" s="1" t="s">
        <v>16</v>
      </c>
      <c r="J541" s="1" t="s">
        <v>1099</v>
      </c>
      <c r="K541" s="5">
        <v>42765.688368055555</v>
      </c>
      <c r="L541" s="1"/>
      <c r="M541" s="1"/>
      <c r="N541" s="2" t="s">
        <v>12</v>
      </c>
      <c r="O541" s="6" t="b">
        <v>0</v>
      </c>
      <c r="P541" s="1" t="s">
        <v>15</v>
      </c>
      <c r="Q541" s="33" t="str">
        <f>IF(ISNUMBER(SEARCH(",",Table_owssvr[[#This Row],[Created By]])),SUBSTITUTE(Table_owssvr[[#This Row],[Created By]]," OCD,",""),Table_owssvr[[#This Row],[Created By]])</f>
        <v>Peychaud Rosalind</v>
      </c>
      <c r="R541" s="33" t="str">
        <f>IF(ISNUMBER(SEARCH(",",Table_owssvr[[#This Row],[Created By]])),(MID(Table_owssvr[[#This Row],[Created By_A]]&amp;" "&amp;Table_owssvr[[#This Row],[Created By_A]],FIND(" ",Table_owssvr[[#This Row],[Created By_A]])+1,LEN(Table_owssvr[[#This Row],[Created By_A]]))),Table_owssvr[[#This Row],[Created By]])</f>
        <v>Rosalind Peychaud</v>
      </c>
      <c r="S541" s="34" t="str">
        <f>IF(ISNUMBER(SEARCH(",",Table_owssvr[[#This Row],[Created By_B1]])),SUBSTITUTE(Table_owssvr[[#This Row],[Created By_B1]],",",""),Table_owssvr[[#This Row],[Created By_B1]])</f>
        <v>Rosalind Peychaud</v>
      </c>
      <c r="T541" s="7">
        <v>547</v>
      </c>
      <c r="U541" s="1" t="s">
        <v>15</v>
      </c>
      <c r="V541" s="5">
        <v>42765.688368055555</v>
      </c>
      <c r="W541" s="1" t="s">
        <v>1099</v>
      </c>
      <c r="X541" s="1"/>
      <c r="Y541" s="1" t="s">
        <v>13</v>
      </c>
      <c r="Z541" s="1" t="s">
        <v>12</v>
      </c>
      <c r="AA541" s="1" t="s">
        <v>11</v>
      </c>
    </row>
    <row r="542" spans="1:27" x14ac:dyDescent="0.25">
      <c r="A542" s="1" t="s">
        <v>1120</v>
      </c>
      <c r="B542" s="4">
        <v>42761</v>
      </c>
      <c r="C542" s="24" t="str">
        <f ca="1">IF(Table_owssvr[[#This Row],[Date]]&gt;=(TODAY()-365),"Y","N")</f>
        <v>N</v>
      </c>
      <c r="D542" s="1" t="s">
        <v>455</v>
      </c>
      <c r="E542" s="1" t="s">
        <v>29</v>
      </c>
      <c r="F542" s="14" t="s">
        <v>1119</v>
      </c>
      <c r="G542" s="1" t="s">
        <v>126</v>
      </c>
      <c r="H542" s="6" t="str">
        <f>IFERROR(LEFT(Table_owssvr[[#This Row],[Subject]],FIND(";",Table_owssvr[[#This Row],[Subject]])-1),Table_owssvr[[#This Row],[Subject]])</f>
        <v>Damage related to disaster</v>
      </c>
      <c r="I542" s="1" t="s">
        <v>16</v>
      </c>
      <c r="J542" s="1" t="s">
        <v>1099</v>
      </c>
      <c r="K542" s="5">
        <v>42765.722233796296</v>
      </c>
      <c r="L542" s="1"/>
      <c r="M542" s="1"/>
      <c r="N542" s="2" t="s">
        <v>12</v>
      </c>
      <c r="O542" s="6" t="b">
        <v>0</v>
      </c>
      <c r="P542" s="1" t="s">
        <v>15</v>
      </c>
      <c r="Q542" s="33" t="str">
        <f>IF(ISNUMBER(SEARCH(",",Table_owssvr[[#This Row],[Created By]])),SUBSTITUTE(Table_owssvr[[#This Row],[Created By]]," OCD,",""),Table_owssvr[[#This Row],[Created By]])</f>
        <v>Peychaud Rosalind</v>
      </c>
      <c r="R542" s="33" t="str">
        <f>IF(ISNUMBER(SEARCH(",",Table_owssvr[[#This Row],[Created By]])),(MID(Table_owssvr[[#This Row],[Created By_A]]&amp;" "&amp;Table_owssvr[[#This Row],[Created By_A]],FIND(" ",Table_owssvr[[#This Row],[Created By_A]])+1,LEN(Table_owssvr[[#This Row],[Created By_A]]))),Table_owssvr[[#This Row],[Created By]])</f>
        <v>Rosalind Peychaud</v>
      </c>
      <c r="S542" s="34" t="str">
        <f>IF(ISNUMBER(SEARCH(",",Table_owssvr[[#This Row],[Created By_B1]])),SUBSTITUTE(Table_owssvr[[#This Row],[Created By_B1]],",",""),Table_owssvr[[#This Row],[Created By_B1]])</f>
        <v>Rosalind Peychaud</v>
      </c>
      <c r="T542" s="7">
        <v>548</v>
      </c>
      <c r="U542" s="1" t="s">
        <v>15</v>
      </c>
      <c r="V542" s="5">
        <v>42765.722233796296</v>
      </c>
      <c r="W542" s="1" t="s">
        <v>1099</v>
      </c>
      <c r="X542" s="1"/>
      <c r="Y542" s="1" t="s">
        <v>13</v>
      </c>
      <c r="Z542" s="1" t="s">
        <v>12</v>
      </c>
      <c r="AA542" s="1" t="s">
        <v>11</v>
      </c>
    </row>
    <row r="543" spans="1:27" x14ac:dyDescent="0.25">
      <c r="A543" s="1" t="s">
        <v>573</v>
      </c>
      <c r="B543" s="4">
        <v>42739</v>
      </c>
      <c r="C543" s="24" t="str">
        <f ca="1">IF(Table_owssvr[[#This Row],[Date]]&gt;=(TODAY()-365),"Y","N")</f>
        <v>N</v>
      </c>
      <c r="D543" s="1" t="s">
        <v>572</v>
      </c>
      <c r="E543" s="1" t="s">
        <v>29</v>
      </c>
      <c r="F543" s="14" t="s">
        <v>1118</v>
      </c>
      <c r="G543" s="1" t="s">
        <v>217</v>
      </c>
      <c r="H543" s="6" t="str">
        <f>IFERROR(LEFT(Table_owssvr[[#This Row],[Subject]],FIND(";",Table_owssvr[[#This Row],[Subject]])-1),Table_owssvr[[#This Row],[Subject]])</f>
        <v>Damage related to disaster</v>
      </c>
      <c r="I543" s="1" t="s">
        <v>16</v>
      </c>
      <c r="J543" s="1" t="s">
        <v>1099</v>
      </c>
      <c r="K543" s="5">
        <v>42765.725532407407</v>
      </c>
      <c r="L543" s="1"/>
      <c r="M543" s="1"/>
      <c r="N543" s="2" t="s">
        <v>12</v>
      </c>
      <c r="O543" s="6" t="b">
        <v>0</v>
      </c>
      <c r="P543" s="1" t="s">
        <v>15</v>
      </c>
      <c r="Q543" s="33" t="str">
        <f>IF(ISNUMBER(SEARCH(",",Table_owssvr[[#This Row],[Created By]])),SUBSTITUTE(Table_owssvr[[#This Row],[Created By]]," OCD,",""),Table_owssvr[[#This Row],[Created By]])</f>
        <v>Peychaud Rosalind</v>
      </c>
      <c r="R543" s="33" t="str">
        <f>IF(ISNUMBER(SEARCH(",",Table_owssvr[[#This Row],[Created By]])),(MID(Table_owssvr[[#This Row],[Created By_A]]&amp;" "&amp;Table_owssvr[[#This Row],[Created By_A]],FIND(" ",Table_owssvr[[#This Row],[Created By_A]])+1,LEN(Table_owssvr[[#This Row],[Created By_A]]))),Table_owssvr[[#This Row],[Created By]])</f>
        <v>Rosalind Peychaud</v>
      </c>
      <c r="S543" s="34" t="str">
        <f>IF(ISNUMBER(SEARCH(",",Table_owssvr[[#This Row],[Created By_B1]])),SUBSTITUTE(Table_owssvr[[#This Row],[Created By_B1]],",",""),Table_owssvr[[#This Row],[Created By_B1]])</f>
        <v>Rosalind Peychaud</v>
      </c>
      <c r="T543" s="7">
        <v>549</v>
      </c>
      <c r="U543" s="1" t="s">
        <v>15</v>
      </c>
      <c r="V543" s="5">
        <v>42765.725532407407</v>
      </c>
      <c r="W543" s="1" t="s">
        <v>1099</v>
      </c>
      <c r="X543" s="1"/>
      <c r="Y543" s="1" t="s">
        <v>190</v>
      </c>
      <c r="Z543" s="1" t="s">
        <v>12</v>
      </c>
      <c r="AA543" s="1" t="s">
        <v>11</v>
      </c>
    </row>
    <row r="544" spans="1:27" x14ac:dyDescent="0.25">
      <c r="A544" s="1" t="s">
        <v>482</v>
      </c>
      <c r="B544" s="4">
        <v>42766</v>
      </c>
      <c r="C544" s="24" t="str">
        <f ca="1">IF(Table_owssvr[[#This Row],[Date]]&gt;=(TODAY()-365),"Y","N")</f>
        <v>N</v>
      </c>
      <c r="D544" s="1" t="s">
        <v>1117</v>
      </c>
      <c r="E544" s="1" t="s">
        <v>29</v>
      </c>
      <c r="F544" s="14" t="s">
        <v>1116</v>
      </c>
      <c r="G544" s="1" t="s">
        <v>126</v>
      </c>
      <c r="H544" s="6" t="str">
        <f>IFERROR(LEFT(Table_owssvr[[#This Row],[Subject]],FIND(";",Table_owssvr[[#This Row],[Subject]])-1),Table_owssvr[[#This Row],[Subject]])</f>
        <v>Damage related to disaster</v>
      </c>
      <c r="I544" s="1" t="s">
        <v>16</v>
      </c>
      <c r="J544" s="1" t="s">
        <v>1099</v>
      </c>
      <c r="K544" s="5">
        <v>42766.66783564815</v>
      </c>
      <c r="L544" s="1"/>
      <c r="M544" s="1"/>
      <c r="N544" s="2" t="s">
        <v>12</v>
      </c>
      <c r="O544" s="6" t="b">
        <v>0</v>
      </c>
      <c r="P544" s="1" t="s">
        <v>15</v>
      </c>
      <c r="Q544" s="33" t="str">
        <f>IF(ISNUMBER(SEARCH(",",Table_owssvr[[#This Row],[Created By]])),SUBSTITUTE(Table_owssvr[[#This Row],[Created By]]," OCD,",""),Table_owssvr[[#This Row],[Created By]])</f>
        <v>Peychaud Rosalind</v>
      </c>
      <c r="R544" s="33" t="str">
        <f>IF(ISNUMBER(SEARCH(",",Table_owssvr[[#This Row],[Created By]])),(MID(Table_owssvr[[#This Row],[Created By_A]]&amp;" "&amp;Table_owssvr[[#This Row],[Created By_A]],FIND(" ",Table_owssvr[[#This Row],[Created By_A]])+1,LEN(Table_owssvr[[#This Row],[Created By_A]]))),Table_owssvr[[#This Row],[Created By]])</f>
        <v>Rosalind Peychaud</v>
      </c>
      <c r="S544" s="34" t="str">
        <f>IF(ISNUMBER(SEARCH(",",Table_owssvr[[#This Row],[Created By_B1]])),SUBSTITUTE(Table_owssvr[[#This Row],[Created By_B1]],",",""),Table_owssvr[[#This Row],[Created By_B1]])</f>
        <v>Rosalind Peychaud</v>
      </c>
      <c r="T544" s="7">
        <v>550</v>
      </c>
      <c r="U544" s="1" t="s">
        <v>15</v>
      </c>
      <c r="V544" s="5">
        <v>42766.66783564815</v>
      </c>
      <c r="W544" s="1" t="s">
        <v>1099</v>
      </c>
      <c r="X544" s="1"/>
      <c r="Y544" s="1" t="s">
        <v>13</v>
      </c>
      <c r="Z544" s="1" t="s">
        <v>12</v>
      </c>
      <c r="AA544" s="1" t="s">
        <v>11</v>
      </c>
    </row>
    <row r="545" spans="1:27" x14ac:dyDescent="0.25">
      <c r="A545" s="1" t="s">
        <v>482</v>
      </c>
      <c r="B545" s="4">
        <v>42766</v>
      </c>
      <c r="C545" s="24" t="str">
        <f ca="1">IF(Table_owssvr[[#This Row],[Date]]&gt;=(TODAY()-365),"Y","N")</f>
        <v>N</v>
      </c>
      <c r="D545" s="1" t="s">
        <v>1117</v>
      </c>
      <c r="E545" s="1" t="s">
        <v>29</v>
      </c>
      <c r="F545" s="14" t="s">
        <v>1116</v>
      </c>
      <c r="G545" s="1" t="s">
        <v>126</v>
      </c>
      <c r="H545" s="6" t="str">
        <f>IFERROR(LEFT(Table_owssvr[[#This Row],[Subject]],FIND(";",Table_owssvr[[#This Row],[Subject]])-1),Table_owssvr[[#This Row],[Subject]])</f>
        <v>Damage related to disaster</v>
      </c>
      <c r="I545" s="1" t="s">
        <v>16</v>
      </c>
      <c r="J545" s="1" t="s">
        <v>1099</v>
      </c>
      <c r="K545" s="5">
        <v>42766.66783564815</v>
      </c>
      <c r="L545" s="1"/>
      <c r="M545" s="1"/>
      <c r="N545" s="2" t="s">
        <v>12</v>
      </c>
      <c r="O545" s="6" t="b">
        <v>0</v>
      </c>
      <c r="P545" s="1" t="s">
        <v>15</v>
      </c>
      <c r="Q545" s="33" t="str">
        <f>IF(ISNUMBER(SEARCH(",",Table_owssvr[[#This Row],[Created By]])),SUBSTITUTE(Table_owssvr[[#This Row],[Created By]]," OCD,",""),Table_owssvr[[#This Row],[Created By]])</f>
        <v>Peychaud Rosalind</v>
      </c>
      <c r="R545" s="33" t="str">
        <f>IF(ISNUMBER(SEARCH(",",Table_owssvr[[#This Row],[Created By]])),(MID(Table_owssvr[[#This Row],[Created By_A]]&amp;" "&amp;Table_owssvr[[#This Row],[Created By_A]],FIND(" ",Table_owssvr[[#This Row],[Created By_A]])+1,LEN(Table_owssvr[[#This Row],[Created By_A]]))),Table_owssvr[[#This Row],[Created By]])</f>
        <v>Rosalind Peychaud</v>
      </c>
      <c r="S545" s="34" t="str">
        <f>IF(ISNUMBER(SEARCH(",",Table_owssvr[[#This Row],[Created By_B1]])),SUBSTITUTE(Table_owssvr[[#This Row],[Created By_B1]],",",""),Table_owssvr[[#This Row],[Created By_B1]])</f>
        <v>Rosalind Peychaud</v>
      </c>
      <c r="T545" s="7">
        <v>551</v>
      </c>
      <c r="U545" s="1" t="s">
        <v>15</v>
      </c>
      <c r="V545" s="5">
        <v>42766.66783564815</v>
      </c>
      <c r="W545" s="1" t="s">
        <v>1099</v>
      </c>
      <c r="X545" s="1"/>
      <c r="Y545" s="1" t="s">
        <v>13</v>
      </c>
      <c r="Z545" s="1" t="s">
        <v>12</v>
      </c>
      <c r="AA545" s="1" t="s">
        <v>11</v>
      </c>
    </row>
    <row r="546" spans="1:27" x14ac:dyDescent="0.25">
      <c r="A546" s="1" t="s">
        <v>698</v>
      </c>
      <c r="B546" s="4">
        <v>42767</v>
      </c>
      <c r="C546" s="24" t="str">
        <f ca="1">IF(Table_owssvr[[#This Row],[Date]]&gt;=(TODAY()-365),"Y","N")</f>
        <v>N</v>
      </c>
      <c r="D546" s="1" t="s">
        <v>1115</v>
      </c>
      <c r="E546" s="1" t="s">
        <v>39</v>
      </c>
      <c r="F546" s="14" t="s">
        <v>1114</v>
      </c>
      <c r="G546" s="1" t="s">
        <v>805</v>
      </c>
      <c r="H546" s="6" t="str">
        <f>IFERROR(LEFT(Table_owssvr[[#This Row],[Subject]],FIND(";",Table_owssvr[[#This Row],[Subject]])-1),Table_owssvr[[#This Row],[Subject]])</f>
        <v>Damage related to disaster</v>
      </c>
      <c r="I546" s="1" t="s">
        <v>27</v>
      </c>
      <c r="J546" s="1" t="s">
        <v>4</v>
      </c>
      <c r="K546" s="5">
        <v>42767.45616898148</v>
      </c>
      <c r="L546" s="1"/>
      <c r="M546" s="1"/>
      <c r="N546" s="2" t="s">
        <v>12</v>
      </c>
      <c r="O546" s="6" t="b">
        <v>0</v>
      </c>
      <c r="P546" s="1" t="s">
        <v>15</v>
      </c>
      <c r="Q546" s="33" t="str">
        <f>IF(ISNUMBER(SEARCH(",",Table_owssvr[[#This Row],[Created By]])),SUBSTITUTE(Table_owssvr[[#This Row],[Created By]]," OCD,",""),Table_owssvr[[#This Row],[Created By]])</f>
        <v>Kristen Hebert</v>
      </c>
      <c r="R546" s="33" t="str">
        <f>IF(ISNUMBER(SEARCH(",",Table_owssvr[[#This Row],[Created By]])),(MID(Table_owssvr[[#This Row],[Created By_A]]&amp;" "&amp;Table_owssvr[[#This Row],[Created By_A]],FIND(" ",Table_owssvr[[#This Row],[Created By_A]])+1,LEN(Table_owssvr[[#This Row],[Created By_A]]))),Table_owssvr[[#This Row],[Created By]])</f>
        <v>Kristen Hebert</v>
      </c>
      <c r="S546" s="34" t="str">
        <f>IF(ISNUMBER(SEARCH(",",Table_owssvr[[#This Row],[Created By_B1]])),SUBSTITUTE(Table_owssvr[[#This Row],[Created By_B1]],",",""),Table_owssvr[[#This Row],[Created By_B1]])</f>
        <v>Kristen Hebert</v>
      </c>
      <c r="T546" s="7">
        <v>552</v>
      </c>
      <c r="U546" s="1" t="s">
        <v>15</v>
      </c>
      <c r="V546" s="5">
        <v>42767.45616898148</v>
      </c>
      <c r="W546" s="1" t="s">
        <v>4</v>
      </c>
      <c r="X546" s="1"/>
      <c r="Y546" s="1" t="s">
        <v>190</v>
      </c>
      <c r="Z546" s="1" t="s">
        <v>12</v>
      </c>
      <c r="AA546" s="1" t="s">
        <v>11</v>
      </c>
    </row>
    <row r="547" spans="1:27" x14ac:dyDescent="0.25">
      <c r="A547" s="1" t="s">
        <v>623</v>
      </c>
      <c r="B547" s="4">
        <v>42767</v>
      </c>
      <c r="C547" s="24" t="str">
        <f ca="1">IF(Table_owssvr[[#This Row],[Date]]&gt;=(TODAY()-365),"Y","N")</f>
        <v>N</v>
      </c>
      <c r="D547" s="1" t="s">
        <v>1113</v>
      </c>
      <c r="E547" s="1" t="s">
        <v>29</v>
      </c>
      <c r="F547" s="14" t="s">
        <v>1112</v>
      </c>
      <c r="G547" s="1" t="s">
        <v>998</v>
      </c>
      <c r="H547" s="6" t="str">
        <f>IFERROR(LEFT(Table_owssvr[[#This Row],[Subject]],FIND(";",Table_owssvr[[#This Row],[Subject]])-1),Table_owssvr[[#This Row],[Subject]])</f>
        <v>Duplication of Benefits</v>
      </c>
      <c r="I547" s="1" t="s">
        <v>16</v>
      </c>
      <c r="J547" s="1" t="s">
        <v>493</v>
      </c>
      <c r="K547" s="5">
        <v>42767.730011574073</v>
      </c>
      <c r="L547" s="1"/>
      <c r="M547" s="1"/>
      <c r="N547" s="2" t="s">
        <v>12</v>
      </c>
      <c r="O547" s="6" t="b">
        <v>0</v>
      </c>
      <c r="P547" s="1" t="s">
        <v>15</v>
      </c>
      <c r="Q547" s="33" t="str">
        <f>IF(ISNUMBER(SEARCH(",",Table_owssvr[[#This Row],[Created By]])),SUBSTITUTE(Table_owssvr[[#This Row],[Created By]]," OCD,",""),Table_owssvr[[#This Row],[Created By]])</f>
        <v>Lee Jared</v>
      </c>
      <c r="R547" s="33" t="str">
        <f>IF(ISNUMBER(SEARCH(",",Table_owssvr[[#This Row],[Created By]])),(MID(Table_owssvr[[#This Row],[Created By_A]]&amp;" "&amp;Table_owssvr[[#This Row],[Created By_A]],FIND(" ",Table_owssvr[[#This Row],[Created By_A]])+1,LEN(Table_owssvr[[#This Row],[Created By_A]]))),Table_owssvr[[#This Row],[Created By]])</f>
        <v>Jared Lee</v>
      </c>
      <c r="S547" s="34" t="str">
        <f>IF(ISNUMBER(SEARCH(",",Table_owssvr[[#This Row],[Created By_B1]])),SUBSTITUTE(Table_owssvr[[#This Row],[Created By_B1]],",",""),Table_owssvr[[#This Row],[Created By_B1]])</f>
        <v>Jared Lee</v>
      </c>
      <c r="T547" s="7">
        <v>553</v>
      </c>
      <c r="U547" s="1" t="s">
        <v>15</v>
      </c>
      <c r="V547" s="5">
        <v>42767.731458333335</v>
      </c>
      <c r="W547" s="1" t="s">
        <v>493</v>
      </c>
      <c r="X547" s="1"/>
      <c r="Y547" s="1" t="s">
        <v>13</v>
      </c>
      <c r="Z547" s="1" t="s">
        <v>12</v>
      </c>
      <c r="AA547" s="1" t="s">
        <v>11</v>
      </c>
    </row>
    <row r="548" spans="1:27" x14ac:dyDescent="0.25">
      <c r="A548" s="1" t="s">
        <v>915</v>
      </c>
      <c r="B548" s="4">
        <v>42761</v>
      </c>
      <c r="C548" s="24" t="str">
        <f ca="1">IF(Table_owssvr[[#This Row],[Date]]&gt;=(TODAY()-365),"Y","N")</f>
        <v>N</v>
      </c>
      <c r="D548" s="1" t="s">
        <v>1111</v>
      </c>
      <c r="E548" s="1" t="s">
        <v>29</v>
      </c>
      <c r="F548" s="14" t="s">
        <v>1110</v>
      </c>
      <c r="G548" s="1" t="s">
        <v>59</v>
      </c>
      <c r="H548" s="6" t="str">
        <f>IFERROR(LEFT(Table_owssvr[[#This Row],[Subject]],FIND(";",Table_owssvr[[#This Row],[Subject]])-1),Table_owssvr[[#This Row],[Subject]])</f>
        <v>Damage related to disaster</v>
      </c>
      <c r="I548" s="1" t="s">
        <v>27</v>
      </c>
      <c r="J548" s="1" t="s">
        <v>5</v>
      </c>
      <c r="K548" s="5">
        <v>42768.675810185188</v>
      </c>
      <c r="L548" s="1"/>
      <c r="M548" s="1"/>
      <c r="N548" s="2" t="s">
        <v>12</v>
      </c>
      <c r="O548" s="6" t="b">
        <v>0</v>
      </c>
      <c r="P548" s="1" t="s">
        <v>15</v>
      </c>
      <c r="Q548" s="33" t="str">
        <f>IF(ISNUMBER(SEARCH(",",Table_owssvr[[#This Row],[Created By]])),SUBSTITUTE(Table_owssvr[[#This Row],[Created By]]," OCD,",""),Table_owssvr[[#This Row],[Created By]])</f>
        <v>Lisa Samuels</v>
      </c>
      <c r="R548" s="33" t="str">
        <f>IF(ISNUMBER(SEARCH(",",Table_owssvr[[#This Row],[Created By]])),(MID(Table_owssvr[[#This Row],[Created By_A]]&amp;" "&amp;Table_owssvr[[#This Row],[Created By_A]],FIND(" ",Table_owssvr[[#This Row],[Created By_A]])+1,LEN(Table_owssvr[[#This Row],[Created By_A]]))),Table_owssvr[[#This Row],[Created By]])</f>
        <v>Lisa Samuels</v>
      </c>
      <c r="S548" s="34" t="str">
        <f>IF(ISNUMBER(SEARCH(",",Table_owssvr[[#This Row],[Created By_B1]])),SUBSTITUTE(Table_owssvr[[#This Row],[Created By_B1]],",",""),Table_owssvr[[#This Row],[Created By_B1]])</f>
        <v>Lisa Samuels</v>
      </c>
      <c r="T548" s="7">
        <v>554</v>
      </c>
      <c r="U548" s="1" t="s">
        <v>15</v>
      </c>
      <c r="V548" s="5">
        <v>42768.675810185188</v>
      </c>
      <c r="W548" s="1" t="s">
        <v>5</v>
      </c>
      <c r="X548" s="1"/>
      <c r="Y548" s="1" t="s">
        <v>13</v>
      </c>
      <c r="Z548" s="1" t="s">
        <v>12</v>
      </c>
      <c r="AA548" s="1" t="s">
        <v>11</v>
      </c>
    </row>
    <row r="549" spans="1:27" x14ac:dyDescent="0.25">
      <c r="A549" s="1" t="s">
        <v>1107</v>
      </c>
      <c r="B549" s="4">
        <v>42739</v>
      </c>
      <c r="C549" s="24" t="str">
        <f ca="1">IF(Table_owssvr[[#This Row],[Date]]&gt;=(TODAY()-365),"Y","N")</f>
        <v>N</v>
      </c>
      <c r="D549" s="1" t="s">
        <v>1106</v>
      </c>
      <c r="E549" s="1" t="s">
        <v>39</v>
      </c>
      <c r="F549" s="14" t="s">
        <v>1109</v>
      </c>
      <c r="G549" s="1" t="s">
        <v>13</v>
      </c>
      <c r="H549" s="6" t="str">
        <f>IFERROR(LEFT(Table_owssvr[[#This Row],[Subject]],FIND(";",Table_owssvr[[#This Row],[Subject]])-1),Table_owssvr[[#This Row],[Subject]])</f>
        <v>Grants Management</v>
      </c>
      <c r="I549" s="1" t="s">
        <v>27</v>
      </c>
      <c r="J549" s="1" t="s">
        <v>7</v>
      </c>
      <c r="K549" s="5">
        <v>42769.400439814817</v>
      </c>
      <c r="L549" s="1"/>
      <c r="M549" s="1"/>
      <c r="N549" s="2" t="s">
        <v>12</v>
      </c>
      <c r="O549" s="6" t="b">
        <v>0</v>
      </c>
      <c r="P549" s="1" t="s">
        <v>15</v>
      </c>
      <c r="Q549" s="33" t="str">
        <f>IF(ISNUMBER(SEARCH(",",Table_owssvr[[#This Row],[Created By]])),SUBSTITUTE(Table_owssvr[[#This Row],[Created By]]," OCD,",""),Table_owssvr[[#This Row],[Created By]])</f>
        <v>Michael Chua</v>
      </c>
      <c r="R549" s="33" t="str">
        <f>IF(ISNUMBER(SEARCH(",",Table_owssvr[[#This Row],[Created By]])),(MID(Table_owssvr[[#This Row],[Created By_A]]&amp;" "&amp;Table_owssvr[[#This Row],[Created By_A]],FIND(" ",Table_owssvr[[#This Row],[Created By_A]])+1,LEN(Table_owssvr[[#This Row],[Created By_A]]))),Table_owssvr[[#This Row],[Created By]])</f>
        <v>Michael Chua</v>
      </c>
      <c r="S549" s="34" t="str">
        <f>IF(ISNUMBER(SEARCH(",",Table_owssvr[[#This Row],[Created By_B1]])),SUBSTITUTE(Table_owssvr[[#This Row],[Created By_B1]],",",""),Table_owssvr[[#This Row],[Created By_B1]])</f>
        <v>Michael Chua</v>
      </c>
      <c r="T549" s="7">
        <v>555</v>
      </c>
      <c r="U549" s="1" t="s">
        <v>15</v>
      </c>
      <c r="V549" s="5">
        <v>42769.400439814817</v>
      </c>
      <c r="W549" s="1" t="s">
        <v>7</v>
      </c>
      <c r="X549" s="1"/>
      <c r="Y549" s="1" t="s">
        <v>13</v>
      </c>
      <c r="Z549" s="1" t="s">
        <v>12</v>
      </c>
      <c r="AA549" s="1" t="s">
        <v>11</v>
      </c>
    </row>
    <row r="550" spans="1:27" x14ac:dyDescent="0.25">
      <c r="A550" s="1" t="s">
        <v>637</v>
      </c>
      <c r="B550" s="4">
        <v>42740</v>
      </c>
      <c r="C550" s="24" t="str">
        <f ca="1">IF(Table_owssvr[[#This Row],[Date]]&gt;=(TODAY()-365),"Y","N")</f>
        <v>N</v>
      </c>
      <c r="D550" s="1" t="s">
        <v>752</v>
      </c>
      <c r="E550" s="1" t="s">
        <v>39</v>
      </c>
      <c r="F550" s="14" t="s">
        <v>1031</v>
      </c>
      <c r="G550" s="1" t="s">
        <v>13</v>
      </c>
      <c r="H550" s="6" t="str">
        <f>IFERROR(LEFT(Table_owssvr[[#This Row],[Subject]],FIND(";",Table_owssvr[[#This Row],[Subject]])-1),Table_owssvr[[#This Row],[Subject]])</f>
        <v>Grants Management</v>
      </c>
      <c r="I550" s="1" t="s">
        <v>27</v>
      </c>
      <c r="J550" s="1" t="s">
        <v>7</v>
      </c>
      <c r="K550" s="5">
        <v>42769.401296296295</v>
      </c>
      <c r="L550" s="1"/>
      <c r="M550" s="1"/>
      <c r="N550" s="2" t="s">
        <v>12</v>
      </c>
      <c r="O550" s="6" t="b">
        <v>0</v>
      </c>
      <c r="P550" s="1" t="s">
        <v>15</v>
      </c>
      <c r="Q550" s="33" t="str">
        <f>IF(ISNUMBER(SEARCH(",",Table_owssvr[[#This Row],[Created By]])),SUBSTITUTE(Table_owssvr[[#This Row],[Created By]]," OCD,",""),Table_owssvr[[#This Row],[Created By]])</f>
        <v>Michael Chua</v>
      </c>
      <c r="R550" s="33" t="str">
        <f>IF(ISNUMBER(SEARCH(",",Table_owssvr[[#This Row],[Created By]])),(MID(Table_owssvr[[#This Row],[Created By_A]]&amp;" "&amp;Table_owssvr[[#This Row],[Created By_A]],FIND(" ",Table_owssvr[[#This Row],[Created By_A]])+1,LEN(Table_owssvr[[#This Row],[Created By_A]]))),Table_owssvr[[#This Row],[Created By]])</f>
        <v>Michael Chua</v>
      </c>
      <c r="S550" s="34" t="str">
        <f>IF(ISNUMBER(SEARCH(",",Table_owssvr[[#This Row],[Created By_B1]])),SUBSTITUTE(Table_owssvr[[#This Row],[Created By_B1]],",",""),Table_owssvr[[#This Row],[Created By_B1]])</f>
        <v>Michael Chua</v>
      </c>
      <c r="T550" s="7">
        <v>556</v>
      </c>
      <c r="U550" s="1" t="s">
        <v>15</v>
      </c>
      <c r="V550" s="5">
        <v>42769.401296296295</v>
      </c>
      <c r="W550" s="1" t="s">
        <v>7</v>
      </c>
      <c r="X550" s="1"/>
      <c r="Y550" s="1" t="s">
        <v>13</v>
      </c>
      <c r="Z550" s="1" t="s">
        <v>12</v>
      </c>
      <c r="AA550" s="1" t="s">
        <v>11</v>
      </c>
    </row>
    <row r="551" spans="1:27" x14ac:dyDescent="0.25">
      <c r="A551" s="1" t="s">
        <v>41</v>
      </c>
      <c r="B551" s="4">
        <v>42744</v>
      </c>
      <c r="C551" s="24" t="str">
        <f ca="1">IF(Table_owssvr[[#This Row],[Date]]&gt;=(TODAY()-365),"Y","N")</f>
        <v>N</v>
      </c>
      <c r="D551" s="1" t="s">
        <v>40</v>
      </c>
      <c r="E551" s="1" t="s">
        <v>39</v>
      </c>
      <c r="F551" s="14" t="s">
        <v>1108</v>
      </c>
      <c r="G551" s="1" t="s">
        <v>13</v>
      </c>
      <c r="H551" s="6" t="str">
        <f>IFERROR(LEFT(Table_owssvr[[#This Row],[Subject]],FIND(";",Table_owssvr[[#This Row],[Subject]])-1),Table_owssvr[[#This Row],[Subject]])</f>
        <v>Grants Management</v>
      </c>
      <c r="I551" s="1" t="s">
        <v>27</v>
      </c>
      <c r="J551" s="1" t="s">
        <v>7</v>
      </c>
      <c r="K551" s="5">
        <v>42769.402129629627</v>
      </c>
      <c r="L551" s="1"/>
      <c r="M551" s="1"/>
      <c r="N551" s="2" t="s">
        <v>12</v>
      </c>
      <c r="O551" s="6" t="b">
        <v>0</v>
      </c>
      <c r="P551" s="1" t="s">
        <v>15</v>
      </c>
      <c r="Q551" s="33" t="str">
        <f>IF(ISNUMBER(SEARCH(",",Table_owssvr[[#This Row],[Created By]])),SUBSTITUTE(Table_owssvr[[#This Row],[Created By]]," OCD,",""),Table_owssvr[[#This Row],[Created By]])</f>
        <v>Michael Chua</v>
      </c>
      <c r="R551" s="33" t="str">
        <f>IF(ISNUMBER(SEARCH(",",Table_owssvr[[#This Row],[Created By]])),(MID(Table_owssvr[[#This Row],[Created By_A]]&amp;" "&amp;Table_owssvr[[#This Row],[Created By_A]],FIND(" ",Table_owssvr[[#This Row],[Created By_A]])+1,LEN(Table_owssvr[[#This Row],[Created By_A]]))),Table_owssvr[[#This Row],[Created By]])</f>
        <v>Michael Chua</v>
      </c>
      <c r="S551" s="34" t="str">
        <f>IF(ISNUMBER(SEARCH(",",Table_owssvr[[#This Row],[Created By_B1]])),SUBSTITUTE(Table_owssvr[[#This Row],[Created By_B1]],",",""),Table_owssvr[[#This Row],[Created By_B1]])</f>
        <v>Michael Chua</v>
      </c>
      <c r="T551" s="7">
        <v>557</v>
      </c>
      <c r="U551" s="1" t="s">
        <v>15</v>
      </c>
      <c r="V551" s="5">
        <v>42769.402129629627</v>
      </c>
      <c r="W551" s="1" t="s">
        <v>7</v>
      </c>
      <c r="X551" s="1"/>
      <c r="Y551" s="1" t="s">
        <v>13</v>
      </c>
      <c r="Z551" s="1" t="s">
        <v>12</v>
      </c>
      <c r="AA551" s="1" t="s">
        <v>11</v>
      </c>
    </row>
    <row r="552" spans="1:27" x14ac:dyDescent="0.25">
      <c r="A552" s="1" t="s">
        <v>1107</v>
      </c>
      <c r="B552" s="4">
        <v>42762</v>
      </c>
      <c r="C552" s="24" t="str">
        <f ca="1">IF(Table_owssvr[[#This Row],[Date]]&gt;=(TODAY()-365),"Y","N")</f>
        <v>N</v>
      </c>
      <c r="D552" s="1" t="s">
        <v>1106</v>
      </c>
      <c r="E552" s="1" t="s">
        <v>39</v>
      </c>
      <c r="F552" s="14" t="s">
        <v>1031</v>
      </c>
      <c r="G552" s="1" t="s">
        <v>13</v>
      </c>
      <c r="H552" s="6" t="str">
        <f>IFERROR(LEFT(Table_owssvr[[#This Row],[Subject]],FIND(";",Table_owssvr[[#This Row],[Subject]])-1),Table_owssvr[[#This Row],[Subject]])</f>
        <v>Grants Management</v>
      </c>
      <c r="I552" s="1" t="s">
        <v>27</v>
      </c>
      <c r="J552" s="1" t="s">
        <v>7</v>
      </c>
      <c r="K552" s="5">
        <v>42769.403483796297</v>
      </c>
      <c r="L552" s="1"/>
      <c r="M552" s="1"/>
      <c r="N552" s="2" t="s">
        <v>12</v>
      </c>
      <c r="O552" s="6" t="b">
        <v>0</v>
      </c>
      <c r="P552" s="1" t="s">
        <v>15</v>
      </c>
      <c r="Q552" s="33" t="str">
        <f>IF(ISNUMBER(SEARCH(",",Table_owssvr[[#This Row],[Created By]])),SUBSTITUTE(Table_owssvr[[#This Row],[Created By]]," OCD,",""),Table_owssvr[[#This Row],[Created By]])</f>
        <v>Michael Chua</v>
      </c>
      <c r="R552" s="33" t="str">
        <f>IF(ISNUMBER(SEARCH(",",Table_owssvr[[#This Row],[Created By]])),(MID(Table_owssvr[[#This Row],[Created By_A]]&amp;" "&amp;Table_owssvr[[#This Row],[Created By_A]],FIND(" ",Table_owssvr[[#This Row],[Created By_A]])+1,LEN(Table_owssvr[[#This Row],[Created By_A]]))),Table_owssvr[[#This Row],[Created By]])</f>
        <v>Michael Chua</v>
      </c>
      <c r="S552" s="34" t="str">
        <f>IF(ISNUMBER(SEARCH(",",Table_owssvr[[#This Row],[Created By_B1]])),SUBSTITUTE(Table_owssvr[[#This Row],[Created By_B1]],",",""),Table_owssvr[[#This Row],[Created By_B1]])</f>
        <v>Michael Chua</v>
      </c>
      <c r="T552" s="7">
        <v>558</v>
      </c>
      <c r="U552" s="1" t="s">
        <v>15</v>
      </c>
      <c r="V552" s="5">
        <v>42769.403483796297</v>
      </c>
      <c r="W552" s="1" t="s">
        <v>7</v>
      </c>
      <c r="X552" s="1"/>
      <c r="Y552" s="1" t="s">
        <v>13</v>
      </c>
      <c r="Z552" s="1" t="s">
        <v>12</v>
      </c>
      <c r="AA552" s="1" t="s">
        <v>11</v>
      </c>
    </row>
    <row r="553" spans="1:27" x14ac:dyDescent="0.25">
      <c r="A553" s="1" t="s">
        <v>1105</v>
      </c>
      <c r="B553" s="4">
        <v>42765</v>
      </c>
      <c r="C553" s="24" t="str">
        <f ca="1">IF(Table_owssvr[[#This Row],[Date]]&gt;=(TODAY()-365),"Y","N")</f>
        <v>N</v>
      </c>
      <c r="D553" s="1" t="s">
        <v>1076</v>
      </c>
      <c r="E553" s="1" t="s">
        <v>39</v>
      </c>
      <c r="F553" s="14" t="s">
        <v>1104</v>
      </c>
      <c r="G553" s="1" t="s">
        <v>13</v>
      </c>
      <c r="H553" s="6" t="str">
        <f>IFERROR(LEFT(Table_owssvr[[#This Row],[Subject]],FIND(";",Table_owssvr[[#This Row],[Subject]])-1),Table_owssvr[[#This Row],[Subject]])</f>
        <v>Grants Management</v>
      </c>
      <c r="I553" s="1" t="s">
        <v>16</v>
      </c>
      <c r="J553" s="1" t="s">
        <v>7</v>
      </c>
      <c r="K553" s="5">
        <v>42769.404745370368</v>
      </c>
      <c r="L553" s="1"/>
      <c r="M553" s="1"/>
      <c r="N553" s="2" t="s">
        <v>12</v>
      </c>
      <c r="O553" s="6" t="b">
        <v>0</v>
      </c>
      <c r="P553" s="1" t="s">
        <v>15</v>
      </c>
      <c r="Q553" s="33" t="str">
        <f>IF(ISNUMBER(SEARCH(",",Table_owssvr[[#This Row],[Created By]])),SUBSTITUTE(Table_owssvr[[#This Row],[Created By]]," OCD,",""),Table_owssvr[[#This Row],[Created By]])</f>
        <v>Michael Chua</v>
      </c>
      <c r="R553" s="33" t="str">
        <f>IF(ISNUMBER(SEARCH(",",Table_owssvr[[#This Row],[Created By]])),(MID(Table_owssvr[[#This Row],[Created By_A]]&amp;" "&amp;Table_owssvr[[#This Row],[Created By_A]],FIND(" ",Table_owssvr[[#This Row],[Created By_A]])+1,LEN(Table_owssvr[[#This Row],[Created By_A]]))),Table_owssvr[[#This Row],[Created By]])</f>
        <v>Michael Chua</v>
      </c>
      <c r="S553" s="34" t="str">
        <f>IF(ISNUMBER(SEARCH(",",Table_owssvr[[#This Row],[Created By_B1]])),SUBSTITUTE(Table_owssvr[[#This Row],[Created By_B1]],",",""),Table_owssvr[[#This Row],[Created By_B1]])</f>
        <v>Michael Chua</v>
      </c>
      <c r="T553" s="7">
        <v>559</v>
      </c>
      <c r="U553" s="1" t="s">
        <v>15</v>
      </c>
      <c r="V553" s="5">
        <v>42769.404745370368</v>
      </c>
      <c r="W553" s="1" t="s">
        <v>7</v>
      </c>
      <c r="X553" s="1"/>
      <c r="Y553" s="1" t="s">
        <v>13</v>
      </c>
      <c r="Z553" s="1" t="s">
        <v>12</v>
      </c>
      <c r="AA553" s="1" t="s">
        <v>11</v>
      </c>
    </row>
    <row r="554" spans="1:27" x14ac:dyDescent="0.25">
      <c r="A554" s="1" t="s">
        <v>31</v>
      </c>
      <c r="B554" s="4">
        <v>42772</v>
      </c>
      <c r="C554" s="24" t="str">
        <f ca="1">IF(Table_owssvr[[#This Row],[Date]]&gt;=(TODAY()-365),"Y","N")</f>
        <v>N</v>
      </c>
      <c r="D554" s="1" t="s">
        <v>164</v>
      </c>
      <c r="E554" s="1" t="s">
        <v>29</v>
      </c>
      <c r="F554" s="14" t="s">
        <v>1103</v>
      </c>
      <c r="G554" s="1" t="s">
        <v>1102</v>
      </c>
      <c r="H554" s="6" t="str">
        <f>IFERROR(LEFT(Table_owssvr[[#This Row],[Subject]],FIND(";",Table_owssvr[[#This Row],[Subject]])-1),Table_owssvr[[#This Row],[Subject]])</f>
        <v>Duplication of Benefits</v>
      </c>
      <c r="I554" s="1" t="s">
        <v>16</v>
      </c>
      <c r="J554" s="1" t="s">
        <v>6</v>
      </c>
      <c r="K554" s="5">
        <v>42772.597245370373</v>
      </c>
      <c r="L554" s="1"/>
      <c r="M554" s="1"/>
      <c r="N554" s="2" t="s">
        <v>12</v>
      </c>
      <c r="O554" s="6" t="b">
        <v>0</v>
      </c>
      <c r="P554" s="1" t="s">
        <v>15</v>
      </c>
      <c r="Q554" s="33" t="str">
        <f>IF(ISNUMBER(SEARCH(",",Table_owssvr[[#This Row],[Created By]])),SUBSTITUTE(Table_owssvr[[#This Row],[Created By]]," OCD,",""),Table_owssvr[[#This Row],[Created By]])</f>
        <v>Nechelle Polk</v>
      </c>
      <c r="R554" s="33" t="str">
        <f>IF(ISNUMBER(SEARCH(",",Table_owssvr[[#This Row],[Created By]])),(MID(Table_owssvr[[#This Row],[Created By_A]]&amp;" "&amp;Table_owssvr[[#This Row],[Created By_A]],FIND(" ",Table_owssvr[[#This Row],[Created By_A]])+1,LEN(Table_owssvr[[#This Row],[Created By_A]]))),Table_owssvr[[#This Row],[Created By]])</f>
        <v>Nechelle Polk</v>
      </c>
      <c r="S554" s="34" t="str">
        <f>IF(ISNUMBER(SEARCH(",",Table_owssvr[[#This Row],[Created By_B1]])),SUBSTITUTE(Table_owssvr[[#This Row],[Created By_B1]],",",""),Table_owssvr[[#This Row],[Created By_B1]])</f>
        <v>Nechelle Polk</v>
      </c>
      <c r="T554" s="7">
        <v>560</v>
      </c>
      <c r="U554" s="1" t="s">
        <v>15</v>
      </c>
      <c r="V554" s="5">
        <v>42800.607303240744</v>
      </c>
      <c r="W554" s="1" t="s">
        <v>6</v>
      </c>
      <c r="X554" s="1"/>
      <c r="Y554" s="1" t="s">
        <v>13</v>
      </c>
      <c r="Z554" s="1" t="s">
        <v>12</v>
      </c>
      <c r="AA554" s="1" t="s">
        <v>11</v>
      </c>
    </row>
    <row r="555" spans="1:27" x14ac:dyDescent="0.25">
      <c r="A555" s="1" t="s">
        <v>482</v>
      </c>
      <c r="B555" s="4">
        <v>42774</v>
      </c>
      <c r="C555" s="24" t="str">
        <f ca="1">IF(Table_owssvr[[#This Row],[Date]]&gt;=(TODAY()-365),"Y","N")</f>
        <v>N</v>
      </c>
      <c r="D555" s="1" t="s">
        <v>1101</v>
      </c>
      <c r="E555" s="1" t="s">
        <v>29</v>
      </c>
      <c r="F555" s="14" t="s">
        <v>1100</v>
      </c>
      <c r="G555" s="1" t="s">
        <v>367</v>
      </c>
      <c r="H555" s="6" t="str">
        <f>IFERROR(LEFT(Table_owssvr[[#This Row],[Subject]],FIND(";",Table_owssvr[[#This Row],[Subject]])-1),Table_owssvr[[#This Row],[Subject]])</f>
        <v>Damage related to disaster</v>
      </c>
      <c r="I555" s="1" t="s">
        <v>16</v>
      </c>
      <c r="J555" s="1" t="s">
        <v>1099</v>
      </c>
      <c r="K555" s="5">
        <v>42776.4609837963</v>
      </c>
      <c r="L555" s="1"/>
      <c r="M555" s="1"/>
      <c r="N555" s="2" t="s">
        <v>12</v>
      </c>
      <c r="O555" s="6" t="b">
        <v>0</v>
      </c>
      <c r="P555" s="1" t="s">
        <v>15</v>
      </c>
      <c r="Q555" s="33" t="str">
        <f>IF(ISNUMBER(SEARCH(",",Table_owssvr[[#This Row],[Created By]])),SUBSTITUTE(Table_owssvr[[#This Row],[Created By]]," OCD,",""),Table_owssvr[[#This Row],[Created By]])</f>
        <v>Peychaud Rosalind</v>
      </c>
      <c r="R555" s="33" t="str">
        <f>IF(ISNUMBER(SEARCH(",",Table_owssvr[[#This Row],[Created By]])),(MID(Table_owssvr[[#This Row],[Created By_A]]&amp;" "&amp;Table_owssvr[[#This Row],[Created By_A]],FIND(" ",Table_owssvr[[#This Row],[Created By_A]])+1,LEN(Table_owssvr[[#This Row],[Created By_A]]))),Table_owssvr[[#This Row],[Created By]])</f>
        <v>Rosalind Peychaud</v>
      </c>
      <c r="S555" s="34" t="str">
        <f>IF(ISNUMBER(SEARCH(",",Table_owssvr[[#This Row],[Created By_B1]])),SUBSTITUTE(Table_owssvr[[#This Row],[Created By_B1]],",",""),Table_owssvr[[#This Row],[Created By_B1]])</f>
        <v>Rosalind Peychaud</v>
      </c>
      <c r="T555" s="7">
        <v>561</v>
      </c>
      <c r="U555" s="1" t="s">
        <v>15</v>
      </c>
      <c r="V555" s="5">
        <v>42776.4609837963</v>
      </c>
      <c r="W555" s="1" t="s">
        <v>1099</v>
      </c>
      <c r="X555" s="1"/>
      <c r="Y555" s="1" t="s">
        <v>13</v>
      </c>
      <c r="Z555" s="1" t="s">
        <v>12</v>
      </c>
      <c r="AA555" s="1" t="s">
        <v>11</v>
      </c>
    </row>
    <row r="556" spans="1:27" x14ac:dyDescent="0.25">
      <c r="A556" s="1" t="s">
        <v>1098</v>
      </c>
      <c r="B556" s="4">
        <v>42782</v>
      </c>
      <c r="C556" s="24" t="str">
        <f ca="1">IF(Table_owssvr[[#This Row],[Date]]&gt;=(TODAY()-365),"Y","N")</f>
        <v>N</v>
      </c>
      <c r="D556" s="1" t="s">
        <v>19</v>
      </c>
      <c r="E556" s="1" t="s">
        <v>39</v>
      </c>
      <c r="F556" s="14" t="s">
        <v>1097</v>
      </c>
      <c r="G556" s="1" t="s">
        <v>59</v>
      </c>
      <c r="H556" s="6" t="str">
        <f>IFERROR(LEFT(Table_owssvr[[#This Row],[Subject]],FIND(";",Table_owssvr[[#This Row],[Subject]])-1),Table_owssvr[[#This Row],[Subject]])</f>
        <v>Damage related to disaster</v>
      </c>
      <c r="I556" s="1" t="s">
        <v>16</v>
      </c>
      <c r="J556" s="1" t="s">
        <v>2825</v>
      </c>
      <c r="K556" s="5">
        <v>42786.397939814815</v>
      </c>
      <c r="L556" s="1"/>
      <c r="M556" s="1"/>
      <c r="N556" s="2" t="s">
        <v>12</v>
      </c>
      <c r="O556" s="6" t="b">
        <v>0</v>
      </c>
      <c r="P556" s="1" t="s">
        <v>15</v>
      </c>
      <c r="Q556" s="33" t="str">
        <f>IF(ISNUMBER(SEARCH(",",Table_owssvr[[#This Row],[Created By]])),SUBSTITUTE(Table_owssvr[[#This Row],[Created By]]," OCD,",""),Table_owssvr[[#This Row],[Created By]])</f>
        <v>Andrea Fleischbein</v>
      </c>
      <c r="R556" s="33" t="str">
        <f>IF(ISNUMBER(SEARCH(",",Table_owssvr[[#This Row],[Created By]])),(MID(Table_owssvr[[#This Row],[Created By_A]]&amp;" "&amp;Table_owssvr[[#This Row],[Created By_A]],FIND(" ",Table_owssvr[[#This Row],[Created By_A]])+1,LEN(Table_owssvr[[#This Row],[Created By_A]]))),Table_owssvr[[#This Row],[Created By]])</f>
        <v>Andrea Fleischbein</v>
      </c>
      <c r="S556" s="34" t="str">
        <f>IF(ISNUMBER(SEARCH(",",Table_owssvr[[#This Row],[Created By_B1]])),SUBSTITUTE(Table_owssvr[[#This Row],[Created By_B1]],",",""),Table_owssvr[[#This Row],[Created By_B1]])</f>
        <v>Andrea Fleischbein</v>
      </c>
      <c r="T556" s="7">
        <v>562</v>
      </c>
      <c r="U556" s="1" t="s">
        <v>15</v>
      </c>
      <c r="V556" s="5">
        <v>42786.397939814815</v>
      </c>
      <c r="W556" s="1" t="s">
        <v>2825</v>
      </c>
      <c r="X556" s="1"/>
      <c r="Y556" s="1" t="s">
        <v>13</v>
      </c>
      <c r="Z556" s="1" t="s">
        <v>12</v>
      </c>
      <c r="AA556" s="1" t="s">
        <v>11</v>
      </c>
    </row>
    <row r="557" spans="1:27" x14ac:dyDescent="0.25">
      <c r="A557" s="1" t="s">
        <v>829</v>
      </c>
      <c r="B557" s="4">
        <v>42782</v>
      </c>
      <c r="C557" s="24" t="str">
        <f ca="1">IF(Table_owssvr[[#This Row],[Date]]&gt;=(TODAY()-365),"Y","N")</f>
        <v>N</v>
      </c>
      <c r="D557" s="1" t="s">
        <v>19</v>
      </c>
      <c r="E557" s="1" t="s">
        <v>39</v>
      </c>
      <c r="F557" s="14" t="s">
        <v>1096</v>
      </c>
      <c r="G557" s="1" t="s">
        <v>59</v>
      </c>
      <c r="H557" s="6" t="str">
        <f>IFERROR(LEFT(Table_owssvr[[#This Row],[Subject]],FIND(";",Table_owssvr[[#This Row],[Subject]])-1),Table_owssvr[[#This Row],[Subject]])</f>
        <v>Damage related to disaster</v>
      </c>
      <c r="I557" s="1" t="s">
        <v>16</v>
      </c>
      <c r="J557" s="1" t="s">
        <v>2825</v>
      </c>
      <c r="K557" s="5">
        <v>42786.398773148147</v>
      </c>
      <c r="L557" s="1"/>
      <c r="M557" s="1"/>
      <c r="N557" s="2" t="s">
        <v>12</v>
      </c>
      <c r="O557" s="6" t="b">
        <v>0</v>
      </c>
      <c r="P557" s="1" t="s">
        <v>15</v>
      </c>
      <c r="Q557" s="33" t="str">
        <f>IF(ISNUMBER(SEARCH(",",Table_owssvr[[#This Row],[Created By]])),SUBSTITUTE(Table_owssvr[[#This Row],[Created By]]," OCD,",""),Table_owssvr[[#This Row],[Created By]])</f>
        <v>Andrea Fleischbein</v>
      </c>
      <c r="R557" s="33" t="str">
        <f>IF(ISNUMBER(SEARCH(",",Table_owssvr[[#This Row],[Created By]])),(MID(Table_owssvr[[#This Row],[Created By_A]]&amp;" "&amp;Table_owssvr[[#This Row],[Created By_A]],FIND(" ",Table_owssvr[[#This Row],[Created By_A]])+1,LEN(Table_owssvr[[#This Row],[Created By_A]]))),Table_owssvr[[#This Row],[Created By]])</f>
        <v>Andrea Fleischbein</v>
      </c>
      <c r="S557" s="34" t="str">
        <f>IF(ISNUMBER(SEARCH(",",Table_owssvr[[#This Row],[Created By_B1]])),SUBSTITUTE(Table_owssvr[[#This Row],[Created By_B1]],",",""),Table_owssvr[[#This Row],[Created By_B1]])</f>
        <v>Andrea Fleischbein</v>
      </c>
      <c r="T557" s="7">
        <v>563</v>
      </c>
      <c r="U557" s="1" t="s">
        <v>15</v>
      </c>
      <c r="V557" s="5">
        <v>42786.398773148147</v>
      </c>
      <c r="W557" s="1" t="s">
        <v>2825</v>
      </c>
      <c r="X557" s="1"/>
      <c r="Y557" s="1" t="s">
        <v>13</v>
      </c>
      <c r="Z557" s="1" t="s">
        <v>12</v>
      </c>
      <c r="AA557" s="1" t="s">
        <v>11</v>
      </c>
    </row>
    <row r="558" spans="1:27" x14ac:dyDescent="0.25">
      <c r="A558" s="1" t="s">
        <v>1065</v>
      </c>
      <c r="B558" s="4">
        <v>42772</v>
      </c>
      <c r="C558" s="24" t="str">
        <f ca="1">IF(Table_owssvr[[#This Row],[Date]]&gt;=(TODAY()-365),"Y","N")</f>
        <v>N</v>
      </c>
      <c r="D558" s="1" t="s">
        <v>1095</v>
      </c>
      <c r="E558" s="1" t="s">
        <v>29</v>
      </c>
      <c r="F558" s="14" t="s">
        <v>1094</v>
      </c>
      <c r="G558" s="1" t="s">
        <v>13</v>
      </c>
      <c r="H558" s="6" t="str">
        <f>IFERROR(LEFT(Table_owssvr[[#This Row],[Subject]],FIND(";",Table_owssvr[[#This Row],[Subject]])-1),Table_owssvr[[#This Row],[Subject]])</f>
        <v>Grants Management</v>
      </c>
      <c r="I558" s="1" t="s">
        <v>16</v>
      </c>
      <c r="J558" s="1" t="s">
        <v>2825</v>
      </c>
      <c r="K558" s="5">
        <v>42786.401493055557</v>
      </c>
      <c r="L558" s="1"/>
      <c r="M558" s="1"/>
      <c r="N558" s="2" t="s">
        <v>12</v>
      </c>
      <c r="O558" s="6" t="b">
        <v>0</v>
      </c>
      <c r="P558" s="1" t="s">
        <v>15</v>
      </c>
      <c r="Q558" s="33" t="str">
        <f>IF(ISNUMBER(SEARCH(",",Table_owssvr[[#This Row],[Created By]])),SUBSTITUTE(Table_owssvr[[#This Row],[Created By]]," OCD,",""),Table_owssvr[[#This Row],[Created By]])</f>
        <v>Andrea Fleischbein</v>
      </c>
      <c r="R558" s="33" t="str">
        <f>IF(ISNUMBER(SEARCH(",",Table_owssvr[[#This Row],[Created By]])),(MID(Table_owssvr[[#This Row],[Created By_A]]&amp;" "&amp;Table_owssvr[[#This Row],[Created By_A]],FIND(" ",Table_owssvr[[#This Row],[Created By_A]])+1,LEN(Table_owssvr[[#This Row],[Created By_A]]))),Table_owssvr[[#This Row],[Created By]])</f>
        <v>Andrea Fleischbein</v>
      </c>
      <c r="S558" s="34" t="str">
        <f>IF(ISNUMBER(SEARCH(",",Table_owssvr[[#This Row],[Created By_B1]])),SUBSTITUTE(Table_owssvr[[#This Row],[Created By_B1]],",",""),Table_owssvr[[#This Row],[Created By_B1]])</f>
        <v>Andrea Fleischbein</v>
      </c>
      <c r="T558" s="7">
        <v>564</v>
      </c>
      <c r="U558" s="1" t="s">
        <v>15</v>
      </c>
      <c r="V558" s="5">
        <v>42786.401493055557</v>
      </c>
      <c r="W558" s="1" t="s">
        <v>2825</v>
      </c>
      <c r="X558" s="1"/>
      <c r="Y558" s="1" t="s">
        <v>13</v>
      </c>
      <c r="Z558" s="1" t="s">
        <v>12</v>
      </c>
      <c r="AA558" s="1" t="s">
        <v>11</v>
      </c>
    </row>
    <row r="559" spans="1:27" x14ac:dyDescent="0.25">
      <c r="A559" s="1" t="s">
        <v>1080</v>
      </c>
      <c r="B559" s="4">
        <v>42776</v>
      </c>
      <c r="C559" s="24" t="str">
        <f ca="1">IF(Table_owssvr[[#This Row],[Date]]&gt;=(TODAY()-365),"Y","N")</f>
        <v>N</v>
      </c>
      <c r="D559" s="1" t="s">
        <v>1093</v>
      </c>
      <c r="E559" s="1" t="s">
        <v>39</v>
      </c>
      <c r="F559" s="14" t="s">
        <v>1092</v>
      </c>
      <c r="G559" s="1" t="s">
        <v>13</v>
      </c>
      <c r="H559" s="6" t="str">
        <f>IFERROR(LEFT(Table_owssvr[[#This Row],[Subject]],FIND(";",Table_owssvr[[#This Row],[Subject]])-1),Table_owssvr[[#This Row],[Subject]])</f>
        <v>Grants Management</v>
      </c>
      <c r="I559" s="1" t="s">
        <v>16</v>
      </c>
      <c r="J559" s="1" t="s">
        <v>2825</v>
      </c>
      <c r="K559" s="5">
        <v>42786.404247685183</v>
      </c>
      <c r="L559" s="1"/>
      <c r="M559" s="1"/>
      <c r="N559" s="2" t="s">
        <v>12</v>
      </c>
      <c r="O559" s="6" t="b">
        <v>0</v>
      </c>
      <c r="P559" s="1" t="s">
        <v>15</v>
      </c>
      <c r="Q559" s="33" t="str">
        <f>IF(ISNUMBER(SEARCH(",",Table_owssvr[[#This Row],[Created By]])),SUBSTITUTE(Table_owssvr[[#This Row],[Created By]]," OCD,",""),Table_owssvr[[#This Row],[Created By]])</f>
        <v>Andrea Fleischbein</v>
      </c>
      <c r="R559" s="33" t="str">
        <f>IF(ISNUMBER(SEARCH(",",Table_owssvr[[#This Row],[Created By]])),(MID(Table_owssvr[[#This Row],[Created By_A]]&amp;" "&amp;Table_owssvr[[#This Row],[Created By_A]],FIND(" ",Table_owssvr[[#This Row],[Created By_A]])+1,LEN(Table_owssvr[[#This Row],[Created By_A]]))),Table_owssvr[[#This Row],[Created By]])</f>
        <v>Andrea Fleischbein</v>
      </c>
      <c r="S559" s="34" t="str">
        <f>IF(ISNUMBER(SEARCH(",",Table_owssvr[[#This Row],[Created By_B1]])),SUBSTITUTE(Table_owssvr[[#This Row],[Created By_B1]],",",""),Table_owssvr[[#This Row],[Created By_B1]])</f>
        <v>Andrea Fleischbein</v>
      </c>
      <c r="T559" s="7">
        <v>565</v>
      </c>
      <c r="U559" s="1" t="s">
        <v>15</v>
      </c>
      <c r="V559" s="5">
        <v>42786.404247685183</v>
      </c>
      <c r="W559" s="1" t="s">
        <v>2825</v>
      </c>
      <c r="X559" s="1"/>
      <c r="Y559" s="1" t="s">
        <v>13</v>
      </c>
      <c r="Z559" s="1" t="s">
        <v>12</v>
      </c>
      <c r="AA559" s="1" t="s">
        <v>11</v>
      </c>
    </row>
    <row r="560" spans="1:27" x14ac:dyDescent="0.25">
      <c r="A560" s="1" t="s">
        <v>153</v>
      </c>
      <c r="B560" s="4">
        <v>42766</v>
      </c>
      <c r="C560" s="24" t="str">
        <f ca="1">IF(Table_owssvr[[#This Row],[Date]]&gt;=(TODAY()-365),"Y","N")</f>
        <v>N</v>
      </c>
      <c r="D560" s="1" t="s">
        <v>959</v>
      </c>
      <c r="E560" s="1" t="s">
        <v>39</v>
      </c>
      <c r="F560" s="14" t="s">
        <v>1091</v>
      </c>
      <c r="G560" s="1" t="s">
        <v>13</v>
      </c>
      <c r="H560" s="6" t="str">
        <f>IFERROR(LEFT(Table_owssvr[[#This Row],[Subject]],FIND(";",Table_owssvr[[#This Row],[Subject]])-1),Table_owssvr[[#This Row],[Subject]])</f>
        <v>Grants Management</v>
      </c>
      <c r="I560" s="1" t="s">
        <v>16</v>
      </c>
      <c r="J560" s="1" t="s">
        <v>2825</v>
      </c>
      <c r="K560" s="5">
        <v>42786.407175925924</v>
      </c>
      <c r="L560" s="1"/>
      <c r="M560" s="1"/>
      <c r="N560" s="2" t="s">
        <v>12</v>
      </c>
      <c r="O560" s="6" t="b">
        <v>0</v>
      </c>
      <c r="P560" s="1" t="s">
        <v>15</v>
      </c>
      <c r="Q560" s="33" t="str">
        <f>IF(ISNUMBER(SEARCH(",",Table_owssvr[[#This Row],[Created By]])),SUBSTITUTE(Table_owssvr[[#This Row],[Created By]]," OCD,",""),Table_owssvr[[#This Row],[Created By]])</f>
        <v>Andrea Fleischbein</v>
      </c>
      <c r="R560" s="33" t="str">
        <f>IF(ISNUMBER(SEARCH(",",Table_owssvr[[#This Row],[Created By]])),(MID(Table_owssvr[[#This Row],[Created By_A]]&amp;" "&amp;Table_owssvr[[#This Row],[Created By_A]],FIND(" ",Table_owssvr[[#This Row],[Created By_A]])+1,LEN(Table_owssvr[[#This Row],[Created By_A]]))),Table_owssvr[[#This Row],[Created By]])</f>
        <v>Andrea Fleischbein</v>
      </c>
      <c r="S560" s="34" t="str">
        <f>IF(ISNUMBER(SEARCH(",",Table_owssvr[[#This Row],[Created By_B1]])),SUBSTITUTE(Table_owssvr[[#This Row],[Created By_B1]],",",""),Table_owssvr[[#This Row],[Created By_B1]])</f>
        <v>Andrea Fleischbein</v>
      </c>
      <c r="T560" s="7">
        <v>566</v>
      </c>
      <c r="U560" s="1" t="s">
        <v>15</v>
      </c>
      <c r="V560" s="5">
        <v>42786.407175925924</v>
      </c>
      <c r="W560" s="1" t="s">
        <v>2825</v>
      </c>
      <c r="X560" s="1"/>
      <c r="Y560" s="1" t="s">
        <v>13</v>
      </c>
      <c r="Z560" s="1" t="s">
        <v>12</v>
      </c>
      <c r="AA560" s="1" t="s">
        <v>11</v>
      </c>
    </row>
    <row r="561" spans="1:27" x14ac:dyDescent="0.25">
      <c r="A561" s="1" t="s">
        <v>1065</v>
      </c>
      <c r="B561" s="4">
        <v>42741</v>
      </c>
      <c r="C561" s="24" t="str">
        <f ca="1">IF(Table_owssvr[[#This Row],[Date]]&gt;=(TODAY()-365),"Y","N")</f>
        <v>N</v>
      </c>
      <c r="D561" s="1" t="s">
        <v>1090</v>
      </c>
      <c r="E561" s="1" t="s">
        <v>29</v>
      </c>
      <c r="F561" s="14" t="s">
        <v>1089</v>
      </c>
      <c r="G561" s="1" t="s">
        <v>13</v>
      </c>
      <c r="H561" s="6" t="str">
        <f>IFERROR(LEFT(Table_owssvr[[#This Row],[Subject]],FIND(";",Table_owssvr[[#This Row],[Subject]])-1),Table_owssvr[[#This Row],[Subject]])</f>
        <v>Grants Management</v>
      </c>
      <c r="I561" s="1" t="s">
        <v>16</v>
      </c>
      <c r="J561" s="1" t="s">
        <v>2825</v>
      </c>
      <c r="K561" s="5">
        <v>42786.408171296294</v>
      </c>
      <c r="L561" s="1"/>
      <c r="M561" s="1"/>
      <c r="N561" s="2" t="s">
        <v>12</v>
      </c>
      <c r="O561" s="6" t="b">
        <v>0</v>
      </c>
      <c r="P561" s="1" t="s">
        <v>15</v>
      </c>
      <c r="Q561" s="33" t="str">
        <f>IF(ISNUMBER(SEARCH(",",Table_owssvr[[#This Row],[Created By]])),SUBSTITUTE(Table_owssvr[[#This Row],[Created By]]," OCD,",""),Table_owssvr[[#This Row],[Created By]])</f>
        <v>Andrea Fleischbein</v>
      </c>
      <c r="R561" s="33" t="str">
        <f>IF(ISNUMBER(SEARCH(",",Table_owssvr[[#This Row],[Created By]])),(MID(Table_owssvr[[#This Row],[Created By_A]]&amp;" "&amp;Table_owssvr[[#This Row],[Created By_A]],FIND(" ",Table_owssvr[[#This Row],[Created By_A]])+1,LEN(Table_owssvr[[#This Row],[Created By_A]]))),Table_owssvr[[#This Row],[Created By]])</f>
        <v>Andrea Fleischbein</v>
      </c>
      <c r="S561" s="34" t="str">
        <f>IF(ISNUMBER(SEARCH(",",Table_owssvr[[#This Row],[Created By_B1]])),SUBSTITUTE(Table_owssvr[[#This Row],[Created By_B1]],",",""),Table_owssvr[[#This Row],[Created By_B1]])</f>
        <v>Andrea Fleischbein</v>
      </c>
      <c r="T561" s="7">
        <v>567</v>
      </c>
      <c r="U561" s="1" t="s">
        <v>15</v>
      </c>
      <c r="V561" s="5">
        <v>42786.408171296294</v>
      </c>
      <c r="W561" s="1" t="s">
        <v>2825</v>
      </c>
      <c r="X561" s="1"/>
      <c r="Y561" s="1" t="s">
        <v>13</v>
      </c>
      <c r="Z561" s="1" t="s">
        <v>12</v>
      </c>
      <c r="AA561" s="1" t="s">
        <v>11</v>
      </c>
    </row>
    <row r="562" spans="1:27" x14ac:dyDescent="0.25">
      <c r="A562" s="1" t="s">
        <v>1065</v>
      </c>
      <c r="B562" s="4">
        <v>42766</v>
      </c>
      <c r="C562" s="24" t="str">
        <f ca="1">IF(Table_owssvr[[#This Row],[Date]]&gt;=(TODAY()-365),"Y","N")</f>
        <v>N</v>
      </c>
      <c r="D562" s="1" t="s">
        <v>1088</v>
      </c>
      <c r="E562" s="1" t="s">
        <v>29</v>
      </c>
      <c r="F562" s="14" t="s">
        <v>1087</v>
      </c>
      <c r="G562" s="1" t="s">
        <v>13</v>
      </c>
      <c r="H562" s="6" t="str">
        <f>IFERROR(LEFT(Table_owssvr[[#This Row],[Subject]],FIND(";",Table_owssvr[[#This Row],[Subject]])-1),Table_owssvr[[#This Row],[Subject]])</f>
        <v>Grants Management</v>
      </c>
      <c r="I562" s="1" t="s">
        <v>16</v>
      </c>
      <c r="J562" s="1" t="s">
        <v>2825</v>
      </c>
      <c r="K562" s="5">
        <v>42786.408692129633</v>
      </c>
      <c r="L562" s="1"/>
      <c r="M562" s="1"/>
      <c r="N562" s="2" t="s">
        <v>12</v>
      </c>
      <c r="O562" s="6" t="b">
        <v>0</v>
      </c>
      <c r="P562" s="1" t="s">
        <v>15</v>
      </c>
      <c r="Q562" s="33" t="str">
        <f>IF(ISNUMBER(SEARCH(",",Table_owssvr[[#This Row],[Created By]])),SUBSTITUTE(Table_owssvr[[#This Row],[Created By]]," OCD,",""),Table_owssvr[[#This Row],[Created By]])</f>
        <v>Andrea Fleischbein</v>
      </c>
      <c r="R562" s="33" t="str">
        <f>IF(ISNUMBER(SEARCH(",",Table_owssvr[[#This Row],[Created By]])),(MID(Table_owssvr[[#This Row],[Created By_A]]&amp;" "&amp;Table_owssvr[[#This Row],[Created By_A]],FIND(" ",Table_owssvr[[#This Row],[Created By_A]])+1,LEN(Table_owssvr[[#This Row],[Created By_A]]))),Table_owssvr[[#This Row],[Created By]])</f>
        <v>Andrea Fleischbein</v>
      </c>
      <c r="S562" s="34" t="str">
        <f>IF(ISNUMBER(SEARCH(",",Table_owssvr[[#This Row],[Created By_B1]])),SUBSTITUTE(Table_owssvr[[#This Row],[Created By_B1]],",",""),Table_owssvr[[#This Row],[Created By_B1]])</f>
        <v>Andrea Fleischbein</v>
      </c>
      <c r="T562" s="7">
        <v>568</v>
      </c>
      <c r="U562" s="1" t="s">
        <v>15</v>
      </c>
      <c r="V562" s="5">
        <v>42786.408692129633</v>
      </c>
      <c r="W562" s="1" t="s">
        <v>2825</v>
      </c>
      <c r="X562" s="1"/>
      <c r="Y562" s="1" t="s">
        <v>13</v>
      </c>
      <c r="Z562" s="1" t="s">
        <v>12</v>
      </c>
      <c r="AA562" s="1" t="s">
        <v>11</v>
      </c>
    </row>
    <row r="563" spans="1:27" x14ac:dyDescent="0.25">
      <c r="A563" s="1" t="s">
        <v>1086</v>
      </c>
      <c r="B563" s="4">
        <v>42765</v>
      </c>
      <c r="C563" s="24" t="str">
        <f ca="1">IF(Table_owssvr[[#This Row],[Date]]&gt;=(TODAY()-365),"Y","N")</f>
        <v>N</v>
      </c>
      <c r="D563" s="1" t="s">
        <v>1085</v>
      </c>
      <c r="E563" s="1" t="s">
        <v>39</v>
      </c>
      <c r="F563" s="14" t="s">
        <v>1084</v>
      </c>
      <c r="G563" s="1" t="s">
        <v>13</v>
      </c>
      <c r="H563" s="6" t="str">
        <f>IFERROR(LEFT(Table_owssvr[[#This Row],[Subject]],FIND(";",Table_owssvr[[#This Row],[Subject]])-1),Table_owssvr[[#This Row],[Subject]])</f>
        <v>Grants Management</v>
      </c>
      <c r="I563" s="1" t="s">
        <v>16</v>
      </c>
      <c r="J563" s="1" t="s">
        <v>2825</v>
      </c>
      <c r="K563" s="5">
        <v>42786.40934027778</v>
      </c>
      <c r="L563" s="1"/>
      <c r="M563" s="1"/>
      <c r="N563" s="2" t="s">
        <v>12</v>
      </c>
      <c r="O563" s="6" t="b">
        <v>0</v>
      </c>
      <c r="P563" s="1" t="s">
        <v>15</v>
      </c>
      <c r="Q563" s="33" t="str">
        <f>IF(ISNUMBER(SEARCH(",",Table_owssvr[[#This Row],[Created By]])),SUBSTITUTE(Table_owssvr[[#This Row],[Created By]]," OCD,",""),Table_owssvr[[#This Row],[Created By]])</f>
        <v>Andrea Fleischbein</v>
      </c>
      <c r="R563" s="33" t="str">
        <f>IF(ISNUMBER(SEARCH(",",Table_owssvr[[#This Row],[Created By]])),(MID(Table_owssvr[[#This Row],[Created By_A]]&amp;" "&amp;Table_owssvr[[#This Row],[Created By_A]],FIND(" ",Table_owssvr[[#This Row],[Created By_A]])+1,LEN(Table_owssvr[[#This Row],[Created By_A]]))),Table_owssvr[[#This Row],[Created By]])</f>
        <v>Andrea Fleischbein</v>
      </c>
      <c r="S563" s="34" t="str">
        <f>IF(ISNUMBER(SEARCH(",",Table_owssvr[[#This Row],[Created By_B1]])),SUBSTITUTE(Table_owssvr[[#This Row],[Created By_B1]],",",""),Table_owssvr[[#This Row],[Created By_B1]])</f>
        <v>Andrea Fleischbein</v>
      </c>
      <c r="T563" s="7">
        <v>569</v>
      </c>
      <c r="U563" s="1" t="s">
        <v>15</v>
      </c>
      <c r="V563" s="5">
        <v>42786.40934027778</v>
      </c>
      <c r="W563" s="1" t="s">
        <v>2825</v>
      </c>
      <c r="X563" s="1"/>
      <c r="Y563" s="1" t="s">
        <v>13</v>
      </c>
      <c r="Z563" s="1" t="s">
        <v>12</v>
      </c>
      <c r="AA563" s="1" t="s">
        <v>11</v>
      </c>
    </row>
    <row r="564" spans="1:27" x14ac:dyDescent="0.25">
      <c r="A564" s="1" t="s">
        <v>1083</v>
      </c>
      <c r="B564" s="4">
        <v>42754</v>
      </c>
      <c r="C564" s="24" t="str">
        <f ca="1">IF(Table_owssvr[[#This Row],[Date]]&gt;=(TODAY()-365),"Y","N")</f>
        <v>N</v>
      </c>
      <c r="D564" s="1" t="s">
        <v>1082</v>
      </c>
      <c r="E564" s="1" t="s">
        <v>39</v>
      </c>
      <c r="F564" s="14" t="s">
        <v>1081</v>
      </c>
      <c r="G564" s="1" t="s">
        <v>13</v>
      </c>
      <c r="H564" s="6" t="str">
        <f>IFERROR(LEFT(Table_owssvr[[#This Row],[Subject]],FIND(";",Table_owssvr[[#This Row],[Subject]])-1),Table_owssvr[[#This Row],[Subject]])</f>
        <v>Grants Management</v>
      </c>
      <c r="I564" s="1" t="s">
        <v>16</v>
      </c>
      <c r="J564" s="1" t="s">
        <v>2825</v>
      </c>
      <c r="K564" s="5">
        <v>42786.410532407404</v>
      </c>
      <c r="L564" s="1"/>
      <c r="M564" s="1"/>
      <c r="N564" s="2" t="s">
        <v>12</v>
      </c>
      <c r="O564" s="6" t="b">
        <v>0</v>
      </c>
      <c r="P564" s="1" t="s">
        <v>15</v>
      </c>
      <c r="Q564" s="33" t="str">
        <f>IF(ISNUMBER(SEARCH(",",Table_owssvr[[#This Row],[Created By]])),SUBSTITUTE(Table_owssvr[[#This Row],[Created By]]," OCD,",""),Table_owssvr[[#This Row],[Created By]])</f>
        <v>Andrea Fleischbein</v>
      </c>
      <c r="R564" s="33" t="str">
        <f>IF(ISNUMBER(SEARCH(",",Table_owssvr[[#This Row],[Created By]])),(MID(Table_owssvr[[#This Row],[Created By_A]]&amp;" "&amp;Table_owssvr[[#This Row],[Created By_A]],FIND(" ",Table_owssvr[[#This Row],[Created By_A]])+1,LEN(Table_owssvr[[#This Row],[Created By_A]]))),Table_owssvr[[#This Row],[Created By]])</f>
        <v>Andrea Fleischbein</v>
      </c>
      <c r="S564" s="34" t="str">
        <f>IF(ISNUMBER(SEARCH(",",Table_owssvr[[#This Row],[Created By_B1]])),SUBSTITUTE(Table_owssvr[[#This Row],[Created By_B1]],",",""),Table_owssvr[[#This Row],[Created By_B1]])</f>
        <v>Andrea Fleischbein</v>
      </c>
      <c r="T564" s="7">
        <v>570</v>
      </c>
      <c r="U564" s="1" t="s">
        <v>15</v>
      </c>
      <c r="V564" s="5">
        <v>42786.410532407404</v>
      </c>
      <c r="W564" s="1" t="s">
        <v>2825</v>
      </c>
      <c r="X564" s="1"/>
      <c r="Y564" s="1" t="s">
        <v>13</v>
      </c>
      <c r="Z564" s="1" t="s">
        <v>12</v>
      </c>
      <c r="AA564" s="1" t="s">
        <v>11</v>
      </c>
    </row>
    <row r="565" spans="1:27" x14ac:dyDescent="0.25">
      <c r="A565" s="1" t="s">
        <v>1080</v>
      </c>
      <c r="B565" s="4">
        <v>42758</v>
      </c>
      <c r="C565" s="24" t="str">
        <f ca="1">IF(Table_owssvr[[#This Row],[Date]]&gt;=(TODAY()-365),"Y","N")</f>
        <v>N</v>
      </c>
      <c r="D565" s="1" t="s">
        <v>1079</v>
      </c>
      <c r="E565" s="1" t="s">
        <v>39</v>
      </c>
      <c r="F565" s="14" t="s">
        <v>1078</v>
      </c>
      <c r="G565" s="1" t="s">
        <v>13</v>
      </c>
      <c r="H565" s="6" t="str">
        <f>IFERROR(LEFT(Table_owssvr[[#This Row],[Subject]],FIND(";",Table_owssvr[[#This Row],[Subject]])-1),Table_owssvr[[#This Row],[Subject]])</f>
        <v>Grants Management</v>
      </c>
      <c r="I565" s="1" t="s">
        <v>16</v>
      </c>
      <c r="J565" s="1" t="s">
        <v>2825</v>
      </c>
      <c r="K565" s="5">
        <v>42786.417569444442</v>
      </c>
      <c r="L565" s="1"/>
      <c r="M565" s="1"/>
      <c r="N565" s="2" t="s">
        <v>12</v>
      </c>
      <c r="O565" s="6" t="b">
        <v>0</v>
      </c>
      <c r="P565" s="1" t="s">
        <v>15</v>
      </c>
      <c r="Q565" s="33" t="str">
        <f>IF(ISNUMBER(SEARCH(",",Table_owssvr[[#This Row],[Created By]])),SUBSTITUTE(Table_owssvr[[#This Row],[Created By]]," OCD,",""),Table_owssvr[[#This Row],[Created By]])</f>
        <v>Andrea Fleischbein</v>
      </c>
      <c r="R565" s="33" t="str">
        <f>IF(ISNUMBER(SEARCH(",",Table_owssvr[[#This Row],[Created By]])),(MID(Table_owssvr[[#This Row],[Created By_A]]&amp;" "&amp;Table_owssvr[[#This Row],[Created By_A]],FIND(" ",Table_owssvr[[#This Row],[Created By_A]])+1,LEN(Table_owssvr[[#This Row],[Created By_A]]))),Table_owssvr[[#This Row],[Created By]])</f>
        <v>Andrea Fleischbein</v>
      </c>
      <c r="S565" s="34" t="str">
        <f>IF(ISNUMBER(SEARCH(",",Table_owssvr[[#This Row],[Created By_B1]])),SUBSTITUTE(Table_owssvr[[#This Row],[Created By_B1]],",",""),Table_owssvr[[#This Row],[Created By_B1]])</f>
        <v>Andrea Fleischbein</v>
      </c>
      <c r="T565" s="7">
        <v>571</v>
      </c>
      <c r="U565" s="1" t="s">
        <v>15</v>
      </c>
      <c r="V565" s="5">
        <v>42786.417569444442</v>
      </c>
      <c r="W565" s="1" t="s">
        <v>2825</v>
      </c>
      <c r="X565" s="1"/>
      <c r="Y565" s="1" t="s">
        <v>13</v>
      </c>
      <c r="Z565" s="1" t="s">
        <v>12</v>
      </c>
      <c r="AA565" s="1" t="s">
        <v>11</v>
      </c>
    </row>
    <row r="566" spans="1:27" x14ac:dyDescent="0.25">
      <c r="A566" s="1" t="s">
        <v>1077</v>
      </c>
      <c r="B566" s="4">
        <v>42765</v>
      </c>
      <c r="C566" s="24" t="str">
        <f ca="1">IF(Table_owssvr[[#This Row],[Date]]&gt;=(TODAY()-365),"Y","N")</f>
        <v>N</v>
      </c>
      <c r="D566" s="1" t="s">
        <v>1076</v>
      </c>
      <c r="E566" s="1" t="s">
        <v>39</v>
      </c>
      <c r="F566" s="14" t="s">
        <v>1075</v>
      </c>
      <c r="G566" s="1" t="s">
        <v>13</v>
      </c>
      <c r="H566" s="6" t="str">
        <f>IFERROR(LEFT(Table_owssvr[[#This Row],[Subject]],FIND(";",Table_owssvr[[#This Row],[Subject]])-1),Table_owssvr[[#This Row],[Subject]])</f>
        <v>Grants Management</v>
      </c>
      <c r="I566" s="1" t="s">
        <v>16</v>
      </c>
      <c r="J566" s="1" t="s">
        <v>2825</v>
      </c>
      <c r="K566" s="5">
        <v>42786.427673611113</v>
      </c>
      <c r="L566" s="1"/>
      <c r="M566" s="1"/>
      <c r="N566" s="2" t="s">
        <v>12</v>
      </c>
      <c r="O566" s="6" t="b">
        <v>0</v>
      </c>
      <c r="P566" s="1" t="s">
        <v>15</v>
      </c>
      <c r="Q566" s="33" t="str">
        <f>IF(ISNUMBER(SEARCH(",",Table_owssvr[[#This Row],[Created By]])),SUBSTITUTE(Table_owssvr[[#This Row],[Created By]]," OCD,",""),Table_owssvr[[#This Row],[Created By]])</f>
        <v>Andrea Fleischbein</v>
      </c>
      <c r="R566" s="33" t="str">
        <f>IF(ISNUMBER(SEARCH(",",Table_owssvr[[#This Row],[Created By]])),(MID(Table_owssvr[[#This Row],[Created By_A]]&amp;" "&amp;Table_owssvr[[#This Row],[Created By_A]],FIND(" ",Table_owssvr[[#This Row],[Created By_A]])+1,LEN(Table_owssvr[[#This Row],[Created By_A]]))),Table_owssvr[[#This Row],[Created By]])</f>
        <v>Andrea Fleischbein</v>
      </c>
      <c r="S566" s="34" t="str">
        <f>IF(ISNUMBER(SEARCH(",",Table_owssvr[[#This Row],[Created By_B1]])),SUBSTITUTE(Table_owssvr[[#This Row],[Created By_B1]],",",""),Table_owssvr[[#This Row],[Created By_B1]])</f>
        <v>Andrea Fleischbein</v>
      </c>
      <c r="T566" s="7">
        <v>572</v>
      </c>
      <c r="U566" s="1" t="s">
        <v>15</v>
      </c>
      <c r="V566" s="5">
        <v>42786.427673611113</v>
      </c>
      <c r="W566" s="1" t="s">
        <v>2825</v>
      </c>
      <c r="X566" s="1"/>
      <c r="Y566" s="1" t="s">
        <v>13</v>
      </c>
      <c r="Z566" s="1" t="s">
        <v>12</v>
      </c>
      <c r="AA566" s="1" t="s">
        <v>11</v>
      </c>
    </row>
    <row r="567" spans="1:27" x14ac:dyDescent="0.25">
      <c r="A567" s="1" t="s">
        <v>1074</v>
      </c>
      <c r="B567" s="4">
        <v>42762</v>
      </c>
      <c r="C567" s="24" t="str">
        <f ca="1">IF(Table_owssvr[[#This Row],[Date]]&gt;=(TODAY()-365),"Y","N")</f>
        <v>N</v>
      </c>
      <c r="D567" s="1" t="s">
        <v>1073</v>
      </c>
      <c r="E567" s="1" t="s">
        <v>39</v>
      </c>
      <c r="F567" s="14" t="s">
        <v>1072</v>
      </c>
      <c r="G567" s="1" t="s">
        <v>13</v>
      </c>
      <c r="H567" s="6" t="str">
        <f>IFERROR(LEFT(Table_owssvr[[#This Row],[Subject]],FIND(";",Table_owssvr[[#This Row],[Subject]])-1),Table_owssvr[[#This Row],[Subject]])</f>
        <v>Grants Management</v>
      </c>
      <c r="I567" s="1" t="s">
        <v>16</v>
      </c>
      <c r="J567" s="1" t="s">
        <v>2825</v>
      </c>
      <c r="K567" s="5">
        <v>42786.42869212963</v>
      </c>
      <c r="L567" s="1"/>
      <c r="M567" s="1"/>
      <c r="N567" s="2" t="s">
        <v>12</v>
      </c>
      <c r="O567" s="6" t="b">
        <v>0</v>
      </c>
      <c r="P567" s="1" t="s">
        <v>15</v>
      </c>
      <c r="Q567" s="33" t="str">
        <f>IF(ISNUMBER(SEARCH(",",Table_owssvr[[#This Row],[Created By]])),SUBSTITUTE(Table_owssvr[[#This Row],[Created By]]," OCD,",""),Table_owssvr[[#This Row],[Created By]])</f>
        <v>Andrea Fleischbein</v>
      </c>
      <c r="R567" s="33" t="str">
        <f>IF(ISNUMBER(SEARCH(",",Table_owssvr[[#This Row],[Created By]])),(MID(Table_owssvr[[#This Row],[Created By_A]]&amp;" "&amp;Table_owssvr[[#This Row],[Created By_A]],FIND(" ",Table_owssvr[[#This Row],[Created By_A]])+1,LEN(Table_owssvr[[#This Row],[Created By_A]]))),Table_owssvr[[#This Row],[Created By]])</f>
        <v>Andrea Fleischbein</v>
      </c>
      <c r="S567" s="34" t="str">
        <f>IF(ISNUMBER(SEARCH(",",Table_owssvr[[#This Row],[Created By_B1]])),SUBSTITUTE(Table_owssvr[[#This Row],[Created By_B1]],",",""),Table_owssvr[[#This Row],[Created By_B1]])</f>
        <v>Andrea Fleischbein</v>
      </c>
      <c r="T567" s="7">
        <v>573</v>
      </c>
      <c r="U567" s="1" t="s">
        <v>15</v>
      </c>
      <c r="V567" s="5">
        <v>42786.42869212963</v>
      </c>
      <c r="W567" s="1" t="s">
        <v>2825</v>
      </c>
      <c r="X567" s="1"/>
      <c r="Y567" s="1" t="s">
        <v>13</v>
      </c>
      <c r="Z567" s="1" t="s">
        <v>12</v>
      </c>
      <c r="AA567" s="1" t="s">
        <v>11</v>
      </c>
    </row>
    <row r="568" spans="1:27" x14ac:dyDescent="0.25">
      <c r="A568" s="1" t="s">
        <v>631</v>
      </c>
      <c r="B568" s="4">
        <v>42761</v>
      </c>
      <c r="C568" s="24" t="str">
        <f ca="1">IF(Table_owssvr[[#This Row],[Date]]&gt;=(TODAY()-365),"Y","N")</f>
        <v>N</v>
      </c>
      <c r="D568" s="1" t="s">
        <v>955</v>
      </c>
      <c r="E568" s="1" t="s">
        <v>39</v>
      </c>
      <c r="F568" s="14" t="s">
        <v>1071</v>
      </c>
      <c r="G568" s="1" t="s">
        <v>13</v>
      </c>
      <c r="H568" s="6" t="str">
        <f>IFERROR(LEFT(Table_owssvr[[#This Row],[Subject]],FIND(";",Table_owssvr[[#This Row],[Subject]])-1),Table_owssvr[[#This Row],[Subject]])</f>
        <v>Grants Management</v>
      </c>
      <c r="I568" s="1" t="s">
        <v>16</v>
      </c>
      <c r="J568" s="1" t="s">
        <v>2825</v>
      </c>
      <c r="K568" s="5">
        <v>42786.429780092592</v>
      </c>
      <c r="L568" s="1"/>
      <c r="M568" s="1"/>
      <c r="N568" s="2" t="s">
        <v>12</v>
      </c>
      <c r="O568" s="6" t="b">
        <v>0</v>
      </c>
      <c r="P568" s="1" t="s">
        <v>15</v>
      </c>
      <c r="Q568" s="33" t="str">
        <f>IF(ISNUMBER(SEARCH(",",Table_owssvr[[#This Row],[Created By]])),SUBSTITUTE(Table_owssvr[[#This Row],[Created By]]," OCD,",""),Table_owssvr[[#This Row],[Created By]])</f>
        <v>Andrea Fleischbein</v>
      </c>
      <c r="R568" s="33" t="str">
        <f>IF(ISNUMBER(SEARCH(",",Table_owssvr[[#This Row],[Created By]])),(MID(Table_owssvr[[#This Row],[Created By_A]]&amp;" "&amp;Table_owssvr[[#This Row],[Created By_A]],FIND(" ",Table_owssvr[[#This Row],[Created By_A]])+1,LEN(Table_owssvr[[#This Row],[Created By_A]]))),Table_owssvr[[#This Row],[Created By]])</f>
        <v>Andrea Fleischbein</v>
      </c>
      <c r="S568" s="34" t="str">
        <f>IF(ISNUMBER(SEARCH(",",Table_owssvr[[#This Row],[Created By_B1]])),SUBSTITUTE(Table_owssvr[[#This Row],[Created By_B1]],",",""),Table_owssvr[[#This Row],[Created By_B1]])</f>
        <v>Andrea Fleischbein</v>
      </c>
      <c r="T568" s="7">
        <v>574</v>
      </c>
      <c r="U568" s="1" t="s">
        <v>15</v>
      </c>
      <c r="V568" s="5">
        <v>42786.429780092592</v>
      </c>
      <c r="W568" s="1" t="s">
        <v>2825</v>
      </c>
      <c r="X568" s="1"/>
      <c r="Y568" s="1" t="s">
        <v>13</v>
      </c>
      <c r="Z568" s="1" t="s">
        <v>12</v>
      </c>
      <c r="AA568" s="1" t="s">
        <v>11</v>
      </c>
    </row>
    <row r="569" spans="1:27" x14ac:dyDescent="0.25">
      <c r="A569" s="1" t="s">
        <v>41</v>
      </c>
      <c r="B569" s="4">
        <v>42744</v>
      </c>
      <c r="C569" s="24" t="str">
        <f ca="1">IF(Table_owssvr[[#This Row],[Date]]&gt;=(TODAY()-365),"Y","N")</f>
        <v>N</v>
      </c>
      <c r="D569" s="1" t="s">
        <v>40</v>
      </c>
      <c r="E569" s="1" t="s">
        <v>39</v>
      </c>
      <c r="F569" s="14" t="s">
        <v>1070</v>
      </c>
      <c r="G569" s="1" t="s">
        <v>13</v>
      </c>
      <c r="H569" s="6" t="str">
        <f>IFERROR(LEFT(Table_owssvr[[#This Row],[Subject]],FIND(";",Table_owssvr[[#This Row],[Subject]])-1),Table_owssvr[[#This Row],[Subject]])</f>
        <v>Grants Management</v>
      </c>
      <c r="I569" s="1" t="s">
        <v>16</v>
      </c>
      <c r="J569" s="1" t="s">
        <v>2825</v>
      </c>
      <c r="K569" s="5">
        <v>42786.43074074074</v>
      </c>
      <c r="L569" s="1"/>
      <c r="M569" s="1"/>
      <c r="N569" s="2" t="s">
        <v>12</v>
      </c>
      <c r="O569" s="6" t="b">
        <v>0</v>
      </c>
      <c r="P569" s="1" t="s">
        <v>15</v>
      </c>
      <c r="Q569" s="33" t="str">
        <f>IF(ISNUMBER(SEARCH(",",Table_owssvr[[#This Row],[Created By]])),SUBSTITUTE(Table_owssvr[[#This Row],[Created By]]," OCD,",""),Table_owssvr[[#This Row],[Created By]])</f>
        <v>Andrea Fleischbein</v>
      </c>
      <c r="R569" s="33" t="str">
        <f>IF(ISNUMBER(SEARCH(",",Table_owssvr[[#This Row],[Created By]])),(MID(Table_owssvr[[#This Row],[Created By_A]]&amp;" "&amp;Table_owssvr[[#This Row],[Created By_A]],FIND(" ",Table_owssvr[[#This Row],[Created By_A]])+1,LEN(Table_owssvr[[#This Row],[Created By_A]]))),Table_owssvr[[#This Row],[Created By]])</f>
        <v>Andrea Fleischbein</v>
      </c>
      <c r="S569" s="34" t="str">
        <f>IF(ISNUMBER(SEARCH(",",Table_owssvr[[#This Row],[Created By_B1]])),SUBSTITUTE(Table_owssvr[[#This Row],[Created By_B1]],",",""),Table_owssvr[[#This Row],[Created By_B1]])</f>
        <v>Andrea Fleischbein</v>
      </c>
      <c r="T569" s="7">
        <v>575</v>
      </c>
      <c r="U569" s="1" t="s">
        <v>15</v>
      </c>
      <c r="V569" s="5">
        <v>42786.43074074074</v>
      </c>
      <c r="W569" s="1" t="s">
        <v>2825</v>
      </c>
      <c r="X569" s="1"/>
      <c r="Y569" s="1" t="s">
        <v>13</v>
      </c>
      <c r="Z569" s="1" t="s">
        <v>12</v>
      </c>
      <c r="AA569" s="1" t="s">
        <v>11</v>
      </c>
    </row>
    <row r="570" spans="1:27" x14ac:dyDescent="0.25">
      <c r="A570" s="1" t="s">
        <v>153</v>
      </c>
      <c r="B570" s="4">
        <v>42775</v>
      </c>
      <c r="C570" s="24" t="str">
        <f ca="1">IF(Table_owssvr[[#This Row],[Date]]&gt;=(TODAY()-365),"Y","N")</f>
        <v>N</v>
      </c>
      <c r="D570" s="1" t="s">
        <v>942</v>
      </c>
      <c r="E570" s="1" t="s">
        <v>39</v>
      </c>
      <c r="F570" s="14" t="s">
        <v>1069</v>
      </c>
      <c r="G570" s="1" t="s">
        <v>13</v>
      </c>
      <c r="H570" s="6" t="str">
        <f>IFERROR(LEFT(Table_owssvr[[#This Row],[Subject]],FIND(";",Table_owssvr[[#This Row],[Subject]])-1),Table_owssvr[[#This Row],[Subject]])</f>
        <v>Grants Management</v>
      </c>
      <c r="I570" s="1" t="s">
        <v>16</v>
      </c>
      <c r="J570" s="1" t="s">
        <v>2825</v>
      </c>
      <c r="K570" s="5">
        <v>42786.442939814813</v>
      </c>
      <c r="L570" s="1"/>
      <c r="M570" s="1"/>
      <c r="N570" s="2" t="s">
        <v>12</v>
      </c>
      <c r="O570" s="6" t="b">
        <v>0</v>
      </c>
      <c r="P570" s="1" t="s">
        <v>15</v>
      </c>
      <c r="Q570" s="33" t="str">
        <f>IF(ISNUMBER(SEARCH(",",Table_owssvr[[#This Row],[Created By]])),SUBSTITUTE(Table_owssvr[[#This Row],[Created By]]," OCD,",""),Table_owssvr[[#This Row],[Created By]])</f>
        <v>Andrea Fleischbein</v>
      </c>
      <c r="R570" s="33" t="str">
        <f>IF(ISNUMBER(SEARCH(",",Table_owssvr[[#This Row],[Created By]])),(MID(Table_owssvr[[#This Row],[Created By_A]]&amp;" "&amp;Table_owssvr[[#This Row],[Created By_A]],FIND(" ",Table_owssvr[[#This Row],[Created By_A]])+1,LEN(Table_owssvr[[#This Row],[Created By_A]]))),Table_owssvr[[#This Row],[Created By]])</f>
        <v>Andrea Fleischbein</v>
      </c>
      <c r="S570" s="34" t="str">
        <f>IF(ISNUMBER(SEARCH(",",Table_owssvr[[#This Row],[Created By_B1]])),SUBSTITUTE(Table_owssvr[[#This Row],[Created By_B1]],",",""),Table_owssvr[[#This Row],[Created By_B1]])</f>
        <v>Andrea Fleischbein</v>
      </c>
      <c r="T570" s="7">
        <v>576</v>
      </c>
      <c r="U570" s="1" t="s">
        <v>15</v>
      </c>
      <c r="V570" s="5">
        <v>42786.442939814813</v>
      </c>
      <c r="W570" s="1" t="s">
        <v>2825</v>
      </c>
      <c r="X570" s="1"/>
      <c r="Y570" s="1" t="s">
        <v>13</v>
      </c>
      <c r="Z570" s="1" t="s">
        <v>12</v>
      </c>
      <c r="AA570" s="1" t="s">
        <v>11</v>
      </c>
    </row>
    <row r="571" spans="1:27" x14ac:dyDescent="0.25">
      <c r="A571" s="1" t="s">
        <v>1068</v>
      </c>
      <c r="B571" s="4">
        <v>42773</v>
      </c>
      <c r="C571" s="24" t="str">
        <f ca="1">IF(Table_owssvr[[#This Row],[Date]]&gt;=(TODAY()-365),"Y","N")</f>
        <v>N</v>
      </c>
      <c r="D571" s="1" t="s">
        <v>1067</v>
      </c>
      <c r="E571" s="1" t="s">
        <v>29</v>
      </c>
      <c r="F571" s="14" t="s">
        <v>1066</v>
      </c>
      <c r="G571" s="1" t="s">
        <v>13</v>
      </c>
      <c r="H571" s="6" t="str">
        <f>IFERROR(LEFT(Table_owssvr[[#This Row],[Subject]],FIND(";",Table_owssvr[[#This Row],[Subject]])-1),Table_owssvr[[#This Row],[Subject]])</f>
        <v>Grants Management</v>
      </c>
      <c r="I571" s="1" t="s">
        <v>16</v>
      </c>
      <c r="J571" s="1" t="s">
        <v>2825</v>
      </c>
      <c r="K571" s="5">
        <v>42786.453923611109</v>
      </c>
      <c r="L571" s="1"/>
      <c r="M571" s="1"/>
      <c r="N571" s="2" t="s">
        <v>12</v>
      </c>
      <c r="O571" s="6" t="b">
        <v>0</v>
      </c>
      <c r="P571" s="1" t="s">
        <v>15</v>
      </c>
      <c r="Q571" s="33" t="str">
        <f>IF(ISNUMBER(SEARCH(",",Table_owssvr[[#This Row],[Created By]])),SUBSTITUTE(Table_owssvr[[#This Row],[Created By]]," OCD,",""),Table_owssvr[[#This Row],[Created By]])</f>
        <v>Andrea Fleischbein</v>
      </c>
      <c r="R571" s="33" t="str">
        <f>IF(ISNUMBER(SEARCH(",",Table_owssvr[[#This Row],[Created By]])),(MID(Table_owssvr[[#This Row],[Created By_A]]&amp;" "&amp;Table_owssvr[[#This Row],[Created By_A]],FIND(" ",Table_owssvr[[#This Row],[Created By_A]])+1,LEN(Table_owssvr[[#This Row],[Created By_A]]))),Table_owssvr[[#This Row],[Created By]])</f>
        <v>Andrea Fleischbein</v>
      </c>
      <c r="S571" s="34" t="str">
        <f>IF(ISNUMBER(SEARCH(",",Table_owssvr[[#This Row],[Created By_B1]])),SUBSTITUTE(Table_owssvr[[#This Row],[Created By_B1]],",",""),Table_owssvr[[#This Row],[Created By_B1]])</f>
        <v>Andrea Fleischbein</v>
      </c>
      <c r="T571" s="7">
        <v>577</v>
      </c>
      <c r="U571" s="1" t="s">
        <v>15</v>
      </c>
      <c r="V571" s="5">
        <v>42786.453923611109</v>
      </c>
      <c r="W571" s="1" t="s">
        <v>2825</v>
      </c>
      <c r="X571" s="1"/>
      <c r="Y571" s="1" t="s">
        <v>13</v>
      </c>
      <c r="Z571" s="1" t="s">
        <v>12</v>
      </c>
      <c r="AA571" s="1" t="s">
        <v>11</v>
      </c>
    </row>
    <row r="572" spans="1:27" x14ac:dyDescent="0.25">
      <c r="A572" s="1" t="s">
        <v>631</v>
      </c>
      <c r="B572" s="4">
        <v>42779</v>
      </c>
      <c r="C572" s="24" t="str">
        <f ca="1">IF(Table_owssvr[[#This Row],[Date]]&gt;=(TODAY()-365),"Y","N")</f>
        <v>N</v>
      </c>
      <c r="D572" s="1" t="s">
        <v>1064</v>
      </c>
      <c r="E572" s="1" t="s">
        <v>29</v>
      </c>
      <c r="F572" s="14" t="s">
        <v>1061</v>
      </c>
      <c r="G572" s="1" t="s">
        <v>13</v>
      </c>
      <c r="H572" s="6" t="str">
        <f>IFERROR(LEFT(Table_owssvr[[#This Row],[Subject]],FIND(";",Table_owssvr[[#This Row],[Subject]])-1),Table_owssvr[[#This Row],[Subject]])</f>
        <v>Grants Management</v>
      </c>
      <c r="I572" s="1" t="s">
        <v>16</v>
      </c>
      <c r="J572" s="1" t="s">
        <v>2825</v>
      </c>
      <c r="K572" s="5">
        <v>42786.455949074072</v>
      </c>
      <c r="L572" s="1"/>
      <c r="M572" s="1"/>
      <c r="N572" s="2" t="s">
        <v>12</v>
      </c>
      <c r="O572" s="6" t="b">
        <v>0</v>
      </c>
      <c r="P572" s="1" t="s">
        <v>15</v>
      </c>
      <c r="Q572" s="33" t="str">
        <f>IF(ISNUMBER(SEARCH(",",Table_owssvr[[#This Row],[Created By]])),SUBSTITUTE(Table_owssvr[[#This Row],[Created By]]," OCD,",""),Table_owssvr[[#This Row],[Created By]])</f>
        <v>Andrea Fleischbein</v>
      </c>
      <c r="R572" s="33" t="str">
        <f>IF(ISNUMBER(SEARCH(",",Table_owssvr[[#This Row],[Created By]])),(MID(Table_owssvr[[#This Row],[Created By_A]]&amp;" "&amp;Table_owssvr[[#This Row],[Created By_A]],FIND(" ",Table_owssvr[[#This Row],[Created By_A]])+1,LEN(Table_owssvr[[#This Row],[Created By_A]]))),Table_owssvr[[#This Row],[Created By]])</f>
        <v>Andrea Fleischbein</v>
      </c>
      <c r="S572" s="34" t="str">
        <f>IF(ISNUMBER(SEARCH(",",Table_owssvr[[#This Row],[Created By_B1]])),SUBSTITUTE(Table_owssvr[[#This Row],[Created By_B1]],",",""),Table_owssvr[[#This Row],[Created By_B1]])</f>
        <v>Andrea Fleischbein</v>
      </c>
      <c r="T572" s="7">
        <v>578</v>
      </c>
      <c r="U572" s="1" t="s">
        <v>15</v>
      </c>
      <c r="V572" s="5">
        <v>42786.455949074072</v>
      </c>
      <c r="W572" s="1" t="s">
        <v>2825</v>
      </c>
      <c r="X572" s="1"/>
      <c r="Y572" s="1" t="s">
        <v>13</v>
      </c>
      <c r="Z572" s="1" t="s">
        <v>12</v>
      </c>
      <c r="AA572" s="1" t="s">
        <v>11</v>
      </c>
    </row>
    <row r="573" spans="1:27" x14ac:dyDescent="0.25">
      <c r="A573" s="1" t="s">
        <v>1065</v>
      </c>
      <c r="B573" s="4">
        <v>42781</v>
      </c>
      <c r="C573" s="24" t="str">
        <f ca="1">IF(Table_owssvr[[#This Row],[Date]]&gt;=(TODAY()-365),"Y","N")</f>
        <v>N</v>
      </c>
      <c r="D573" s="1" t="s">
        <v>1064</v>
      </c>
      <c r="E573" s="1" t="s">
        <v>29</v>
      </c>
      <c r="F573" s="14" t="s">
        <v>1061</v>
      </c>
      <c r="G573" s="1" t="s">
        <v>13</v>
      </c>
      <c r="H573" s="6" t="str">
        <f>IFERROR(LEFT(Table_owssvr[[#This Row],[Subject]],FIND(";",Table_owssvr[[#This Row],[Subject]])-1),Table_owssvr[[#This Row],[Subject]])</f>
        <v>Grants Management</v>
      </c>
      <c r="I573" s="1" t="s">
        <v>16</v>
      </c>
      <c r="J573" s="1" t="s">
        <v>2825</v>
      </c>
      <c r="K573" s="5">
        <v>42786.456377314818</v>
      </c>
      <c r="L573" s="1"/>
      <c r="M573" s="1"/>
      <c r="N573" s="2" t="s">
        <v>12</v>
      </c>
      <c r="O573" s="6" t="b">
        <v>0</v>
      </c>
      <c r="P573" s="1" t="s">
        <v>15</v>
      </c>
      <c r="Q573" s="33" t="str">
        <f>IF(ISNUMBER(SEARCH(",",Table_owssvr[[#This Row],[Created By]])),SUBSTITUTE(Table_owssvr[[#This Row],[Created By]]," OCD,",""),Table_owssvr[[#This Row],[Created By]])</f>
        <v>Andrea Fleischbein</v>
      </c>
      <c r="R573" s="33" t="str">
        <f>IF(ISNUMBER(SEARCH(",",Table_owssvr[[#This Row],[Created By]])),(MID(Table_owssvr[[#This Row],[Created By_A]]&amp;" "&amp;Table_owssvr[[#This Row],[Created By_A]],FIND(" ",Table_owssvr[[#This Row],[Created By_A]])+1,LEN(Table_owssvr[[#This Row],[Created By_A]]))),Table_owssvr[[#This Row],[Created By]])</f>
        <v>Andrea Fleischbein</v>
      </c>
      <c r="S573" s="34" t="str">
        <f>IF(ISNUMBER(SEARCH(",",Table_owssvr[[#This Row],[Created By_B1]])),SUBSTITUTE(Table_owssvr[[#This Row],[Created By_B1]],",",""),Table_owssvr[[#This Row],[Created By_B1]])</f>
        <v>Andrea Fleischbein</v>
      </c>
      <c r="T573" s="7">
        <v>579</v>
      </c>
      <c r="U573" s="1" t="s">
        <v>15</v>
      </c>
      <c r="V573" s="5">
        <v>42786.456377314818</v>
      </c>
      <c r="W573" s="1" t="s">
        <v>2825</v>
      </c>
      <c r="X573" s="1"/>
      <c r="Y573" s="1" t="s">
        <v>13</v>
      </c>
      <c r="Z573" s="1" t="s">
        <v>12</v>
      </c>
      <c r="AA573" s="1" t="s">
        <v>11</v>
      </c>
    </row>
    <row r="574" spans="1:27" x14ac:dyDescent="0.25">
      <c r="A574" s="1" t="s">
        <v>1063</v>
      </c>
      <c r="B574" s="4">
        <v>42781</v>
      </c>
      <c r="C574" s="24" t="str">
        <f ca="1">IF(Table_owssvr[[#This Row],[Date]]&gt;=(TODAY()-365),"Y","N")</f>
        <v>N</v>
      </c>
      <c r="D574" s="1" t="s">
        <v>1062</v>
      </c>
      <c r="E574" s="1" t="s">
        <v>29</v>
      </c>
      <c r="F574" s="14" t="s">
        <v>1061</v>
      </c>
      <c r="G574" s="1" t="s">
        <v>13</v>
      </c>
      <c r="H574" s="6" t="str">
        <f>IFERROR(LEFT(Table_owssvr[[#This Row],[Subject]],FIND(";",Table_owssvr[[#This Row],[Subject]])-1),Table_owssvr[[#This Row],[Subject]])</f>
        <v>Grants Management</v>
      </c>
      <c r="I574" s="1" t="s">
        <v>16</v>
      </c>
      <c r="J574" s="1" t="s">
        <v>2825</v>
      </c>
      <c r="K574" s="5">
        <v>42786.456689814811</v>
      </c>
      <c r="L574" s="1"/>
      <c r="M574" s="1"/>
      <c r="N574" s="2" t="s">
        <v>12</v>
      </c>
      <c r="O574" s="6" t="b">
        <v>0</v>
      </c>
      <c r="P574" s="1" t="s">
        <v>15</v>
      </c>
      <c r="Q574" s="33" t="str">
        <f>IF(ISNUMBER(SEARCH(",",Table_owssvr[[#This Row],[Created By]])),SUBSTITUTE(Table_owssvr[[#This Row],[Created By]]," OCD,",""),Table_owssvr[[#This Row],[Created By]])</f>
        <v>Andrea Fleischbein</v>
      </c>
      <c r="R574" s="33" t="str">
        <f>IF(ISNUMBER(SEARCH(",",Table_owssvr[[#This Row],[Created By]])),(MID(Table_owssvr[[#This Row],[Created By_A]]&amp;" "&amp;Table_owssvr[[#This Row],[Created By_A]],FIND(" ",Table_owssvr[[#This Row],[Created By_A]])+1,LEN(Table_owssvr[[#This Row],[Created By_A]]))),Table_owssvr[[#This Row],[Created By]])</f>
        <v>Andrea Fleischbein</v>
      </c>
      <c r="S574" s="34" t="str">
        <f>IF(ISNUMBER(SEARCH(",",Table_owssvr[[#This Row],[Created By_B1]])),SUBSTITUTE(Table_owssvr[[#This Row],[Created By_B1]],",",""),Table_owssvr[[#This Row],[Created By_B1]])</f>
        <v>Andrea Fleischbein</v>
      </c>
      <c r="T574" s="7">
        <v>580</v>
      </c>
      <c r="U574" s="1" t="s">
        <v>15</v>
      </c>
      <c r="V574" s="5">
        <v>42786.456689814811</v>
      </c>
      <c r="W574" s="1" t="s">
        <v>2825</v>
      </c>
      <c r="X574" s="1"/>
      <c r="Y574" s="1" t="s">
        <v>13</v>
      </c>
      <c r="Z574" s="1" t="s">
        <v>12</v>
      </c>
      <c r="AA574" s="1" t="s">
        <v>11</v>
      </c>
    </row>
    <row r="575" spans="1:27" x14ac:dyDescent="0.25">
      <c r="A575" s="1" t="s">
        <v>1060</v>
      </c>
      <c r="B575" s="4">
        <v>42786</v>
      </c>
      <c r="C575" s="24" t="str">
        <f ca="1">IF(Table_owssvr[[#This Row],[Date]]&gt;=(TODAY()-365),"Y","N")</f>
        <v>N</v>
      </c>
      <c r="D575" s="1" t="s">
        <v>1059</v>
      </c>
      <c r="E575" s="1" t="s">
        <v>29</v>
      </c>
      <c r="F575" s="14" t="s">
        <v>1058</v>
      </c>
      <c r="G575" s="1" t="s">
        <v>132</v>
      </c>
      <c r="H575" s="6" t="str">
        <f>IFERROR(LEFT(Table_owssvr[[#This Row],[Subject]],FIND(";",Table_owssvr[[#This Row],[Subject]])-1),Table_owssvr[[#This Row],[Subject]])</f>
        <v>Low-Moderate Income - National Objective</v>
      </c>
      <c r="I575" s="1" t="s">
        <v>27</v>
      </c>
      <c r="J575" s="1" t="s">
        <v>3</v>
      </c>
      <c r="K575" s="5">
        <v>42786.54583333333</v>
      </c>
      <c r="L575" s="1"/>
      <c r="M575" s="1"/>
      <c r="N575" s="2" t="s">
        <v>12</v>
      </c>
      <c r="O575" s="6" t="b">
        <v>0</v>
      </c>
      <c r="P575" s="1" t="s">
        <v>15</v>
      </c>
      <c r="Q575" s="33" t="str">
        <f>IF(ISNUMBER(SEARCH(",",Table_owssvr[[#This Row],[Created By]])),SUBSTITUTE(Table_owssvr[[#This Row],[Created By]]," OCD,",""),Table_owssvr[[#This Row],[Created By]])</f>
        <v>Rosalind Peychaud</v>
      </c>
      <c r="R575" s="33" t="str">
        <f>IF(ISNUMBER(SEARCH(",",Table_owssvr[[#This Row],[Created By]])),(MID(Table_owssvr[[#This Row],[Created By_A]]&amp;" "&amp;Table_owssvr[[#This Row],[Created By_A]],FIND(" ",Table_owssvr[[#This Row],[Created By_A]])+1,LEN(Table_owssvr[[#This Row],[Created By_A]]))),Table_owssvr[[#This Row],[Created By]])</f>
        <v>Rosalind Peychaud</v>
      </c>
      <c r="S575" s="34" t="str">
        <f>IF(ISNUMBER(SEARCH(",",Table_owssvr[[#This Row],[Created By_B1]])),SUBSTITUTE(Table_owssvr[[#This Row],[Created By_B1]],",",""),Table_owssvr[[#This Row],[Created By_B1]])</f>
        <v>Rosalind Peychaud</v>
      </c>
      <c r="T575" s="7">
        <v>581</v>
      </c>
      <c r="U575" s="1" t="s">
        <v>15</v>
      </c>
      <c r="V575" s="5">
        <v>42786.54583333333</v>
      </c>
      <c r="W575" s="1" t="s">
        <v>3</v>
      </c>
      <c r="X575" s="1"/>
      <c r="Y575" s="1" t="s">
        <v>13</v>
      </c>
      <c r="Z575" s="1" t="s">
        <v>12</v>
      </c>
      <c r="AA575" s="1" t="s">
        <v>11</v>
      </c>
    </row>
    <row r="576" spans="1:27" x14ac:dyDescent="0.25">
      <c r="A576" s="1" t="s">
        <v>573</v>
      </c>
      <c r="B576" s="4">
        <v>42773</v>
      </c>
      <c r="C576" s="24" t="str">
        <f ca="1">IF(Table_owssvr[[#This Row],[Date]]&gt;=(TODAY()-365),"Y","N")</f>
        <v>N</v>
      </c>
      <c r="D576" s="1" t="s">
        <v>852</v>
      </c>
      <c r="E576" s="1" t="s">
        <v>29</v>
      </c>
      <c r="F576" s="14" t="s">
        <v>1057</v>
      </c>
      <c r="G576" s="1" t="s">
        <v>126</v>
      </c>
      <c r="H576" s="6" t="str">
        <f>IFERROR(LEFT(Table_owssvr[[#This Row],[Subject]],FIND(";",Table_owssvr[[#This Row],[Subject]])-1),Table_owssvr[[#This Row],[Subject]])</f>
        <v>Damage related to disaster</v>
      </c>
      <c r="I576" s="1" t="s">
        <v>16</v>
      </c>
      <c r="J576" s="1" t="s">
        <v>3</v>
      </c>
      <c r="K576" s="5">
        <v>42786.6015625</v>
      </c>
      <c r="L576" s="1"/>
      <c r="M576" s="1"/>
      <c r="N576" s="2" t="s">
        <v>12</v>
      </c>
      <c r="O576" s="6" t="b">
        <v>0</v>
      </c>
      <c r="P576" s="1" t="s">
        <v>15</v>
      </c>
      <c r="Q576" s="33" t="str">
        <f>IF(ISNUMBER(SEARCH(",",Table_owssvr[[#This Row],[Created By]])),SUBSTITUTE(Table_owssvr[[#This Row],[Created By]]," OCD,",""),Table_owssvr[[#This Row],[Created By]])</f>
        <v>Rosalind Peychaud</v>
      </c>
      <c r="R576" s="33" t="str">
        <f>IF(ISNUMBER(SEARCH(",",Table_owssvr[[#This Row],[Created By]])),(MID(Table_owssvr[[#This Row],[Created By_A]]&amp;" "&amp;Table_owssvr[[#This Row],[Created By_A]],FIND(" ",Table_owssvr[[#This Row],[Created By_A]])+1,LEN(Table_owssvr[[#This Row],[Created By_A]]))),Table_owssvr[[#This Row],[Created By]])</f>
        <v>Rosalind Peychaud</v>
      </c>
      <c r="S576" s="34" t="str">
        <f>IF(ISNUMBER(SEARCH(",",Table_owssvr[[#This Row],[Created By_B1]])),SUBSTITUTE(Table_owssvr[[#This Row],[Created By_B1]],",",""),Table_owssvr[[#This Row],[Created By_B1]])</f>
        <v>Rosalind Peychaud</v>
      </c>
      <c r="T576" s="7">
        <v>582</v>
      </c>
      <c r="U576" s="1" t="s">
        <v>15</v>
      </c>
      <c r="V576" s="5">
        <v>42786.6015625</v>
      </c>
      <c r="W576" s="1" t="s">
        <v>3</v>
      </c>
      <c r="X576" s="1"/>
      <c r="Y576" s="1" t="s">
        <v>13</v>
      </c>
      <c r="Z576" s="1" t="s">
        <v>12</v>
      </c>
      <c r="AA576" s="1" t="s">
        <v>11</v>
      </c>
    </row>
    <row r="577" spans="1:27" x14ac:dyDescent="0.25">
      <c r="A577" s="1" t="s">
        <v>1056</v>
      </c>
      <c r="B577" s="4">
        <v>42763</v>
      </c>
      <c r="C577" s="24" t="str">
        <f ca="1">IF(Table_owssvr[[#This Row],[Date]]&gt;=(TODAY()-365),"Y","N")</f>
        <v>N</v>
      </c>
      <c r="D577" s="1" t="s">
        <v>455</v>
      </c>
      <c r="E577" s="1" t="s">
        <v>29</v>
      </c>
      <c r="F577" s="14" t="s">
        <v>1055</v>
      </c>
      <c r="G577" s="1" t="s">
        <v>13</v>
      </c>
      <c r="H577" s="6" t="str">
        <f>IFERROR(LEFT(Table_owssvr[[#This Row],[Subject]],FIND(";",Table_owssvr[[#This Row],[Subject]])-1),Table_owssvr[[#This Row],[Subject]])</f>
        <v>Grants Management</v>
      </c>
      <c r="I577" s="1" t="s">
        <v>16</v>
      </c>
      <c r="J577" s="1" t="s">
        <v>3</v>
      </c>
      <c r="K577" s="5">
        <v>42787.571956018517</v>
      </c>
      <c r="L577" s="1"/>
      <c r="M577" s="1"/>
      <c r="N577" s="2" t="s">
        <v>12</v>
      </c>
      <c r="O577" s="6" t="b">
        <v>0</v>
      </c>
      <c r="P577" s="1" t="s">
        <v>15</v>
      </c>
      <c r="Q577" s="33" t="str">
        <f>IF(ISNUMBER(SEARCH(",",Table_owssvr[[#This Row],[Created By]])),SUBSTITUTE(Table_owssvr[[#This Row],[Created By]]," OCD,",""),Table_owssvr[[#This Row],[Created By]])</f>
        <v>Rosalind Peychaud</v>
      </c>
      <c r="R577" s="33" t="str">
        <f>IF(ISNUMBER(SEARCH(",",Table_owssvr[[#This Row],[Created By]])),(MID(Table_owssvr[[#This Row],[Created By_A]]&amp;" "&amp;Table_owssvr[[#This Row],[Created By_A]],FIND(" ",Table_owssvr[[#This Row],[Created By_A]])+1,LEN(Table_owssvr[[#This Row],[Created By_A]]))),Table_owssvr[[#This Row],[Created By]])</f>
        <v>Rosalind Peychaud</v>
      </c>
      <c r="S577" s="34" t="str">
        <f>IF(ISNUMBER(SEARCH(",",Table_owssvr[[#This Row],[Created By_B1]])),SUBSTITUTE(Table_owssvr[[#This Row],[Created By_B1]],",",""),Table_owssvr[[#This Row],[Created By_B1]])</f>
        <v>Rosalind Peychaud</v>
      </c>
      <c r="T577" s="7">
        <v>583</v>
      </c>
      <c r="U577" s="1" t="s">
        <v>15</v>
      </c>
      <c r="V577" s="5">
        <v>42787.571956018517</v>
      </c>
      <c r="W577" s="1" t="s">
        <v>3</v>
      </c>
      <c r="X577" s="1"/>
      <c r="Y577" s="1" t="s">
        <v>13</v>
      </c>
      <c r="Z577" s="1" t="s">
        <v>12</v>
      </c>
      <c r="AA577" s="1" t="s">
        <v>11</v>
      </c>
    </row>
    <row r="578" spans="1:27" x14ac:dyDescent="0.25">
      <c r="A578" s="1" t="s">
        <v>1054</v>
      </c>
      <c r="B578" s="4">
        <v>42765</v>
      </c>
      <c r="C578" s="24" t="str">
        <f ca="1">IF(Table_owssvr[[#This Row],[Date]]&gt;=(TODAY()-365),"Y","N")</f>
        <v>N</v>
      </c>
      <c r="D578" s="1" t="s">
        <v>455</v>
      </c>
      <c r="E578" s="1" t="s">
        <v>29</v>
      </c>
      <c r="F578" s="14" t="s">
        <v>1053</v>
      </c>
      <c r="G578" s="1" t="s">
        <v>13</v>
      </c>
      <c r="H578" s="6" t="str">
        <f>IFERROR(LEFT(Table_owssvr[[#This Row],[Subject]],FIND(";",Table_owssvr[[#This Row],[Subject]])-1),Table_owssvr[[#This Row],[Subject]])</f>
        <v>Grants Management</v>
      </c>
      <c r="I578" s="1" t="s">
        <v>16</v>
      </c>
      <c r="J578" s="1" t="s">
        <v>3</v>
      </c>
      <c r="K578" s="5">
        <v>42787.593969907408</v>
      </c>
      <c r="L578" s="1"/>
      <c r="M578" s="1"/>
      <c r="N578" s="2" t="s">
        <v>12</v>
      </c>
      <c r="O578" s="6" t="b">
        <v>0</v>
      </c>
      <c r="P578" s="1" t="s">
        <v>15</v>
      </c>
      <c r="Q578" s="33" t="str">
        <f>IF(ISNUMBER(SEARCH(",",Table_owssvr[[#This Row],[Created By]])),SUBSTITUTE(Table_owssvr[[#This Row],[Created By]]," OCD,",""),Table_owssvr[[#This Row],[Created By]])</f>
        <v>Rosalind Peychaud</v>
      </c>
      <c r="R578" s="33" t="str">
        <f>IF(ISNUMBER(SEARCH(",",Table_owssvr[[#This Row],[Created By]])),(MID(Table_owssvr[[#This Row],[Created By_A]]&amp;" "&amp;Table_owssvr[[#This Row],[Created By_A]],FIND(" ",Table_owssvr[[#This Row],[Created By_A]])+1,LEN(Table_owssvr[[#This Row],[Created By_A]]))),Table_owssvr[[#This Row],[Created By]])</f>
        <v>Rosalind Peychaud</v>
      </c>
      <c r="S578" s="34" t="str">
        <f>IF(ISNUMBER(SEARCH(",",Table_owssvr[[#This Row],[Created By_B1]])),SUBSTITUTE(Table_owssvr[[#This Row],[Created By_B1]],",",""),Table_owssvr[[#This Row],[Created By_B1]])</f>
        <v>Rosalind Peychaud</v>
      </c>
      <c r="T578" s="7">
        <v>584</v>
      </c>
      <c r="U578" s="1" t="s">
        <v>15</v>
      </c>
      <c r="V578" s="5">
        <v>42787.593969907408</v>
      </c>
      <c r="W578" s="1" t="s">
        <v>3</v>
      </c>
      <c r="X578" s="1"/>
      <c r="Y578" s="1" t="s">
        <v>13</v>
      </c>
      <c r="Z578" s="1" t="s">
        <v>12</v>
      </c>
      <c r="AA578" s="1" t="s">
        <v>11</v>
      </c>
    </row>
    <row r="579" spans="1:27" x14ac:dyDescent="0.25">
      <c r="A579" s="1" t="s">
        <v>1052</v>
      </c>
      <c r="B579" s="4">
        <v>42787</v>
      </c>
      <c r="C579" s="24" t="str">
        <f ca="1">IF(Table_owssvr[[#This Row],[Date]]&gt;=(TODAY()-365),"Y","N")</f>
        <v>N</v>
      </c>
      <c r="D579" s="1" t="s">
        <v>1051</v>
      </c>
      <c r="E579" s="1" t="s">
        <v>29</v>
      </c>
      <c r="F579" s="14" t="s">
        <v>1050</v>
      </c>
      <c r="G579" s="1" t="s">
        <v>574</v>
      </c>
      <c r="H579" s="6" t="str">
        <f>IFERROR(LEFT(Table_owssvr[[#This Row],[Subject]],FIND(";",Table_owssvr[[#This Row],[Subject]])-1),Table_owssvr[[#This Row],[Subject]])</f>
        <v>Eligible CDBG Activities</v>
      </c>
      <c r="I579" s="1" t="s">
        <v>16</v>
      </c>
      <c r="J579" s="1" t="s">
        <v>3</v>
      </c>
      <c r="K579" s="5">
        <v>42788.524502314816</v>
      </c>
      <c r="L579" s="1"/>
      <c r="M579" s="1"/>
      <c r="N579" s="2" t="s">
        <v>12</v>
      </c>
      <c r="O579" s="6" t="b">
        <v>0</v>
      </c>
      <c r="P579" s="1" t="s">
        <v>15</v>
      </c>
      <c r="Q579" s="33" t="str">
        <f>IF(ISNUMBER(SEARCH(",",Table_owssvr[[#This Row],[Created By]])),SUBSTITUTE(Table_owssvr[[#This Row],[Created By]]," OCD,",""),Table_owssvr[[#This Row],[Created By]])</f>
        <v>Rosalind Peychaud</v>
      </c>
      <c r="R579" s="33" t="str">
        <f>IF(ISNUMBER(SEARCH(",",Table_owssvr[[#This Row],[Created By]])),(MID(Table_owssvr[[#This Row],[Created By_A]]&amp;" "&amp;Table_owssvr[[#This Row],[Created By_A]],FIND(" ",Table_owssvr[[#This Row],[Created By_A]])+1,LEN(Table_owssvr[[#This Row],[Created By_A]]))),Table_owssvr[[#This Row],[Created By]])</f>
        <v>Rosalind Peychaud</v>
      </c>
      <c r="S579" s="34" t="str">
        <f>IF(ISNUMBER(SEARCH(",",Table_owssvr[[#This Row],[Created By_B1]])),SUBSTITUTE(Table_owssvr[[#This Row],[Created By_B1]],",",""),Table_owssvr[[#This Row],[Created By_B1]])</f>
        <v>Rosalind Peychaud</v>
      </c>
      <c r="T579" s="7">
        <v>585</v>
      </c>
      <c r="U579" s="1" t="s">
        <v>15</v>
      </c>
      <c r="V579" s="5">
        <v>42788.524502314816</v>
      </c>
      <c r="W579" s="1" t="s">
        <v>3</v>
      </c>
      <c r="X579" s="1"/>
      <c r="Y579" s="1" t="s">
        <v>13</v>
      </c>
      <c r="Z579" s="1" t="s">
        <v>12</v>
      </c>
      <c r="AA579" s="1" t="s">
        <v>11</v>
      </c>
    </row>
    <row r="580" spans="1:27" x14ac:dyDescent="0.25">
      <c r="A580" s="1" t="s">
        <v>455</v>
      </c>
      <c r="B580" s="4">
        <v>42788</v>
      </c>
      <c r="C580" s="24" t="str">
        <f ca="1">IF(Table_owssvr[[#This Row],[Date]]&gt;=(TODAY()-365),"Y","N")</f>
        <v>N</v>
      </c>
      <c r="D580" s="1" t="s">
        <v>1049</v>
      </c>
      <c r="E580" s="1" t="s">
        <v>29</v>
      </c>
      <c r="F580" s="14" t="s">
        <v>1048</v>
      </c>
      <c r="G580" s="1" t="s">
        <v>672</v>
      </c>
      <c r="H580" s="6" t="str">
        <f>IFERROR(LEFT(Table_owssvr[[#This Row],[Subject]],FIND(";",Table_owssvr[[#This Row],[Subject]])-1),Table_owssvr[[#This Row],[Subject]])</f>
        <v>Damage related to disaster</v>
      </c>
      <c r="I580" s="1" t="s">
        <v>27</v>
      </c>
      <c r="J580" s="1" t="s">
        <v>3</v>
      </c>
      <c r="K580" s="5">
        <v>42788.529282407406</v>
      </c>
      <c r="L580" s="1"/>
      <c r="M580" s="1"/>
      <c r="N580" s="2" t="s">
        <v>12</v>
      </c>
      <c r="O580" s="6" t="b">
        <v>0</v>
      </c>
      <c r="P580" s="1" t="s">
        <v>15</v>
      </c>
      <c r="Q580" s="33" t="str">
        <f>IF(ISNUMBER(SEARCH(",",Table_owssvr[[#This Row],[Created By]])),SUBSTITUTE(Table_owssvr[[#This Row],[Created By]]," OCD,",""),Table_owssvr[[#This Row],[Created By]])</f>
        <v>Rosalind Peychaud</v>
      </c>
      <c r="R580" s="33" t="str">
        <f>IF(ISNUMBER(SEARCH(",",Table_owssvr[[#This Row],[Created By]])),(MID(Table_owssvr[[#This Row],[Created By_A]]&amp;" "&amp;Table_owssvr[[#This Row],[Created By_A]],FIND(" ",Table_owssvr[[#This Row],[Created By_A]])+1,LEN(Table_owssvr[[#This Row],[Created By_A]]))),Table_owssvr[[#This Row],[Created By]])</f>
        <v>Rosalind Peychaud</v>
      </c>
      <c r="S580" s="34" t="str">
        <f>IF(ISNUMBER(SEARCH(",",Table_owssvr[[#This Row],[Created By_B1]])),SUBSTITUTE(Table_owssvr[[#This Row],[Created By_B1]],",",""),Table_owssvr[[#This Row],[Created By_B1]])</f>
        <v>Rosalind Peychaud</v>
      </c>
      <c r="T580" s="7">
        <v>586</v>
      </c>
      <c r="U580" s="1" t="s">
        <v>15</v>
      </c>
      <c r="V580" s="5">
        <v>42788.529282407406</v>
      </c>
      <c r="W580" s="1" t="s">
        <v>3</v>
      </c>
      <c r="X580" s="1"/>
      <c r="Y580" s="1" t="s">
        <v>13</v>
      </c>
      <c r="Z580" s="1" t="s">
        <v>12</v>
      </c>
      <c r="AA580" s="1" t="s">
        <v>11</v>
      </c>
    </row>
    <row r="581" spans="1:27" x14ac:dyDescent="0.25">
      <c r="A581" s="1" t="s">
        <v>482</v>
      </c>
      <c r="B581" s="4">
        <v>42779</v>
      </c>
      <c r="C581" s="24" t="str">
        <f ca="1">IF(Table_owssvr[[#This Row],[Date]]&gt;=(TODAY()-365),"Y","N")</f>
        <v>N</v>
      </c>
      <c r="D581" s="1" t="s">
        <v>1047</v>
      </c>
      <c r="E581" s="1" t="s">
        <v>29</v>
      </c>
      <c r="F581" s="14" t="s">
        <v>1046</v>
      </c>
      <c r="G581" s="1" t="s">
        <v>126</v>
      </c>
      <c r="H581" s="6" t="str">
        <f>IFERROR(LEFT(Table_owssvr[[#This Row],[Subject]],FIND(";",Table_owssvr[[#This Row],[Subject]])-1),Table_owssvr[[#This Row],[Subject]])</f>
        <v>Damage related to disaster</v>
      </c>
      <c r="I581" s="1" t="s">
        <v>16</v>
      </c>
      <c r="J581" s="1" t="s">
        <v>3</v>
      </c>
      <c r="K581" s="5">
        <v>42788.538356481484</v>
      </c>
      <c r="L581" s="1"/>
      <c r="M581" s="1"/>
      <c r="N581" s="2" t="s">
        <v>12</v>
      </c>
      <c r="O581" s="6" t="b">
        <v>0</v>
      </c>
      <c r="P581" s="1" t="s">
        <v>15</v>
      </c>
      <c r="Q581" s="33" t="str">
        <f>IF(ISNUMBER(SEARCH(",",Table_owssvr[[#This Row],[Created By]])),SUBSTITUTE(Table_owssvr[[#This Row],[Created By]]," OCD,",""),Table_owssvr[[#This Row],[Created By]])</f>
        <v>Rosalind Peychaud</v>
      </c>
      <c r="R581" s="33" t="str">
        <f>IF(ISNUMBER(SEARCH(",",Table_owssvr[[#This Row],[Created By]])),(MID(Table_owssvr[[#This Row],[Created By_A]]&amp;" "&amp;Table_owssvr[[#This Row],[Created By_A]],FIND(" ",Table_owssvr[[#This Row],[Created By_A]])+1,LEN(Table_owssvr[[#This Row],[Created By_A]]))),Table_owssvr[[#This Row],[Created By]])</f>
        <v>Rosalind Peychaud</v>
      </c>
      <c r="S581" s="34" t="str">
        <f>IF(ISNUMBER(SEARCH(",",Table_owssvr[[#This Row],[Created By_B1]])),SUBSTITUTE(Table_owssvr[[#This Row],[Created By_B1]],",",""),Table_owssvr[[#This Row],[Created By_B1]])</f>
        <v>Rosalind Peychaud</v>
      </c>
      <c r="T581" s="7">
        <v>587</v>
      </c>
      <c r="U581" s="1" t="s">
        <v>15</v>
      </c>
      <c r="V581" s="5">
        <v>42788.538356481484</v>
      </c>
      <c r="W581" s="1" t="s">
        <v>3</v>
      </c>
      <c r="X581" s="1"/>
      <c r="Y581" s="1" t="s">
        <v>13</v>
      </c>
      <c r="Z581" s="1" t="s">
        <v>12</v>
      </c>
      <c r="AA581" s="1" t="s">
        <v>11</v>
      </c>
    </row>
    <row r="582" spans="1:27" x14ac:dyDescent="0.25">
      <c r="A582" s="1" t="s">
        <v>142</v>
      </c>
      <c r="B582" s="4">
        <v>42789</v>
      </c>
      <c r="C582" s="24" t="str">
        <f ca="1">IF(Table_owssvr[[#This Row],[Date]]&gt;=(TODAY()-365),"Y","N")</f>
        <v>N</v>
      </c>
      <c r="D582" s="1" t="s">
        <v>736</v>
      </c>
      <c r="E582" s="1" t="s">
        <v>29</v>
      </c>
      <c r="F582" s="14" t="s">
        <v>1045</v>
      </c>
      <c r="G582" s="1" t="s">
        <v>1044</v>
      </c>
      <c r="H582" s="6" t="str">
        <f>IFERROR(LEFT(Table_owssvr[[#This Row],[Subject]],FIND(";",Table_owssvr[[#This Row],[Subject]])-1),Table_owssvr[[#This Row],[Subject]])</f>
        <v>Damage related to disaster</v>
      </c>
      <c r="I582" s="1" t="s">
        <v>16</v>
      </c>
      <c r="J582" s="1" t="s">
        <v>6</v>
      </c>
      <c r="K582" s="5">
        <v>42789.3983912037</v>
      </c>
      <c r="L582" s="1"/>
      <c r="M582" s="1"/>
      <c r="N582" s="2" t="s">
        <v>12</v>
      </c>
      <c r="O582" s="6" t="b">
        <v>0</v>
      </c>
      <c r="P582" s="1" t="s">
        <v>15</v>
      </c>
      <c r="Q582" s="33" t="str">
        <f>IF(ISNUMBER(SEARCH(",",Table_owssvr[[#This Row],[Created By]])),SUBSTITUTE(Table_owssvr[[#This Row],[Created By]]," OCD,",""),Table_owssvr[[#This Row],[Created By]])</f>
        <v>Nechelle Polk</v>
      </c>
      <c r="R582" s="33" t="str">
        <f>IF(ISNUMBER(SEARCH(",",Table_owssvr[[#This Row],[Created By]])),(MID(Table_owssvr[[#This Row],[Created By_A]]&amp;" "&amp;Table_owssvr[[#This Row],[Created By_A]],FIND(" ",Table_owssvr[[#This Row],[Created By_A]])+1,LEN(Table_owssvr[[#This Row],[Created By_A]]))),Table_owssvr[[#This Row],[Created By]])</f>
        <v>Nechelle Polk</v>
      </c>
      <c r="S582" s="34" t="str">
        <f>IF(ISNUMBER(SEARCH(",",Table_owssvr[[#This Row],[Created By_B1]])),SUBSTITUTE(Table_owssvr[[#This Row],[Created By_B1]],",",""),Table_owssvr[[#This Row],[Created By_B1]])</f>
        <v>Nechelle Polk</v>
      </c>
      <c r="T582" s="7">
        <v>588</v>
      </c>
      <c r="U582" s="1" t="s">
        <v>15</v>
      </c>
      <c r="V582" s="5">
        <v>42817.411550925928</v>
      </c>
      <c r="W582" s="1" t="s">
        <v>6</v>
      </c>
      <c r="X582" s="1"/>
      <c r="Y582" s="1" t="s">
        <v>13</v>
      </c>
      <c r="Z582" s="1" t="s">
        <v>12</v>
      </c>
      <c r="AA582" s="1" t="s">
        <v>11</v>
      </c>
    </row>
    <row r="583" spans="1:27" x14ac:dyDescent="0.25">
      <c r="A583" s="1" t="s">
        <v>631</v>
      </c>
      <c r="B583" s="4">
        <v>42789</v>
      </c>
      <c r="C583" s="24" t="str">
        <f ca="1">IF(Table_owssvr[[#This Row],[Date]]&gt;=(TODAY()-365),"Y","N")</f>
        <v>N</v>
      </c>
      <c r="D583" s="1" t="s">
        <v>1043</v>
      </c>
      <c r="E583" s="1" t="s">
        <v>296</v>
      </c>
      <c r="F583" s="14" t="s">
        <v>1042</v>
      </c>
      <c r="G583" s="1" t="s">
        <v>812</v>
      </c>
      <c r="H583" s="6" t="str">
        <f>IFERROR(LEFT(Table_owssvr[[#This Row],[Subject]],FIND(";",Table_owssvr[[#This Row],[Subject]])-1),Table_owssvr[[#This Row],[Subject]])</f>
        <v>Damage related to disaster</v>
      </c>
      <c r="I583" s="1" t="s">
        <v>27</v>
      </c>
      <c r="J583" s="1" t="s">
        <v>4</v>
      </c>
      <c r="K583" s="5">
        <v>42790.404097222221</v>
      </c>
      <c r="L583" s="1"/>
      <c r="M583" s="1"/>
      <c r="N583" s="2" t="s">
        <v>12</v>
      </c>
      <c r="O583" s="6" t="b">
        <v>0</v>
      </c>
      <c r="P583" s="1" t="s">
        <v>15</v>
      </c>
      <c r="Q583" s="33" t="str">
        <f>IF(ISNUMBER(SEARCH(",",Table_owssvr[[#This Row],[Created By]])),SUBSTITUTE(Table_owssvr[[#This Row],[Created By]]," OCD,",""),Table_owssvr[[#This Row],[Created By]])</f>
        <v>Kristen Hebert</v>
      </c>
      <c r="R583" s="33" t="str">
        <f>IF(ISNUMBER(SEARCH(",",Table_owssvr[[#This Row],[Created By]])),(MID(Table_owssvr[[#This Row],[Created By_A]]&amp;" "&amp;Table_owssvr[[#This Row],[Created By_A]],FIND(" ",Table_owssvr[[#This Row],[Created By_A]])+1,LEN(Table_owssvr[[#This Row],[Created By_A]]))),Table_owssvr[[#This Row],[Created By]])</f>
        <v>Kristen Hebert</v>
      </c>
      <c r="S583" s="34" t="str">
        <f>IF(ISNUMBER(SEARCH(",",Table_owssvr[[#This Row],[Created By_B1]])),SUBSTITUTE(Table_owssvr[[#This Row],[Created By_B1]],",",""),Table_owssvr[[#This Row],[Created By_B1]])</f>
        <v>Kristen Hebert</v>
      </c>
      <c r="T583" s="7">
        <v>589</v>
      </c>
      <c r="U583" s="1" t="s">
        <v>15</v>
      </c>
      <c r="V583" s="5">
        <v>42790.40552083333</v>
      </c>
      <c r="W583" s="1" t="s">
        <v>4</v>
      </c>
      <c r="X583" s="1"/>
      <c r="Y583" s="1" t="s">
        <v>190</v>
      </c>
      <c r="Z583" s="1" t="s">
        <v>12</v>
      </c>
      <c r="AA583" s="1" t="s">
        <v>11</v>
      </c>
    </row>
    <row r="584" spans="1:27" x14ac:dyDescent="0.25">
      <c r="A584" s="1" t="s">
        <v>590</v>
      </c>
      <c r="B584" s="4">
        <v>42786</v>
      </c>
      <c r="C584" s="24" t="str">
        <f ca="1">IF(Table_owssvr[[#This Row],[Date]]&gt;=(TODAY()-365),"Y","N")</f>
        <v>N</v>
      </c>
      <c r="D584" s="1" t="s">
        <v>589</v>
      </c>
      <c r="E584" s="1" t="s">
        <v>39</v>
      </c>
      <c r="F584" s="14" t="s">
        <v>1041</v>
      </c>
      <c r="G584" s="1" t="s">
        <v>819</v>
      </c>
      <c r="H584" s="6" t="str">
        <f>IFERROR(LEFT(Table_owssvr[[#This Row],[Subject]],FIND(";",Table_owssvr[[#This Row],[Subject]])-1),Table_owssvr[[#This Row],[Subject]])</f>
        <v>Damage related to disaster</v>
      </c>
      <c r="I584" s="1" t="s">
        <v>27</v>
      </c>
      <c r="J584" s="1" t="s">
        <v>4</v>
      </c>
      <c r="K584" s="5">
        <v>42790.408796296295</v>
      </c>
      <c r="L584" s="1"/>
      <c r="M584" s="1"/>
      <c r="N584" s="2" t="s">
        <v>12</v>
      </c>
      <c r="O584" s="6" t="b">
        <v>0</v>
      </c>
      <c r="P584" s="1" t="s">
        <v>15</v>
      </c>
      <c r="Q584" s="33" t="str">
        <f>IF(ISNUMBER(SEARCH(",",Table_owssvr[[#This Row],[Created By]])),SUBSTITUTE(Table_owssvr[[#This Row],[Created By]]," OCD,",""),Table_owssvr[[#This Row],[Created By]])</f>
        <v>Kristen Hebert</v>
      </c>
      <c r="R584" s="33" t="str">
        <f>IF(ISNUMBER(SEARCH(",",Table_owssvr[[#This Row],[Created By]])),(MID(Table_owssvr[[#This Row],[Created By_A]]&amp;" "&amp;Table_owssvr[[#This Row],[Created By_A]],FIND(" ",Table_owssvr[[#This Row],[Created By_A]])+1,LEN(Table_owssvr[[#This Row],[Created By_A]]))),Table_owssvr[[#This Row],[Created By]])</f>
        <v>Kristen Hebert</v>
      </c>
      <c r="S584" s="34" t="str">
        <f>IF(ISNUMBER(SEARCH(",",Table_owssvr[[#This Row],[Created By_B1]])),SUBSTITUTE(Table_owssvr[[#This Row],[Created By_B1]],",",""),Table_owssvr[[#This Row],[Created By_B1]])</f>
        <v>Kristen Hebert</v>
      </c>
      <c r="T584" s="7">
        <v>590</v>
      </c>
      <c r="U584" s="1" t="s">
        <v>15</v>
      </c>
      <c r="V584" s="5">
        <v>42790.408796296295</v>
      </c>
      <c r="W584" s="1" t="s">
        <v>4</v>
      </c>
      <c r="X584" s="1"/>
      <c r="Y584" s="1" t="s">
        <v>190</v>
      </c>
      <c r="Z584" s="1" t="s">
        <v>12</v>
      </c>
      <c r="AA584" s="1" t="s">
        <v>11</v>
      </c>
    </row>
    <row r="585" spans="1:27" x14ac:dyDescent="0.25">
      <c r="A585" s="1" t="s">
        <v>1040</v>
      </c>
      <c r="B585" s="4">
        <v>42790</v>
      </c>
      <c r="C585" s="24" t="str">
        <f ca="1">IF(Table_owssvr[[#This Row],[Date]]&gt;=(TODAY()-365),"Y","N")</f>
        <v>N</v>
      </c>
      <c r="D585" s="1" t="s">
        <v>1039</v>
      </c>
      <c r="E585" s="1" t="s">
        <v>29</v>
      </c>
      <c r="F585" s="14" t="s">
        <v>1038</v>
      </c>
      <c r="G585" s="1" t="s">
        <v>126</v>
      </c>
      <c r="H585" s="6" t="str">
        <f>IFERROR(LEFT(Table_owssvr[[#This Row],[Subject]],FIND(";",Table_owssvr[[#This Row],[Subject]])-1),Table_owssvr[[#This Row],[Subject]])</f>
        <v>Damage related to disaster</v>
      </c>
      <c r="I585" s="1" t="s">
        <v>27</v>
      </c>
      <c r="J585" s="1" t="s">
        <v>3</v>
      </c>
      <c r="K585" s="5">
        <v>42790.463773148149</v>
      </c>
      <c r="L585" s="1"/>
      <c r="M585" s="1"/>
      <c r="N585" s="2" t="s">
        <v>12</v>
      </c>
      <c r="O585" s="6" t="b">
        <v>0</v>
      </c>
      <c r="P585" s="1" t="s">
        <v>15</v>
      </c>
      <c r="Q585" s="33" t="str">
        <f>IF(ISNUMBER(SEARCH(",",Table_owssvr[[#This Row],[Created By]])),SUBSTITUTE(Table_owssvr[[#This Row],[Created By]]," OCD,",""),Table_owssvr[[#This Row],[Created By]])</f>
        <v>Rosalind Peychaud</v>
      </c>
      <c r="R585" s="33" t="str">
        <f>IF(ISNUMBER(SEARCH(",",Table_owssvr[[#This Row],[Created By]])),(MID(Table_owssvr[[#This Row],[Created By_A]]&amp;" "&amp;Table_owssvr[[#This Row],[Created By_A]],FIND(" ",Table_owssvr[[#This Row],[Created By_A]])+1,LEN(Table_owssvr[[#This Row],[Created By_A]]))),Table_owssvr[[#This Row],[Created By]])</f>
        <v>Rosalind Peychaud</v>
      </c>
      <c r="S585" s="34" t="str">
        <f>IF(ISNUMBER(SEARCH(",",Table_owssvr[[#This Row],[Created By_B1]])),SUBSTITUTE(Table_owssvr[[#This Row],[Created By_B1]],",",""),Table_owssvr[[#This Row],[Created By_B1]])</f>
        <v>Rosalind Peychaud</v>
      </c>
      <c r="T585" s="7">
        <v>591</v>
      </c>
      <c r="U585" s="1" t="s">
        <v>15</v>
      </c>
      <c r="V585" s="5">
        <v>42790.463773148149</v>
      </c>
      <c r="W585" s="1" t="s">
        <v>3</v>
      </c>
      <c r="X585" s="1"/>
      <c r="Y585" s="1" t="s">
        <v>13</v>
      </c>
      <c r="Z585" s="1" t="s">
        <v>12</v>
      </c>
      <c r="AA585" s="1" t="s">
        <v>11</v>
      </c>
    </row>
    <row r="586" spans="1:27" x14ac:dyDescent="0.25">
      <c r="A586" s="1" t="s">
        <v>1037</v>
      </c>
      <c r="B586" s="4">
        <v>42790</v>
      </c>
      <c r="C586" s="24" t="str">
        <f ca="1">IF(Table_owssvr[[#This Row],[Date]]&gt;=(TODAY()-365),"Y","N")</f>
        <v>N</v>
      </c>
      <c r="D586" s="1" t="s">
        <v>1036</v>
      </c>
      <c r="E586" s="1" t="s">
        <v>29</v>
      </c>
      <c r="F586" s="14" t="s">
        <v>1035</v>
      </c>
      <c r="G586" s="1" t="s">
        <v>59</v>
      </c>
      <c r="H586" s="6" t="str">
        <f>IFERROR(LEFT(Table_owssvr[[#This Row],[Subject]],FIND(";",Table_owssvr[[#This Row],[Subject]])-1),Table_owssvr[[#This Row],[Subject]])</f>
        <v>Damage related to disaster</v>
      </c>
      <c r="I586" s="1" t="s">
        <v>16</v>
      </c>
      <c r="J586" s="1" t="s">
        <v>3</v>
      </c>
      <c r="K586" s="5">
        <v>42790.497106481482</v>
      </c>
      <c r="L586" s="1"/>
      <c r="M586" s="1"/>
      <c r="N586" s="2" t="s">
        <v>12</v>
      </c>
      <c r="O586" s="6" t="b">
        <v>0</v>
      </c>
      <c r="P586" s="1" t="s">
        <v>15</v>
      </c>
      <c r="Q586" s="33" t="str">
        <f>IF(ISNUMBER(SEARCH(",",Table_owssvr[[#This Row],[Created By]])),SUBSTITUTE(Table_owssvr[[#This Row],[Created By]]," OCD,",""),Table_owssvr[[#This Row],[Created By]])</f>
        <v>Rosalind Peychaud</v>
      </c>
      <c r="R586" s="33" t="str">
        <f>IF(ISNUMBER(SEARCH(",",Table_owssvr[[#This Row],[Created By]])),(MID(Table_owssvr[[#This Row],[Created By_A]]&amp;" "&amp;Table_owssvr[[#This Row],[Created By_A]],FIND(" ",Table_owssvr[[#This Row],[Created By_A]])+1,LEN(Table_owssvr[[#This Row],[Created By_A]]))),Table_owssvr[[#This Row],[Created By]])</f>
        <v>Rosalind Peychaud</v>
      </c>
      <c r="S586" s="34" t="str">
        <f>IF(ISNUMBER(SEARCH(",",Table_owssvr[[#This Row],[Created By_B1]])),SUBSTITUTE(Table_owssvr[[#This Row],[Created By_B1]],",",""),Table_owssvr[[#This Row],[Created By_B1]])</f>
        <v>Rosalind Peychaud</v>
      </c>
      <c r="T586" s="7">
        <v>592</v>
      </c>
      <c r="U586" s="1" t="s">
        <v>15</v>
      </c>
      <c r="V586" s="5">
        <v>42790.497106481482</v>
      </c>
      <c r="W586" s="1" t="s">
        <v>3</v>
      </c>
      <c r="X586" s="1"/>
      <c r="Y586" s="1" t="s">
        <v>13</v>
      </c>
      <c r="Z586" s="1" t="s">
        <v>12</v>
      </c>
      <c r="AA586" s="1" t="s">
        <v>11</v>
      </c>
    </row>
    <row r="587" spans="1:27" x14ac:dyDescent="0.25">
      <c r="A587" s="1" t="s">
        <v>153</v>
      </c>
      <c r="B587" s="4">
        <v>42796</v>
      </c>
      <c r="C587" s="24" t="str">
        <f ca="1">IF(Table_owssvr[[#This Row],[Date]]&gt;=(TODAY()-365),"Y","N")</f>
        <v>N</v>
      </c>
      <c r="D587" s="1" t="s">
        <v>1034</v>
      </c>
      <c r="E587" s="1" t="s">
        <v>39</v>
      </c>
      <c r="F587" s="14" t="s">
        <v>1033</v>
      </c>
      <c r="G587" s="1" t="s">
        <v>1032</v>
      </c>
      <c r="H587" s="6" t="str">
        <f>IFERROR(LEFT(Table_owssvr[[#This Row],[Subject]],FIND(";",Table_owssvr[[#This Row],[Subject]])-1),Table_owssvr[[#This Row],[Subject]])</f>
        <v>Financial Management</v>
      </c>
      <c r="I587" s="1" t="s">
        <v>16</v>
      </c>
      <c r="J587" s="1" t="s">
        <v>6</v>
      </c>
      <c r="K587" s="5">
        <v>42796.617106481484</v>
      </c>
      <c r="L587" s="1"/>
      <c r="M587" s="1"/>
      <c r="N587" s="2" t="s">
        <v>12</v>
      </c>
      <c r="O587" s="6" t="b">
        <v>0</v>
      </c>
      <c r="P587" s="1" t="s">
        <v>15</v>
      </c>
      <c r="Q587" s="33" t="str">
        <f>IF(ISNUMBER(SEARCH(",",Table_owssvr[[#This Row],[Created By]])),SUBSTITUTE(Table_owssvr[[#This Row],[Created By]]," OCD,",""),Table_owssvr[[#This Row],[Created By]])</f>
        <v>Nechelle Polk</v>
      </c>
      <c r="R587" s="33" t="str">
        <f>IF(ISNUMBER(SEARCH(",",Table_owssvr[[#This Row],[Created By]])),(MID(Table_owssvr[[#This Row],[Created By_A]]&amp;" "&amp;Table_owssvr[[#This Row],[Created By_A]],FIND(" ",Table_owssvr[[#This Row],[Created By_A]])+1,LEN(Table_owssvr[[#This Row],[Created By_A]]))),Table_owssvr[[#This Row],[Created By]])</f>
        <v>Nechelle Polk</v>
      </c>
      <c r="S587" s="34" t="str">
        <f>IF(ISNUMBER(SEARCH(",",Table_owssvr[[#This Row],[Created By_B1]])),SUBSTITUTE(Table_owssvr[[#This Row],[Created By_B1]],",",""),Table_owssvr[[#This Row],[Created By_B1]])</f>
        <v>Nechelle Polk</v>
      </c>
      <c r="T587" s="7">
        <v>593</v>
      </c>
      <c r="U587" s="1" t="s">
        <v>15</v>
      </c>
      <c r="V587" s="5">
        <v>42796.617106481484</v>
      </c>
      <c r="W587" s="1" t="s">
        <v>6</v>
      </c>
      <c r="X587" s="1"/>
      <c r="Y587" s="1" t="s">
        <v>13</v>
      </c>
      <c r="Z587" s="1" t="s">
        <v>12</v>
      </c>
      <c r="AA587" s="1" t="s">
        <v>11</v>
      </c>
    </row>
    <row r="588" spans="1:27" x14ac:dyDescent="0.25">
      <c r="A588" s="1" t="s">
        <v>637</v>
      </c>
      <c r="B588" s="4">
        <v>42768</v>
      </c>
      <c r="C588" s="24" t="str">
        <f ca="1">IF(Table_owssvr[[#This Row],[Date]]&gt;=(TODAY()-365),"Y","N")</f>
        <v>N</v>
      </c>
      <c r="D588" s="1" t="s">
        <v>752</v>
      </c>
      <c r="E588" s="1" t="s">
        <v>39</v>
      </c>
      <c r="F588" s="14" t="s">
        <v>1031</v>
      </c>
      <c r="G588" s="1" t="s">
        <v>13</v>
      </c>
      <c r="H588" s="6" t="str">
        <f>IFERROR(LEFT(Table_owssvr[[#This Row],[Subject]],FIND(";",Table_owssvr[[#This Row],[Subject]])-1),Table_owssvr[[#This Row],[Subject]])</f>
        <v>Grants Management</v>
      </c>
      <c r="I588" s="1" t="s">
        <v>27</v>
      </c>
      <c r="J588" s="1" t="s">
        <v>7</v>
      </c>
      <c r="K588" s="5">
        <v>42796.641238425924</v>
      </c>
      <c r="L588" s="1"/>
      <c r="M588" s="1"/>
      <c r="N588" s="2" t="s">
        <v>12</v>
      </c>
      <c r="O588" s="6" t="b">
        <v>0</v>
      </c>
      <c r="P588" s="1" t="s">
        <v>15</v>
      </c>
      <c r="Q588" s="33" t="str">
        <f>IF(ISNUMBER(SEARCH(",",Table_owssvr[[#This Row],[Created By]])),SUBSTITUTE(Table_owssvr[[#This Row],[Created By]]," OCD,",""),Table_owssvr[[#This Row],[Created By]])</f>
        <v>Michael Chua</v>
      </c>
      <c r="R588" s="33" t="str">
        <f>IF(ISNUMBER(SEARCH(",",Table_owssvr[[#This Row],[Created By]])),(MID(Table_owssvr[[#This Row],[Created By_A]]&amp;" "&amp;Table_owssvr[[#This Row],[Created By_A]],FIND(" ",Table_owssvr[[#This Row],[Created By_A]])+1,LEN(Table_owssvr[[#This Row],[Created By_A]]))),Table_owssvr[[#This Row],[Created By]])</f>
        <v>Michael Chua</v>
      </c>
      <c r="S588" s="34" t="str">
        <f>IF(ISNUMBER(SEARCH(",",Table_owssvr[[#This Row],[Created By_B1]])),SUBSTITUTE(Table_owssvr[[#This Row],[Created By_B1]],",",""),Table_owssvr[[#This Row],[Created By_B1]])</f>
        <v>Michael Chua</v>
      </c>
      <c r="T588" s="7">
        <v>594</v>
      </c>
      <c r="U588" s="1" t="s">
        <v>15</v>
      </c>
      <c r="V588" s="5">
        <v>42796.641238425924</v>
      </c>
      <c r="W588" s="1" t="s">
        <v>7</v>
      </c>
      <c r="X588" s="1"/>
      <c r="Y588" s="1" t="s">
        <v>13</v>
      </c>
      <c r="Z588" s="1" t="s">
        <v>12</v>
      </c>
      <c r="AA588" s="1" t="s">
        <v>11</v>
      </c>
    </row>
    <row r="589" spans="1:27" x14ac:dyDescent="0.25">
      <c r="A589" s="1" t="s">
        <v>1030</v>
      </c>
      <c r="B589" s="4">
        <v>42774</v>
      </c>
      <c r="C589" s="24" t="str">
        <f ca="1">IF(Table_owssvr[[#This Row],[Date]]&gt;=(TODAY()-365),"Y","N")</f>
        <v>N</v>
      </c>
      <c r="D589" s="1" t="s">
        <v>1029</v>
      </c>
      <c r="E589" s="1" t="s">
        <v>1028</v>
      </c>
      <c r="F589" s="14" t="s">
        <v>1027</v>
      </c>
      <c r="G589" s="1" t="s">
        <v>13</v>
      </c>
      <c r="H589" s="6" t="str">
        <f>IFERROR(LEFT(Table_owssvr[[#This Row],[Subject]],FIND(";",Table_owssvr[[#This Row],[Subject]])-1),Table_owssvr[[#This Row],[Subject]])</f>
        <v>Grants Management</v>
      </c>
      <c r="I589" s="1" t="s">
        <v>27</v>
      </c>
      <c r="J589" s="1" t="s">
        <v>7</v>
      </c>
      <c r="K589" s="5">
        <v>42796.646053240744</v>
      </c>
      <c r="L589" s="1"/>
      <c r="M589" s="1"/>
      <c r="N589" s="2" t="s">
        <v>12</v>
      </c>
      <c r="O589" s="6" t="b">
        <v>0</v>
      </c>
      <c r="P589" s="1" t="s">
        <v>15</v>
      </c>
      <c r="Q589" s="33" t="str">
        <f>IF(ISNUMBER(SEARCH(",",Table_owssvr[[#This Row],[Created By]])),SUBSTITUTE(Table_owssvr[[#This Row],[Created By]]," OCD,",""),Table_owssvr[[#This Row],[Created By]])</f>
        <v>Michael Chua</v>
      </c>
      <c r="R589" s="33" t="str">
        <f>IF(ISNUMBER(SEARCH(",",Table_owssvr[[#This Row],[Created By]])),(MID(Table_owssvr[[#This Row],[Created By_A]]&amp;" "&amp;Table_owssvr[[#This Row],[Created By_A]],FIND(" ",Table_owssvr[[#This Row],[Created By_A]])+1,LEN(Table_owssvr[[#This Row],[Created By_A]]))),Table_owssvr[[#This Row],[Created By]])</f>
        <v>Michael Chua</v>
      </c>
      <c r="S589" s="34" t="str">
        <f>IF(ISNUMBER(SEARCH(",",Table_owssvr[[#This Row],[Created By_B1]])),SUBSTITUTE(Table_owssvr[[#This Row],[Created By_B1]],",",""),Table_owssvr[[#This Row],[Created By_B1]])</f>
        <v>Michael Chua</v>
      </c>
      <c r="T589" s="7">
        <v>595</v>
      </c>
      <c r="U589" s="1" t="s">
        <v>15</v>
      </c>
      <c r="V589" s="5">
        <v>42796.646053240744</v>
      </c>
      <c r="W589" s="1" t="s">
        <v>7</v>
      </c>
      <c r="X589" s="1"/>
      <c r="Y589" s="1" t="s">
        <v>13</v>
      </c>
      <c r="Z589" s="1" t="s">
        <v>12</v>
      </c>
      <c r="AA589" s="1" t="s">
        <v>11</v>
      </c>
    </row>
    <row r="590" spans="1:27" x14ac:dyDescent="0.25">
      <c r="A590" s="1" t="s">
        <v>528</v>
      </c>
      <c r="B590" s="4">
        <v>42796</v>
      </c>
      <c r="C590" s="24" t="str">
        <f ca="1">IF(Table_owssvr[[#This Row],[Date]]&gt;=(TODAY()-365),"Y","N")</f>
        <v>N</v>
      </c>
      <c r="D590" s="1" t="s">
        <v>849</v>
      </c>
      <c r="E590" s="1" t="s">
        <v>29</v>
      </c>
      <c r="F590" s="14" t="s">
        <v>1026</v>
      </c>
      <c r="G590" s="1" t="s">
        <v>217</v>
      </c>
      <c r="H590" s="6" t="str">
        <f>IFERROR(LEFT(Table_owssvr[[#This Row],[Subject]],FIND(";",Table_owssvr[[#This Row],[Subject]])-1),Table_owssvr[[#This Row],[Subject]])</f>
        <v>Damage related to disaster</v>
      </c>
      <c r="I590" s="1" t="s">
        <v>16</v>
      </c>
      <c r="J590" s="1" t="s">
        <v>3</v>
      </c>
      <c r="K590" s="5">
        <v>42797.414675925924</v>
      </c>
      <c r="L590" s="1"/>
      <c r="M590" s="1"/>
      <c r="N590" s="2" t="s">
        <v>12</v>
      </c>
      <c r="O590" s="6" t="b">
        <v>0</v>
      </c>
      <c r="P590" s="1" t="s">
        <v>15</v>
      </c>
      <c r="Q590" s="33" t="str">
        <f>IF(ISNUMBER(SEARCH(",",Table_owssvr[[#This Row],[Created By]])),SUBSTITUTE(Table_owssvr[[#This Row],[Created By]]," OCD,",""),Table_owssvr[[#This Row],[Created By]])</f>
        <v>Rosalind Peychaud</v>
      </c>
      <c r="R590" s="33" t="str">
        <f>IF(ISNUMBER(SEARCH(",",Table_owssvr[[#This Row],[Created By]])),(MID(Table_owssvr[[#This Row],[Created By_A]]&amp;" "&amp;Table_owssvr[[#This Row],[Created By_A]],FIND(" ",Table_owssvr[[#This Row],[Created By_A]])+1,LEN(Table_owssvr[[#This Row],[Created By_A]]))),Table_owssvr[[#This Row],[Created By]])</f>
        <v>Rosalind Peychaud</v>
      </c>
      <c r="S590" s="34" t="str">
        <f>IF(ISNUMBER(SEARCH(",",Table_owssvr[[#This Row],[Created By_B1]])),SUBSTITUTE(Table_owssvr[[#This Row],[Created By_B1]],",",""),Table_owssvr[[#This Row],[Created By_B1]])</f>
        <v>Rosalind Peychaud</v>
      </c>
      <c r="T590" s="7">
        <v>596</v>
      </c>
      <c r="U590" s="1" t="s">
        <v>15</v>
      </c>
      <c r="V590" s="5">
        <v>42797.414675925924</v>
      </c>
      <c r="W590" s="1" t="s">
        <v>3</v>
      </c>
      <c r="X590" s="1"/>
      <c r="Y590" s="1" t="s">
        <v>13</v>
      </c>
      <c r="Z590" s="1" t="s">
        <v>12</v>
      </c>
      <c r="AA590" s="1" t="s">
        <v>11</v>
      </c>
    </row>
    <row r="591" spans="1:27" x14ac:dyDescent="0.25">
      <c r="A591" s="1" t="s">
        <v>31</v>
      </c>
      <c r="B591" s="4">
        <v>42800</v>
      </c>
      <c r="C591" s="24" t="str">
        <f ca="1">IF(Table_owssvr[[#This Row],[Date]]&gt;=(TODAY()-365),"Y","N")</f>
        <v>N</v>
      </c>
      <c r="D591" s="1" t="s">
        <v>947</v>
      </c>
      <c r="E591" s="1" t="s">
        <v>29</v>
      </c>
      <c r="F591" s="14" t="s">
        <v>1025</v>
      </c>
      <c r="G591" s="1" t="s">
        <v>1024</v>
      </c>
      <c r="H591" s="6" t="str">
        <f>IFERROR(LEFT(Table_owssvr[[#This Row],[Subject]],FIND(";",Table_owssvr[[#This Row],[Subject]])-1),Table_owssvr[[#This Row],[Subject]])</f>
        <v>Duplication of Benefits</v>
      </c>
      <c r="I591" s="1" t="s">
        <v>16</v>
      </c>
      <c r="J591" s="1" t="s">
        <v>6</v>
      </c>
      <c r="K591" s="5">
        <v>42800.615740740737</v>
      </c>
      <c r="L591" s="1"/>
      <c r="M591" s="1"/>
      <c r="N591" s="2" t="s">
        <v>12</v>
      </c>
      <c r="O591" s="6" t="b">
        <v>0</v>
      </c>
      <c r="P591" s="1" t="s">
        <v>15</v>
      </c>
      <c r="Q591" s="33" t="str">
        <f>IF(ISNUMBER(SEARCH(",",Table_owssvr[[#This Row],[Created By]])),SUBSTITUTE(Table_owssvr[[#This Row],[Created By]]," OCD,",""),Table_owssvr[[#This Row],[Created By]])</f>
        <v>Nechelle Polk</v>
      </c>
      <c r="R591" s="33" t="str">
        <f>IF(ISNUMBER(SEARCH(",",Table_owssvr[[#This Row],[Created By]])),(MID(Table_owssvr[[#This Row],[Created By_A]]&amp;" "&amp;Table_owssvr[[#This Row],[Created By_A]],FIND(" ",Table_owssvr[[#This Row],[Created By_A]])+1,LEN(Table_owssvr[[#This Row],[Created By_A]]))),Table_owssvr[[#This Row],[Created By]])</f>
        <v>Nechelle Polk</v>
      </c>
      <c r="S591" s="34" t="str">
        <f>IF(ISNUMBER(SEARCH(",",Table_owssvr[[#This Row],[Created By_B1]])),SUBSTITUTE(Table_owssvr[[#This Row],[Created By_B1]],",",""),Table_owssvr[[#This Row],[Created By_B1]])</f>
        <v>Nechelle Polk</v>
      </c>
      <c r="T591" s="7">
        <v>597</v>
      </c>
      <c r="U591" s="1" t="s">
        <v>15</v>
      </c>
      <c r="V591" s="5">
        <v>42800.615740740737</v>
      </c>
      <c r="W591" s="1" t="s">
        <v>6</v>
      </c>
      <c r="X591" s="1"/>
      <c r="Y591" s="1" t="s">
        <v>13</v>
      </c>
      <c r="Z591" s="1" t="s">
        <v>12</v>
      </c>
      <c r="AA591" s="1" t="s">
        <v>11</v>
      </c>
    </row>
    <row r="592" spans="1:27" x14ac:dyDescent="0.25">
      <c r="A592" s="1" t="s">
        <v>945</v>
      </c>
      <c r="B592" s="4">
        <v>42801</v>
      </c>
      <c r="C592" s="24" t="str">
        <f ca="1">IF(Table_owssvr[[#This Row],[Date]]&gt;=(TODAY()-365),"Y","N")</f>
        <v>N</v>
      </c>
      <c r="D592" s="1" t="s">
        <v>630</v>
      </c>
      <c r="E592" s="1" t="s">
        <v>39</v>
      </c>
      <c r="F592" s="14" t="s">
        <v>1023</v>
      </c>
      <c r="G592" s="1" t="s">
        <v>1022</v>
      </c>
      <c r="H592" s="6" t="str">
        <f>IFERROR(LEFT(Table_owssvr[[#This Row],[Subject]],FIND(";",Table_owssvr[[#This Row],[Subject]])-1),Table_owssvr[[#This Row],[Subject]])</f>
        <v>Damage related to disaster</v>
      </c>
      <c r="I592" s="1" t="s">
        <v>16</v>
      </c>
      <c r="J592" s="1" t="s">
        <v>4</v>
      </c>
      <c r="K592" s="5">
        <v>42801.492581018516</v>
      </c>
      <c r="L592" s="1"/>
      <c r="M592" s="1"/>
      <c r="N592" s="2" t="s">
        <v>12</v>
      </c>
      <c r="O592" s="6" t="b">
        <v>0</v>
      </c>
      <c r="P592" s="1" t="s">
        <v>15</v>
      </c>
      <c r="Q592" s="33" t="str">
        <f>IF(ISNUMBER(SEARCH(",",Table_owssvr[[#This Row],[Created By]])),SUBSTITUTE(Table_owssvr[[#This Row],[Created By]]," OCD,",""),Table_owssvr[[#This Row],[Created By]])</f>
        <v>Kristen Hebert</v>
      </c>
      <c r="R592" s="33" t="str">
        <f>IF(ISNUMBER(SEARCH(",",Table_owssvr[[#This Row],[Created By]])),(MID(Table_owssvr[[#This Row],[Created By_A]]&amp;" "&amp;Table_owssvr[[#This Row],[Created By_A]],FIND(" ",Table_owssvr[[#This Row],[Created By_A]])+1,LEN(Table_owssvr[[#This Row],[Created By_A]]))),Table_owssvr[[#This Row],[Created By]])</f>
        <v>Kristen Hebert</v>
      </c>
      <c r="S592" s="34" t="str">
        <f>IF(ISNUMBER(SEARCH(",",Table_owssvr[[#This Row],[Created By_B1]])),SUBSTITUTE(Table_owssvr[[#This Row],[Created By_B1]],",",""),Table_owssvr[[#This Row],[Created By_B1]])</f>
        <v>Kristen Hebert</v>
      </c>
      <c r="T592" s="7">
        <v>598</v>
      </c>
      <c r="U592" s="1" t="s">
        <v>15</v>
      </c>
      <c r="V592" s="5">
        <v>42801.494837962964</v>
      </c>
      <c r="W592" s="1" t="s">
        <v>4</v>
      </c>
      <c r="X592" s="1"/>
      <c r="Y592" s="1" t="s">
        <v>190</v>
      </c>
      <c r="Z592" s="1" t="s">
        <v>12</v>
      </c>
      <c r="AA592" s="1" t="s">
        <v>11</v>
      </c>
    </row>
    <row r="593" spans="1:27" x14ac:dyDescent="0.25">
      <c r="A593" s="1" t="s">
        <v>512</v>
      </c>
      <c r="B593" s="4">
        <v>42796</v>
      </c>
      <c r="C593" s="24" t="str">
        <f ca="1">IF(Table_owssvr[[#This Row],[Date]]&gt;=(TODAY()-365),"Y","N")</f>
        <v>N</v>
      </c>
      <c r="D593" s="1" t="s">
        <v>1021</v>
      </c>
      <c r="E593" s="1" t="s">
        <v>48</v>
      </c>
      <c r="F593" s="14" t="s">
        <v>1020</v>
      </c>
      <c r="G593" s="1" t="s">
        <v>534</v>
      </c>
      <c r="H593" s="6" t="str">
        <f>IFERROR(LEFT(Table_owssvr[[#This Row],[Subject]],FIND(";",Table_owssvr[[#This Row],[Subject]])-1),Table_owssvr[[#This Row],[Subject]])</f>
        <v>Eligible CDBG Activities</v>
      </c>
      <c r="I593" s="1" t="s">
        <v>16</v>
      </c>
      <c r="J593" s="1" t="s">
        <v>493</v>
      </c>
      <c r="K593" s="5">
        <v>42802.678657407407</v>
      </c>
      <c r="L593" s="1"/>
      <c r="M593" s="1"/>
      <c r="N593" s="2" t="s">
        <v>12</v>
      </c>
      <c r="O593" s="6" t="b">
        <v>0</v>
      </c>
      <c r="P593" s="1" t="s">
        <v>15</v>
      </c>
      <c r="Q593" s="33" t="str">
        <f>IF(ISNUMBER(SEARCH(",",Table_owssvr[[#This Row],[Created By]])),SUBSTITUTE(Table_owssvr[[#This Row],[Created By]]," OCD,",""),Table_owssvr[[#This Row],[Created By]])</f>
        <v>Lee Jared</v>
      </c>
      <c r="R593" s="33" t="str">
        <f>IF(ISNUMBER(SEARCH(",",Table_owssvr[[#This Row],[Created By]])),(MID(Table_owssvr[[#This Row],[Created By_A]]&amp;" "&amp;Table_owssvr[[#This Row],[Created By_A]],FIND(" ",Table_owssvr[[#This Row],[Created By_A]])+1,LEN(Table_owssvr[[#This Row],[Created By_A]]))),Table_owssvr[[#This Row],[Created By]])</f>
        <v>Jared Lee</v>
      </c>
      <c r="S593" s="34" t="str">
        <f>IF(ISNUMBER(SEARCH(",",Table_owssvr[[#This Row],[Created By_B1]])),SUBSTITUTE(Table_owssvr[[#This Row],[Created By_B1]],",",""),Table_owssvr[[#This Row],[Created By_B1]])</f>
        <v>Jared Lee</v>
      </c>
      <c r="T593" s="7">
        <v>599</v>
      </c>
      <c r="U593" s="1" t="s">
        <v>15</v>
      </c>
      <c r="V593" s="5">
        <v>42802.691435185188</v>
      </c>
      <c r="W593" s="1" t="s">
        <v>493</v>
      </c>
      <c r="X593" s="1"/>
      <c r="Y593" s="1" t="s">
        <v>13</v>
      </c>
      <c r="Z593" s="1" t="s">
        <v>12</v>
      </c>
      <c r="AA593" s="1" t="s">
        <v>11</v>
      </c>
    </row>
    <row r="594" spans="1:27" x14ac:dyDescent="0.25">
      <c r="A594" s="1" t="s">
        <v>631</v>
      </c>
      <c r="B594" s="4">
        <v>42802</v>
      </c>
      <c r="C594" s="24" t="str">
        <f ca="1">IF(Table_owssvr[[#This Row],[Date]]&gt;=(TODAY()-365),"Y","N")</f>
        <v>N</v>
      </c>
      <c r="D594" s="1" t="s">
        <v>1019</v>
      </c>
      <c r="E594" s="1" t="s">
        <v>29</v>
      </c>
      <c r="F594" s="14" t="s">
        <v>1018</v>
      </c>
      <c r="G594" s="1" t="s">
        <v>1017</v>
      </c>
      <c r="H594" s="6" t="str">
        <f>IFERROR(LEFT(Table_owssvr[[#This Row],[Subject]],FIND(";",Table_owssvr[[#This Row],[Subject]])-1),Table_owssvr[[#This Row],[Subject]])</f>
        <v>Damage related to disaster</v>
      </c>
      <c r="I594" s="1" t="s">
        <v>27</v>
      </c>
      <c r="J594" s="1" t="s">
        <v>4</v>
      </c>
      <c r="K594" s="5">
        <v>42803.417013888888</v>
      </c>
      <c r="L594" s="1"/>
      <c r="M594" s="1"/>
      <c r="N594" s="2" t="s">
        <v>12</v>
      </c>
      <c r="O594" s="6" t="b">
        <v>0</v>
      </c>
      <c r="P594" s="1" t="s">
        <v>15</v>
      </c>
      <c r="Q594" s="33" t="str">
        <f>IF(ISNUMBER(SEARCH(",",Table_owssvr[[#This Row],[Created By]])),SUBSTITUTE(Table_owssvr[[#This Row],[Created By]]," OCD,",""),Table_owssvr[[#This Row],[Created By]])</f>
        <v>Kristen Hebert</v>
      </c>
      <c r="R594" s="33" t="str">
        <f>IF(ISNUMBER(SEARCH(",",Table_owssvr[[#This Row],[Created By]])),(MID(Table_owssvr[[#This Row],[Created By_A]]&amp;" "&amp;Table_owssvr[[#This Row],[Created By_A]],FIND(" ",Table_owssvr[[#This Row],[Created By_A]])+1,LEN(Table_owssvr[[#This Row],[Created By_A]]))),Table_owssvr[[#This Row],[Created By]])</f>
        <v>Kristen Hebert</v>
      </c>
      <c r="S594" s="34" t="str">
        <f>IF(ISNUMBER(SEARCH(",",Table_owssvr[[#This Row],[Created By_B1]])),SUBSTITUTE(Table_owssvr[[#This Row],[Created By_B1]],",",""),Table_owssvr[[#This Row],[Created By_B1]])</f>
        <v>Kristen Hebert</v>
      </c>
      <c r="T594" s="7">
        <v>600</v>
      </c>
      <c r="U594" s="1" t="s">
        <v>15</v>
      </c>
      <c r="V594" s="5">
        <v>42803.417013888888</v>
      </c>
      <c r="W594" s="1" t="s">
        <v>4</v>
      </c>
      <c r="X594" s="1"/>
      <c r="Y594" s="1" t="s">
        <v>190</v>
      </c>
      <c r="Z594" s="1" t="s">
        <v>12</v>
      </c>
      <c r="AA594" s="1" t="s">
        <v>11</v>
      </c>
    </row>
    <row r="595" spans="1:27" x14ac:dyDescent="0.25">
      <c r="A595" s="1" t="s">
        <v>1016</v>
      </c>
      <c r="B595" s="4">
        <v>42800</v>
      </c>
      <c r="C595" s="24" t="str">
        <f ca="1">IF(Table_owssvr[[#This Row],[Date]]&gt;=(TODAY()-365),"Y","N")</f>
        <v>N</v>
      </c>
      <c r="D595" s="1" t="s">
        <v>1015</v>
      </c>
      <c r="E595" s="1" t="s">
        <v>29</v>
      </c>
      <c r="F595" s="14" t="s">
        <v>1014</v>
      </c>
      <c r="G595" s="1" t="s">
        <v>59</v>
      </c>
      <c r="H595" s="6" t="str">
        <f>IFERROR(LEFT(Table_owssvr[[#This Row],[Subject]],FIND(";",Table_owssvr[[#This Row],[Subject]])-1),Table_owssvr[[#This Row],[Subject]])</f>
        <v>Damage related to disaster</v>
      </c>
      <c r="I595" s="1" t="s">
        <v>27</v>
      </c>
      <c r="J595" s="1" t="s">
        <v>3</v>
      </c>
      <c r="K595" s="5">
        <v>42803.445069444446</v>
      </c>
      <c r="L595" s="1"/>
      <c r="M595" s="1"/>
      <c r="N595" s="2" t="s">
        <v>12</v>
      </c>
      <c r="O595" s="6" t="b">
        <v>0</v>
      </c>
      <c r="P595" s="1" t="s">
        <v>15</v>
      </c>
      <c r="Q595" s="33" t="str">
        <f>IF(ISNUMBER(SEARCH(",",Table_owssvr[[#This Row],[Created By]])),SUBSTITUTE(Table_owssvr[[#This Row],[Created By]]," OCD,",""),Table_owssvr[[#This Row],[Created By]])</f>
        <v>Rosalind Peychaud</v>
      </c>
      <c r="R595" s="33" t="str">
        <f>IF(ISNUMBER(SEARCH(",",Table_owssvr[[#This Row],[Created By]])),(MID(Table_owssvr[[#This Row],[Created By_A]]&amp;" "&amp;Table_owssvr[[#This Row],[Created By_A]],FIND(" ",Table_owssvr[[#This Row],[Created By_A]])+1,LEN(Table_owssvr[[#This Row],[Created By_A]]))),Table_owssvr[[#This Row],[Created By]])</f>
        <v>Rosalind Peychaud</v>
      </c>
      <c r="S595" s="34" t="str">
        <f>IF(ISNUMBER(SEARCH(",",Table_owssvr[[#This Row],[Created By_B1]])),SUBSTITUTE(Table_owssvr[[#This Row],[Created By_B1]],",",""),Table_owssvr[[#This Row],[Created By_B1]])</f>
        <v>Rosalind Peychaud</v>
      </c>
      <c r="T595" s="7">
        <v>601</v>
      </c>
      <c r="U595" s="1" t="s">
        <v>15</v>
      </c>
      <c r="V595" s="5">
        <v>42803.445069444446</v>
      </c>
      <c r="W595" s="1" t="s">
        <v>3</v>
      </c>
      <c r="X595" s="1"/>
      <c r="Y595" s="1" t="s">
        <v>13</v>
      </c>
      <c r="Z595" s="1" t="s">
        <v>12</v>
      </c>
      <c r="AA595" s="1" t="s">
        <v>11</v>
      </c>
    </row>
    <row r="596" spans="1:27" x14ac:dyDescent="0.25">
      <c r="A596" s="1" t="s">
        <v>590</v>
      </c>
      <c r="B596" s="4">
        <v>42810</v>
      </c>
      <c r="C596" s="24" t="str">
        <f ca="1">IF(Table_owssvr[[#This Row],[Date]]&gt;=(TODAY()-365),"Y","N")</f>
        <v>N</v>
      </c>
      <c r="D596" s="1" t="s">
        <v>589</v>
      </c>
      <c r="E596" s="1" t="s">
        <v>39</v>
      </c>
      <c r="F596" s="14" t="s">
        <v>1013</v>
      </c>
      <c r="G596" s="1" t="s">
        <v>819</v>
      </c>
      <c r="H596" s="6" t="str">
        <f>IFERROR(LEFT(Table_owssvr[[#This Row],[Subject]],FIND(";",Table_owssvr[[#This Row],[Subject]])-1),Table_owssvr[[#This Row],[Subject]])</f>
        <v>Damage related to disaster</v>
      </c>
      <c r="I596" s="1" t="s">
        <v>27</v>
      </c>
      <c r="J596" s="1" t="s">
        <v>4</v>
      </c>
      <c r="K596" s="5">
        <v>42810.60565972222</v>
      </c>
      <c r="L596" s="1"/>
      <c r="M596" s="1"/>
      <c r="N596" s="2" t="s">
        <v>12</v>
      </c>
      <c r="O596" s="6" t="b">
        <v>0</v>
      </c>
      <c r="P596" s="1" t="s">
        <v>15</v>
      </c>
      <c r="Q596" s="33" t="str">
        <f>IF(ISNUMBER(SEARCH(",",Table_owssvr[[#This Row],[Created By]])),SUBSTITUTE(Table_owssvr[[#This Row],[Created By]]," OCD,",""),Table_owssvr[[#This Row],[Created By]])</f>
        <v>Kristen Hebert</v>
      </c>
      <c r="R596" s="33" t="str">
        <f>IF(ISNUMBER(SEARCH(",",Table_owssvr[[#This Row],[Created By]])),(MID(Table_owssvr[[#This Row],[Created By_A]]&amp;" "&amp;Table_owssvr[[#This Row],[Created By_A]],FIND(" ",Table_owssvr[[#This Row],[Created By_A]])+1,LEN(Table_owssvr[[#This Row],[Created By_A]]))),Table_owssvr[[#This Row],[Created By]])</f>
        <v>Kristen Hebert</v>
      </c>
      <c r="S596" s="34" t="str">
        <f>IF(ISNUMBER(SEARCH(",",Table_owssvr[[#This Row],[Created By_B1]])),SUBSTITUTE(Table_owssvr[[#This Row],[Created By_B1]],",",""),Table_owssvr[[#This Row],[Created By_B1]])</f>
        <v>Kristen Hebert</v>
      </c>
      <c r="T596" s="7">
        <v>602</v>
      </c>
      <c r="U596" s="1" t="s">
        <v>15</v>
      </c>
      <c r="V596" s="5">
        <v>42810.60565972222</v>
      </c>
      <c r="W596" s="1" t="s">
        <v>4</v>
      </c>
      <c r="X596" s="1"/>
      <c r="Y596" s="1" t="s">
        <v>190</v>
      </c>
      <c r="Z596" s="1" t="s">
        <v>12</v>
      </c>
      <c r="AA596" s="1" t="s">
        <v>11</v>
      </c>
    </row>
    <row r="597" spans="1:27" x14ac:dyDescent="0.25">
      <c r="A597" s="1" t="s">
        <v>573</v>
      </c>
      <c r="B597" s="4">
        <v>42810</v>
      </c>
      <c r="C597" s="24" t="str">
        <f ca="1">IF(Table_owssvr[[#This Row],[Date]]&gt;=(TODAY()-365),"Y","N")</f>
        <v>N</v>
      </c>
      <c r="D597" s="1" t="s">
        <v>852</v>
      </c>
      <c r="E597" s="1" t="s">
        <v>29</v>
      </c>
      <c r="F597" s="14" t="s">
        <v>1012</v>
      </c>
      <c r="G597" s="1" t="s">
        <v>59</v>
      </c>
      <c r="H597" s="6" t="str">
        <f>IFERROR(LEFT(Table_owssvr[[#This Row],[Subject]],FIND(";",Table_owssvr[[#This Row],[Subject]])-1),Table_owssvr[[#This Row],[Subject]])</f>
        <v>Damage related to disaster</v>
      </c>
      <c r="I597" s="1" t="s">
        <v>27</v>
      </c>
      <c r="J597" s="1" t="s">
        <v>3</v>
      </c>
      <c r="K597" s="5">
        <v>42810.668437499997</v>
      </c>
      <c r="L597" s="1"/>
      <c r="M597" s="1"/>
      <c r="N597" s="2" t="s">
        <v>12</v>
      </c>
      <c r="O597" s="6" t="b">
        <v>0</v>
      </c>
      <c r="P597" s="1" t="s">
        <v>15</v>
      </c>
      <c r="Q597" s="33" t="str">
        <f>IF(ISNUMBER(SEARCH(",",Table_owssvr[[#This Row],[Created By]])),SUBSTITUTE(Table_owssvr[[#This Row],[Created By]]," OCD,",""),Table_owssvr[[#This Row],[Created By]])</f>
        <v>Rosalind Peychaud</v>
      </c>
      <c r="R597" s="33" t="str">
        <f>IF(ISNUMBER(SEARCH(",",Table_owssvr[[#This Row],[Created By]])),(MID(Table_owssvr[[#This Row],[Created By_A]]&amp;" "&amp;Table_owssvr[[#This Row],[Created By_A]],FIND(" ",Table_owssvr[[#This Row],[Created By_A]])+1,LEN(Table_owssvr[[#This Row],[Created By_A]]))),Table_owssvr[[#This Row],[Created By]])</f>
        <v>Rosalind Peychaud</v>
      </c>
      <c r="S597" s="34" t="str">
        <f>IF(ISNUMBER(SEARCH(",",Table_owssvr[[#This Row],[Created By_B1]])),SUBSTITUTE(Table_owssvr[[#This Row],[Created By_B1]],",",""),Table_owssvr[[#This Row],[Created By_B1]])</f>
        <v>Rosalind Peychaud</v>
      </c>
      <c r="T597" s="7">
        <v>603</v>
      </c>
      <c r="U597" s="1" t="s">
        <v>15</v>
      </c>
      <c r="V597" s="5">
        <v>42810.668437499997</v>
      </c>
      <c r="W597" s="1" t="s">
        <v>3</v>
      </c>
      <c r="X597" s="1"/>
      <c r="Y597" s="1" t="s">
        <v>13</v>
      </c>
      <c r="Z597" s="1" t="s">
        <v>12</v>
      </c>
      <c r="AA597" s="1" t="s">
        <v>11</v>
      </c>
    </row>
    <row r="598" spans="1:27" x14ac:dyDescent="0.25">
      <c r="A598" s="1" t="s">
        <v>455</v>
      </c>
      <c r="B598" s="4">
        <v>42810</v>
      </c>
      <c r="C598" s="24" t="str">
        <f ca="1">IF(Table_owssvr[[#This Row],[Date]]&gt;=(TODAY()-365),"Y","N")</f>
        <v>N</v>
      </c>
      <c r="D598" s="1" t="s">
        <v>1011</v>
      </c>
      <c r="E598" s="1" t="s">
        <v>29</v>
      </c>
      <c r="F598" s="14" t="s">
        <v>1010</v>
      </c>
      <c r="G598" s="1" t="s">
        <v>672</v>
      </c>
      <c r="H598" s="6" t="str">
        <f>IFERROR(LEFT(Table_owssvr[[#This Row],[Subject]],FIND(";",Table_owssvr[[#This Row],[Subject]])-1),Table_owssvr[[#This Row],[Subject]])</f>
        <v>Damage related to disaster</v>
      </c>
      <c r="I598" s="1" t="s">
        <v>27</v>
      </c>
      <c r="J598" s="1" t="s">
        <v>3</v>
      </c>
      <c r="K598" s="5">
        <v>42810.669560185182</v>
      </c>
      <c r="L598" s="1"/>
      <c r="M598" s="1"/>
      <c r="N598" s="2" t="s">
        <v>12</v>
      </c>
      <c r="O598" s="6" t="b">
        <v>0</v>
      </c>
      <c r="P598" s="1" t="s">
        <v>15</v>
      </c>
      <c r="Q598" s="33" t="str">
        <f>IF(ISNUMBER(SEARCH(",",Table_owssvr[[#This Row],[Created By]])),SUBSTITUTE(Table_owssvr[[#This Row],[Created By]]," OCD,",""),Table_owssvr[[#This Row],[Created By]])</f>
        <v>Rosalind Peychaud</v>
      </c>
      <c r="R598" s="33" t="str">
        <f>IF(ISNUMBER(SEARCH(",",Table_owssvr[[#This Row],[Created By]])),(MID(Table_owssvr[[#This Row],[Created By_A]]&amp;" "&amp;Table_owssvr[[#This Row],[Created By_A]],FIND(" ",Table_owssvr[[#This Row],[Created By_A]])+1,LEN(Table_owssvr[[#This Row],[Created By_A]]))),Table_owssvr[[#This Row],[Created By]])</f>
        <v>Rosalind Peychaud</v>
      </c>
      <c r="S598" s="34" t="str">
        <f>IF(ISNUMBER(SEARCH(",",Table_owssvr[[#This Row],[Created By_B1]])),SUBSTITUTE(Table_owssvr[[#This Row],[Created By_B1]],",",""),Table_owssvr[[#This Row],[Created By_B1]])</f>
        <v>Rosalind Peychaud</v>
      </c>
      <c r="T598" s="7">
        <v>604</v>
      </c>
      <c r="U598" s="1" t="s">
        <v>15</v>
      </c>
      <c r="V598" s="5">
        <v>42810.669560185182</v>
      </c>
      <c r="W598" s="1" t="s">
        <v>3</v>
      </c>
      <c r="X598" s="1"/>
      <c r="Y598" s="1" t="s">
        <v>13</v>
      </c>
      <c r="Z598" s="1" t="s">
        <v>12</v>
      </c>
      <c r="AA598" s="1" t="s">
        <v>11</v>
      </c>
    </row>
    <row r="599" spans="1:27" x14ac:dyDescent="0.25">
      <c r="A599" s="1" t="s">
        <v>528</v>
      </c>
      <c r="B599" s="4">
        <v>42804</v>
      </c>
      <c r="C599" s="24" t="str">
        <f ca="1">IF(Table_owssvr[[#This Row],[Date]]&gt;=(TODAY()-365),"Y","N")</f>
        <v>N</v>
      </c>
      <c r="D599" s="1" t="s">
        <v>1009</v>
      </c>
      <c r="E599" s="1" t="s">
        <v>29</v>
      </c>
      <c r="F599" s="14" t="s">
        <v>1008</v>
      </c>
      <c r="G599" s="1" t="s">
        <v>217</v>
      </c>
      <c r="H599" s="6" t="str">
        <f>IFERROR(LEFT(Table_owssvr[[#This Row],[Subject]],FIND(";",Table_owssvr[[#This Row],[Subject]])-1),Table_owssvr[[#This Row],[Subject]])</f>
        <v>Damage related to disaster</v>
      </c>
      <c r="I599" s="1" t="s">
        <v>27</v>
      </c>
      <c r="J599" s="1" t="s">
        <v>3</v>
      </c>
      <c r="K599" s="5">
        <v>42810.672500000001</v>
      </c>
      <c r="L599" s="1"/>
      <c r="M599" s="1"/>
      <c r="N599" s="2" t="s">
        <v>12</v>
      </c>
      <c r="O599" s="6" t="b">
        <v>0</v>
      </c>
      <c r="P599" s="1" t="s">
        <v>15</v>
      </c>
      <c r="Q599" s="33" t="str">
        <f>IF(ISNUMBER(SEARCH(",",Table_owssvr[[#This Row],[Created By]])),SUBSTITUTE(Table_owssvr[[#This Row],[Created By]]," OCD,",""),Table_owssvr[[#This Row],[Created By]])</f>
        <v>Rosalind Peychaud</v>
      </c>
      <c r="R599" s="33" t="str">
        <f>IF(ISNUMBER(SEARCH(",",Table_owssvr[[#This Row],[Created By]])),(MID(Table_owssvr[[#This Row],[Created By_A]]&amp;" "&amp;Table_owssvr[[#This Row],[Created By_A]],FIND(" ",Table_owssvr[[#This Row],[Created By_A]])+1,LEN(Table_owssvr[[#This Row],[Created By_A]]))),Table_owssvr[[#This Row],[Created By]])</f>
        <v>Rosalind Peychaud</v>
      </c>
      <c r="S599" s="34" t="str">
        <f>IF(ISNUMBER(SEARCH(",",Table_owssvr[[#This Row],[Created By_B1]])),SUBSTITUTE(Table_owssvr[[#This Row],[Created By_B1]],",",""),Table_owssvr[[#This Row],[Created By_B1]])</f>
        <v>Rosalind Peychaud</v>
      </c>
      <c r="T599" s="7">
        <v>605</v>
      </c>
      <c r="U599" s="1" t="s">
        <v>15</v>
      </c>
      <c r="V599" s="5">
        <v>42810.672500000001</v>
      </c>
      <c r="W599" s="1" t="s">
        <v>3</v>
      </c>
      <c r="X599" s="1"/>
      <c r="Y599" s="1" t="s">
        <v>13</v>
      </c>
      <c r="Z599" s="1" t="s">
        <v>12</v>
      </c>
      <c r="AA599" s="1" t="s">
        <v>11</v>
      </c>
    </row>
    <row r="600" spans="1:27" x14ac:dyDescent="0.25">
      <c r="A600" s="1" t="s">
        <v>886</v>
      </c>
      <c r="B600" s="4">
        <v>42772</v>
      </c>
      <c r="C600" s="24" t="str">
        <f ca="1">IF(Table_owssvr[[#This Row],[Date]]&gt;=(TODAY()-365),"Y","N")</f>
        <v>N</v>
      </c>
      <c r="D600" s="1" t="s">
        <v>1007</v>
      </c>
      <c r="E600" s="1" t="s">
        <v>502</v>
      </c>
      <c r="F600" s="14" t="s">
        <v>1006</v>
      </c>
      <c r="G600" s="1" t="s">
        <v>1005</v>
      </c>
      <c r="H600" s="6" t="str">
        <f>IFERROR(LEFT(Table_owssvr[[#This Row],[Subject]],FIND(";",Table_owssvr[[#This Row],[Subject]])-1),Table_owssvr[[#This Row],[Subject]])</f>
        <v>Duplication of Benefits</v>
      </c>
      <c r="I600" s="1" t="s">
        <v>16</v>
      </c>
      <c r="J600" s="1" t="s">
        <v>493</v>
      </c>
      <c r="K600" s="5">
        <v>42811.396145833336</v>
      </c>
      <c r="L600" s="1"/>
      <c r="M600" s="1"/>
      <c r="N600" s="2" t="s">
        <v>12</v>
      </c>
      <c r="O600" s="6" t="b">
        <v>0</v>
      </c>
      <c r="P600" s="1" t="s">
        <v>15</v>
      </c>
      <c r="Q600" s="33" t="str">
        <f>IF(ISNUMBER(SEARCH(",",Table_owssvr[[#This Row],[Created By]])),SUBSTITUTE(Table_owssvr[[#This Row],[Created By]]," OCD,",""),Table_owssvr[[#This Row],[Created By]])</f>
        <v>Lee Jared</v>
      </c>
      <c r="R600" s="33" t="str">
        <f>IF(ISNUMBER(SEARCH(",",Table_owssvr[[#This Row],[Created By]])),(MID(Table_owssvr[[#This Row],[Created By_A]]&amp;" "&amp;Table_owssvr[[#This Row],[Created By_A]],FIND(" ",Table_owssvr[[#This Row],[Created By_A]])+1,LEN(Table_owssvr[[#This Row],[Created By_A]]))),Table_owssvr[[#This Row],[Created By]])</f>
        <v>Jared Lee</v>
      </c>
      <c r="S600" s="34" t="str">
        <f>IF(ISNUMBER(SEARCH(",",Table_owssvr[[#This Row],[Created By_B1]])),SUBSTITUTE(Table_owssvr[[#This Row],[Created By_B1]],",",""),Table_owssvr[[#This Row],[Created By_B1]])</f>
        <v>Jared Lee</v>
      </c>
      <c r="T600" s="7">
        <v>606</v>
      </c>
      <c r="U600" s="1" t="s">
        <v>15</v>
      </c>
      <c r="V600" s="5">
        <v>42811.41306712963</v>
      </c>
      <c r="W600" s="1" t="s">
        <v>493</v>
      </c>
      <c r="X600" s="1"/>
      <c r="Y600" s="1" t="s">
        <v>13</v>
      </c>
      <c r="Z600" s="1" t="s">
        <v>12</v>
      </c>
      <c r="AA600" s="1" t="s">
        <v>11</v>
      </c>
    </row>
    <row r="601" spans="1:27" x14ac:dyDescent="0.25">
      <c r="A601" s="1" t="s">
        <v>886</v>
      </c>
      <c r="B601" s="4">
        <v>42811</v>
      </c>
      <c r="C601" s="24" t="str">
        <f ca="1">IF(Table_owssvr[[#This Row],[Date]]&gt;=(TODAY()-365),"Y","N")</f>
        <v>N</v>
      </c>
      <c r="D601" s="1" t="s">
        <v>1004</v>
      </c>
      <c r="E601" s="1" t="s">
        <v>296</v>
      </c>
      <c r="F601" s="14" t="s">
        <v>1003</v>
      </c>
      <c r="G601" s="1" t="s">
        <v>1002</v>
      </c>
      <c r="H601" s="6" t="str">
        <f>IFERROR(LEFT(Table_owssvr[[#This Row],[Subject]],FIND(";",Table_owssvr[[#This Row],[Subject]])-1),Table_owssvr[[#This Row],[Subject]])</f>
        <v>Duplication of Benefits</v>
      </c>
      <c r="I601" s="1" t="s">
        <v>27</v>
      </c>
      <c r="J601" s="1" t="s">
        <v>493</v>
      </c>
      <c r="K601" s="5">
        <v>42811.645578703705</v>
      </c>
      <c r="L601" s="1"/>
      <c r="M601" s="1"/>
      <c r="N601" s="2" t="s">
        <v>12</v>
      </c>
      <c r="O601" s="6" t="b">
        <v>0</v>
      </c>
      <c r="P601" s="1" t="s">
        <v>15</v>
      </c>
      <c r="Q601" s="33" t="str">
        <f>IF(ISNUMBER(SEARCH(",",Table_owssvr[[#This Row],[Created By]])),SUBSTITUTE(Table_owssvr[[#This Row],[Created By]]," OCD,",""),Table_owssvr[[#This Row],[Created By]])</f>
        <v>Lee Jared</v>
      </c>
      <c r="R601" s="33" t="str">
        <f>IF(ISNUMBER(SEARCH(",",Table_owssvr[[#This Row],[Created By]])),(MID(Table_owssvr[[#This Row],[Created By_A]]&amp;" "&amp;Table_owssvr[[#This Row],[Created By_A]],FIND(" ",Table_owssvr[[#This Row],[Created By_A]])+1,LEN(Table_owssvr[[#This Row],[Created By_A]]))),Table_owssvr[[#This Row],[Created By]])</f>
        <v>Jared Lee</v>
      </c>
      <c r="S601" s="34" t="str">
        <f>IF(ISNUMBER(SEARCH(",",Table_owssvr[[#This Row],[Created By_B1]])),SUBSTITUTE(Table_owssvr[[#This Row],[Created By_B1]],",",""),Table_owssvr[[#This Row],[Created By_B1]])</f>
        <v>Jared Lee</v>
      </c>
      <c r="T601" s="7">
        <v>607</v>
      </c>
      <c r="U601" s="1" t="s">
        <v>15</v>
      </c>
      <c r="V601" s="5">
        <v>42811.652106481481</v>
      </c>
      <c r="W601" s="1" t="s">
        <v>493</v>
      </c>
      <c r="X601" s="1"/>
      <c r="Y601" s="1" t="s">
        <v>13</v>
      </c>
      <c r="Z601" s="1" t="s">
        <v>12</v>
      </c>
      <c r="AA601" s="1" t="s">
        <v>11</v>
      </c>
    </row>
    <row r="602" spans="1:27" x14ac:dyDescent="0.25">
      <c r="A602" s="1" t="s">
        <v>512</v>
      </c>
      <c r="B602" s="4">
        <v>42804</v>
      </c>
      <c r="C602" s="24" t="str">
        <f ca="1">IF(Table_owssvr[[#This Row],[Date]]&gt;=(TODAY()-365),"Y","N")</f>
        <v>N</v>
      </c>
      <c r="D602" s="1" t="s">
        <v>790</v>
      </c>
      <c r="E602" s="1" t="s">
        <v>29</v>
      </c>
      <c r="F602" s="14" t="s">
        <v>1001</v>
      </c>
      <c r="G602" s="1" t="s">
        <v>1000</v>
      </c>
      <c r="H602" s="6" t="str">
        <f>IFERROR(LEFT(Table_owssvr[[#This Row],[Subject]],FIND(";",Table_owssvr[[#This Row],[Subject]])-1),Table_owssvr[[#This Row],[Subject]])</f>
        <v>Eligible CDBG Activities</v>
      </c>
      <c r="I602" s="1" t="s">
        <v>16</v>
      </c>
      <c r="J602" s="1" t="s">
        <v>493</v>
      </c>
      <c r="K602" s="5">
        <v>42814.517604166664</v>
      </c>
      <c r="L602" s="1"/>
      <c r="M602" s="1"/>
      <c r="N602" s="2" t="s">
        <v>12</v>
      </c>
      <c r="O602" s="6" t="b">
        <v>0</v>
      </c>
      <c r="P602" s="1" t="s">
        <v>15</v>
      </c>
      <c r="Q602" s="33" t="str">
        <f>IF(ISNUMBER(SEARCH(",",Table_owssvr[[#This Row],[Created By]])),SUBSTITUTE(Table_owssvr[[#This Row],[Created By]]," OCD,",""),Table_owssvr[[#This Row],[Created By]])</f>
        <v>Lee Jared</v>
      </c>
      <c r="R602" s="33" t="str">
        <f>IF(ISNUMBER(SEARCH(",",Table_owssvr[[#This Row],[Created By]])),(MID(Table_owssvr[[#This Row],[Created By_A]]&amp;" "&amp;Table_owssvr[[#This Row],[Created By_A]],FIND(" ",Table_owssvr[[#This Row],[Created By_A]])+1,LEN(Table_owssvr[[#This Row],[Created By_A]]))),Table_owssvr[[#This Row],[Created By]])</f>
        <v>Jared Lee</v>
      </c>
      <c r="S602" s="34" t="str">
        <f>IF(ISNUMBER(SEARCH(",",Table_owssvr[[#This Row],[Created By_B1]])),SUBSTITUTE(Table_owssvr[[#This Row],[Created By_B1]],",",""),Table_owssvr[[#This Row],[Created By_B1]])</f>
        <v>Jared Lee</v>
      </c>
      <c r="T602" s="7">
        <v>608</v>
      </c>
      <c r="U602" s="1" t="s">
        <v>15</v>
      </c>
      <c r="V602" s="5">
        <v>42814.529432870368</v>
      </c>
      <c r="W602" s="1" t="s">
        <v>493</v>
      </c>
      <c r="X602" s="1"/>
      <c r="Y602" s="1" t="s">
        <v>13</v>
      </c>
      <c r="Z602" s="1" t="s">
        <v>12</v>
      </c>
      <c r="AA602" s="1" t="s">
        <v>11</v>
      </c>
    </row>
    <row r="603" spans="1:27" x14ac:dyDescent="0.25">
      <c r="A603" s="1" t="s">
        <v>623</v>
      </c>
      <c r="B603" s="4">
        <v>42744</v>
      </c>
      <c r="C603" s="24" t="str">
        <f ca="1">IF(Table_owssvr[[#This Row],[Date]]&gt;=(TODAY()-365),"Y","N")</f>
        <v>N</v>
      </c>
      <c r="D603" s="1" t="s">
        <v>622</v>
      </c>
      <c r="E603" s="1" t="s">
        <v>29</v>
      </c>
      <c r="F603" s="14" t="s">
        <v>999</v>
      </c>
      <c r="G603" s="1" t="s">
        <v>998</v>
      </c>
      <c r="H603" s="6" t="str">
        <f>IFERROR(LEFT(Table_owssvr[[#This Row],[Subject]],FIND(";",Table_owssvr[[#This Row],[Subject]])-1),Table_owssvr[[#This Row],[Subject]])</f>
        <v>Duplication of Benefits</v>
      </c>
      <c r="I603" s="1" t="s">
        <v>16</v>
      </c>
      <c r="J603" s="1" t="s">
        <v>493</v>
      </c>
      <c r="K603" s="5">
        <v>42815.346585648149</v>
      </c>
      <c r="L603" s="1"/>
      <c r="M603" s="1"/>
      <c r="N603" s="2" t="s">
        <v>12</v>
      </c>
      <c r="O603" s="6" t="b">
        <v>0</v>
      </c>
      <c r="P603" s="1" t="s">
        <v>15</v>
      </c>
      <c r="Q603" s="33" t="str">
        <f>IF(ISNUMBER(SEARCH(",",Table_owssvr[[#This Row],[Created By]])),SUBSTITUTE(Table_owssvr[[#This Row],[Created By]]," OCD,",""),Table_owssvr[[#This Row],[Created By]])</f>
        <v>Lee Jared</v>
      </c>
      <c r="R603" s="33" t="str">
        <f>IF(ISNUMBER(SEARCH(",",Table_owssvr[[#This Row],[Created By]])),(MID(Table_owssvr[[#This Row],[Created By_A]]&amp;" "&amp;Table_owssvr[[#This Row],[Created By_A]],FIND(" ",Table_owssvr[[#This Row],[Created By_A]])+1,LEN(Table_owssvr[[#This Row],[Created By_A]]))),Table_owssvr[[#This Row],[Created By]])</f>
        <v>Jared Lee</v>
      </c>
      <c r="S603" s="34" t="str">
        <f>IF(ISNUMBER(SEARCH(",",Table_owssvr[[#This Row],[Created By_B1]])),SUBSTITUTE(Table_owssvr[[#This Row],[Created By_B1]],",",""),Table_owssvr[[#This Row],[Created By_B1]])</f>
        <v>Jared Lee</v>
      </c>
      <c r="T603" s="7">
        <v>609</v>
      </c>
      <c r="U603" s="1" t="s">
        <v>15</v>
      </c>
      <c r="V603" s="5">
        <v>42815.361006944448</v>
      </c>
      <c r="W603" s="1" t="s">
        <v>493</v>
      </c>
      <c r="X603" s="1"/>
      <c r="Y603" s="1" t="s">
        <v>13</v>
      </c>
      <c r="Z603" s="1" t="s">
        <v>12</v>
      </c>
      <c r="AA603" s="1" t="s">
        <v>11</v>
      </c>
    </row>
    <row r="604" spans="1:27" x14ac:dyDescent="0.25">
      <c r="A604" s="1" t="s">
        <v>497</v>
      </c>
      <c r="B604" s="4">
        <v>42585</v>
      </c>
      <c r="C604" s="24" t="str">
        <f ca="1">IF(Table_owssvr[[#This Row],[Date]]&gt;=(TODAY()-365),"Y","N")</f>
        <v>N</v>
      </c>
      <c r="D604" s="1" t="s">
        <v>997</v>
      </c>
      <c r="E604" s="1" t="s">
        <v>52</v>
      </c>
      <c r="F604" s="14" t="s">
        <v>996</v>
      </c>
      <c r="G604" s="1" t="s">
        <v>995</v>
      </c>
      <c r="H604" s="6" t="str">
        <f>IFERROR(LEFT(Table_owssvr[[#This Row],[Subject]],FIND(";",Table_owssvr[[#This Row],[Subject]])-1),Table_owssvr[[#This Row],[Subject]])</f>
        <v>Duplication of Benefits</v>
      </c>
      <c r="I604" s="1" t="s">
        <v>16</v>
      </c>
      <c r="J604" s="1" t="s">
        <v>493</v>
      </c>
      <c r="K604" s="5">
        <v>42816.649293981478</v>
      </c>
      <c r="L604" s="1"/>
      <c r="M604" s="1"/>
      <c r="N604" s="2" t="s">
        <v>12</v>
      </c>
      <c r="O604" s="6" t="b">
        <v>0</v>
      </c>
      <c r="P604" s="1" t="s">
        <v>15</v>
      </c>
      <c r="Q604" s="33" t="str">
        <f>IF(ISNUMBER(SEARCH(",",Table_owssvr[[#This Row],[Created By]])),SUBSTITUTE(Table_owssvr[[#This Row],[Created By]]," OCD,",""),Table_owssvr[[#This Row],[Created By]])</f>
        <v>Lee Jared</v>
      </c>
      <c r="R604" s="33" t="str">
        <f>IF(ISNUMBER(SEARCH(",",Table_owssvr[[#This Row],[Created By]])),(MID(Table_owssvr[[#This Row],[Created By_A]]&amp;" "&amp;Table_owssvr[[#This Row],[Created By_A]],FIND(" ",Table_owssvr[[#This Row],[Created By_A]])+1,LEN(Table_owssvr[[#This Row],[Created By_A]]))),Table_owssvr[[#This Row],[Created By]])</f>
        <v>Jared Lee</v>
      </c>
      <c r="S604" s="34" t="str">
        <f>IF(ISNUMBER(SEARCH(",",Table_owssvr[[#This Row],[Created By_B1]])),SUBSTITUTE(Table_owssvr[[#This Row],[Created By_B1]],",",""),Table_owssvr[[#This Row],[Created By_B1]])</f>
        <v>Jared Lee</v>
      </c>
      <c r="T604" s="7">
        <v>610</v>
      </c>
      <c r="U604" s="1" t="s">
        <v>15</v>
      </c>
      <c r="V604" s="5">
        <v>42816.667719907404</v>
      </c>
      <c r="W604" s="1" t="s">
        <v>493</v>
      </c>
      <c r="X604" s="1"/>
      <c r="Y604" s="1" t="s">
        <v>13</v>
      </c>
      <c r="Z604" s="1" t="s">
        <v>12</v>
      </c>
      <c r="AA604" s="1" t="s">
        <v>11</v>
      </c>
    </row>
    <row r="605" spans="1:27" x14ac:dyDescent="0.25">
      <c r="A605" s="1" t="s">
        <v>497</v>
      </c>
      <c r="B605" s="4">
        <v>42787</v>
      </c>
      <c r="C605" s="24" t="str">
        <f ca="1">IF(Table_owssvr[[#This Row],[Date]]&gt;=(TODAY()-365),"Y","N")</f>
        <v>N</v>
      </c>
      <c r="D605" s="1" t="s">
        <v>994</v>
      </c>
      <c r="E605" s="1" t="s">
        <v>39</v>
      </c>
      <c r="F605" s="14" t="s">
        <v>993</v>
      </c>
      <c r="G605" s="1" t="s">
        <v>417</v>
      </c>
      <c r="H605" s="6" t="str">
        <f>IFERROR(LEFT(Table_owssvr[[#This Row],[Subject]],FIND(";",Table_owssvr[[#This Row],[Subject]])-1),Table_owssvr[[#This Row],[Subject]])</f>
        <v>Financial Management</v>
      </c>
      <c r="I605" s="1" t="s">
        <v>16</v>
      </c>
      <c r="J605" s="1" t="s">
        <v>493</v>
      </c>
      <c r="K605" s="5">
        <v>42816.651944444442</v>
      </c>
      <c r="L605" s="1"/>
      <c r="M605" s="1"/>
      <c r="N605" s="2" t="s">
        <v>12</v>
      </c>
      <c r="O605" s="6" t="b">
        <v>0</v>
      </c>
      <c r="P605" s="1" t="s">
        <v>15</v>
      </c>
      <c r="Q605" s="33" t="str">
        <f>IF(ISNUMBER(SEARCH(",",Table_owssvr[[#This Row],[Created By]])),SUBSTITUTE(Table_owssvr[[#This Row],[Created By]]," OCD,",""),Table_owssvr[[#This Row],[Created By]])</f>
        <v>Lee Jared</v>
      </c>
      <c r="R605" s="33" t="str">
        <f>IF(ISNUMBER(SEARCH(",",Table_owssvr[[#This Row],[Created By]])),(MID(Table_owssvr[[#This Row],[Created By_A]]&amp;" "&amp;Table_owssvr[[#This Row],[Created By_A]],FIND(" ",Table_owssvr[[#This Row],[Created By_A]])+1,LEN(Table_owssvr[[#This Row],[Created By_A]]))),Table_owssvr[[#This Row],[Created By]])</f>
        <v>Jared Lee</v>
      </c>
      <c r="S605" s="34" t="str">
        <f>IF(ISNUMBER(SEARCH(",",Table_owssvr[[#This Row],[Created By_B1]])),SUBSTITUTE(Table_owssvr[[#This Row],[Created By_B1]],",",""),Table_owssvr[[#This Row],[Created By_B1]])</f>
        <v>Jared Lee</v>
      </c>
      <c r="T605" s="7">
        <v>611</v>
      </c>
      <c r="U605" s="1" t="s">
        <v>15</v>
      </c>
      <c r="V605" s="5">
        <v>42816.66747685185</v>
      </c>
      <c r="W605" s="1" t="s">
        <v>493</v>
      </c>
      <c r="X605" s="1"/>
      <c r="Y605" s="1" t="s">
        <v>13</v>
      </c>
      <c r="Z605" s="1" t="s">
        <v>12</v>
      </c>
      <c r="AA605" s="1" t="s">
        <v>11</v>
      </c>
    </row>
    <row r="606" spans="1:27" x14ac:dyDescent="0.25">
      <c r="A606" s="1" t="s">
        <v>455</v>
      </c>
      <c r="B606" s="4">
        <v>42816</v>
      </c>
      <c r="C606" s="24" t="str">
        <f ca="1">IF(Table_owssvr[[#This Row],[Date]]&gt;=(TODAY()-365),"Y","N")</f>
        <v>N</v>
      </c>
      <c r="D606" s="1" t="s">
        <v>991</v>
      </c>
      <c r="E606" s="1" t="s">
        <v>29</v>
      </c>
      <c r="F606" s="14" t="s">
        <v>992</v>
      </c>
      <c r="G606" s="1" t="s">
        <v>148</v>
      </c>
      <c r="H606" s="6" t="str">
        <f>IFERROR(LEFT(Table_owssvr[[#This Row],[Subject]],FIND(";",Table_owssvr[[#This Row],[Subject]])-1),Table_owssvr[[#This Row],[Subject]])</f>
        <v>Financial Management</v>
      </c>
      <c r="I606" s="1" t="s">
        <v>27</v>
      </c>
      <c r="J606" s="1" t="s">
        <v>3</v>
      </c>
      <c r="K606" s="5">
        <v>42816.652314814812</v>
      </c>
      <c r="L606" s="1"/>
      <c r="M606" s="1"/>
      <c r="N606" s="2" t="s">
        <v>12</v>
      </c>
      <c r="O606" s="6" t="b">
        <v>0</v>
      </c>
      <c r="P606" s="1" t="s">
        <v>15</v>
      </c>
      <c r="Q606" s="33" t="str">
        <f>IF(ISNUMBER(SEARCH(",",Table_owssvr[[#This Row],[Created By]])),SUBSTITUTE(Table_owssvr[[#This Row],[Created By]]," OCD,",""),Table_owssvr[[#This Row],[Created By]])</f>
        <v>Rosalind Peychaud</v>
      </c>
      <c r="R606" s="33" t="str">
        <f>IF(ISNUMBER(SEARCH(",",Table_owssvr[[#This Row],[Created By]])),(MID(Table_owssvr[[#This Row],[Created By_A]]&amp;" "&amp;Table_owssvr[[#This Row],[Created By_A]],FIND(" ",Table_owssvr[[#This Row],[Created By_A]])+1,LEN(Table_owssvr[[#This Row],[Created By_A]]))),Table_owssvr[[#This Row],[Created By]])</f>
        <v>Rosalind Peychaud</v>
      </c>
      <c r="S606" s="34" t="str">
        <f>IF(ISNUMBER(SEARCH(",",Table_owssvr[[#This Row],[Created By_B1]])),SUBSTITUTE(Table_owssvr[[#This Row],[Created By_B1]],",",""),Table_owssvr[[#This Row],[Created By_B1]])</f>
        <v>Rosalind Peychaud</v>
      </c>
      <c r="T606" s="7">
        <v>612</v>
      </c>
      <c r="U606" s="1" t="s">
        <v>15</v>
      </c>
      <c r="V606" s="5">
        <v>42816.652314814812</v>
      </c>
      <c r="W606" s="1" t="s">
        <v>3</v>
      </c>
      <c r="X606" s="1"/>
      <c r="Y606" s="1" t="s">
        <v>13</v>
      </c>
      <c r="Z606" s="1" t="s">
        <v>12</v>
      </c>
      <c r="AA606" s="1" t="s">
        <v>11</v>
      </c>
    </row>
    <row r="607" spans="1:27" x14ac:dyDescent="0.25">
      <c r="A607" s="1" t="s">
        <v>528</v>
      </c>
      <c r="B607" s="4">
        <v>42816</v>
      </c>
      <c r="C607" s="24" t="str">
        <f ca="1">IF(Table_owssvr[[#This Row],[Date]]&gt;=(TODAY()-365),"Y","N")</f>
        <v>N</v>
      </c>
      <c r="D607" s="1" t="s">
        <v>991</v>
      </c>
      <c r="E607" s="1" t="s">
        <v>29</v>
      </c>
      <c r="F607" s="14" t="s">
        <v>990</v>
      </c>
      <c r="G607" s="1" t="s">
        <v>442</v>
      </c>
      <c r="H607" s="6" t="str">
        <f>IFERROR(LEFT(Table_owssvr[[#This Row],[Subject]],FIND(";",Table_owssvr[[#This Row],[Subject]])-1),Table_owssvr[[#This Row],[Subject]])</f>
        <v>Damage related to disaster</v>
      </c>
      <c r="I607" s="1" t="s">
        <v>27</v>
      </c>
      <c r="J607" s="1" t="s">
        <v>3</v>
      </c>
      <c r="K607" s="5">
        <v>42816.662175925929</v>
      </c>
      <c r="L607" s="1"/>
      <c r="M607" s="1"/>
      <c r="N607" s="2" t="s">
        <v>12</v>
      </c>
      <c r="O607" s="6" t="b">
        <v>0</v>
      </c>
      <c r="P607" s="1" t="s">
        <v>15</v>
      </c>
      <c r="Q607" s="33" t="str">
        <f>IF(ISNUMBER(SEARCH(",",Table_owssvr[[#This Row],[Created By]])),SUBSTITUTE(Table_owssvr[[#This Row],[Created By]]," OCD,",""),Table_owssvr[[#This Row],[Created By]])</f>
        <v>Rosalind Peychaud</v>
      </c>
      <c r="R607" s="33" t="str">
        <f>IF(ISNUMBER(SEARCH(",",Table_owssvr[[#This Row],[Created By]])),(MID(Table_owssvr[[#This Row],[Created By_A]]&amp;" "&amp;Table_owssvr[[#This Row],[Created By_A]],FIND(" ",Table_owssvr[[#This Row],[Created By_A]])+1,LEN(Table_owssvr[[#This Row],[Created By_A]]))),Table_owssvr[[#This Row],[Created By]])</f>
        <v>Rosalind Peychaud</v>
      </c>
      <c r="S607" s="34" t="str">
        <f>IF(ISNUMBER(SEARCH(",",Table_owssvr[[#This Row],[Created By_B1]])),SUBSTITUTE(Table_owssvr[[#This Row],[Created By_B1]],",",""),Table_owssvr[[#This Row],[Created By_B1]])</f>
        <v>Rosalind Peychaud</v>
      </c>
      <c r="T607" s="7">
        <v>613</v>
      </c>
      <c r="U607" s="1" t="s">
        <v>15</v>
      </c>
      <c r="V607" s="5">
        <v>42816.662175925929</v>
      </c>
      <c r="W607" s="1" t="s">
        <v>3</v>
      </c>
      <c r="X607" s="1"/>
      <c r="Y607" s="1" t="s">
        <v>13</v>
      </c>
      <c r="Z607" s="1" t="s">
        <v>12</v>
      </c>
      <c r="AA607" s="1" t="s">
        <v>11</v>
      </c>
    </row>
    <row r="608" spans="1:27" x14ac:dyDescent="0.25">
      <c r="A608" s="1" t="s">
        <v>142</v>
      </c>
      <c r="B608" s="4">
        <v>42817</v>
      </c>
      <c r="C608" s="24" t="str">
        <f ca="1">IF(Table_owssvr[[#This Row],[Date]]&gt;=(TODAY()-365),"Y","N")</f>
        <v>N</v>
      </c>
      <c r="D608" s="1" t="s">
        <v>989</v>
      </c>
      <c r="E608" s="1" t="s">
        <v>29</v>
      </c>
      <c r="F608" s="14" t="s">
        <v>988</v>
      </c>
      <c r="G608" s="1" t="s">
        <v>987</v>
      </c>
      <c r="H608" s="6" t="str">
        <f>IFERROR(LEFT(Table_owssvr[[#This Row],[Subject]],FIND(";",Table_owssvr[[#This Row],[Subject]])-1),Table_owssvr[[#This Row],[Subject]])</f>
        <v>Financial Management</v>
      </c>
      <c r="I608" s="1" t="s">
        <v>16</v>
      </c>
      <c r="J608" s="1" t="s">
        <v>6</v>
      </c>
      <c r="K608" s="5">
        <v>42817.413819444446</v>
      </c>
      <c r="L608" s="1"/>
      <c r="M608" s="1"/>
      <c r="N608" s="2" t="s">
        <v>12</v>
      </c>
      <c r="O608" s="6" t="b">
        <v>0</v>
      </c>
      <c r="P608" s="1" t="s">
        <v>15</v>
      </c>
      <c r="Q608" s="33" t="str">
        <f>IF(ISNUMBER(SEARCH(",",Table_owssvr[[#This Row],[Created By]])),SUBSTITUTE(Table_owssvr[[#This Row],[Created By]]," OCD,",""),Table_owssvr[[#This Row],[Created By]])</f>
        <v>Nechelle Polk</v>
      </c>
      <c r="R608" s="33" t="str">
        <f>IF(ISNUMBER(SEARCH(",",Table_owssvr[[#This Row],[Created By]])),(MID(Table_owssvr[[#This Row],[Created By_A]]&amp;" "&amp;Table_owssvr[[#This Row],[Created By_A]],FIND(" ",Table_owssvr[[#This Row],[Created By_A]])+1,LEN(Table_owssvr[[#This Row],[Created By_A]]))),Table_owssvr[[#This Row],[Created By]])</f>
        <v>Nechelle Polk</v>
      </c>
      <c r="S608" s="34" t="str">
        <f>IF(ISNUMBER(SEARCH(",",Table_owssvr[[#This Row],[Created By_B1]])),SUBSTITUTE(Table_owssvr[[#This Row],[Created By_B1]],",",""),Table_owssvr[[#This Row],[Created By_B1]])</f>
        <v>Nechelle Polk</v>
      </c>
      <c r="T608" s="7">
        <v>614</v>
      </c>
      <c r="U608" s="1" t="s">
        <v>15</v>
      </c>
      <c r="V608" s="5">
        <v>42817.413819444446</v>
      </c>
      <c r="W608" s="1" t="s">
        <v>6</v>
      </c>
      <c r="X608" s="1"/>
      <c r="Y608" s="1" t="s">
        <v>13</v>
      </c>
      <c r="Z608" s="1" t="s">
        <v>12</v>
      </c>
      <c r="AA608" s="1" t="s">
        <v>11</v>
      </c>
    </row>
    <row r="609" spans="1:27" x14ac:dyDescent="0.25">
      <c r="A609" s="1" t="s">
        <v>915</v>
      </c>
      <c r="B609" s="4">
        <v>42817</v>
      </c>
      <c r="C609" s="24" t="str">
        <f ca="1">IF(Table_owssvr[[#This Row],[Date]]&gt;=(TODAY()-365),"Y","N")</f>
        <v>N</v>
      </c>
      <c r="D609" s="1" t="s">
        <v>986</v>
      </c>
      <c r="E609" s="1" t="s">
        <v>29</v>
      </c>
      <c r="F609" s="14" t="s">
        <v>985</v>
      </c>
      <c r="G609" s="1" t="s">
        <v>306</v>
      </c>
      <c r="H609" s="6" t="str">
        <f>IFERROR(LEFT(Table_owssvr[[#This Row],[Subject]],FIND(";",Table_owssvr[[#This Row],[Subject]])-1),Table_owssvr[[#This Row],[Subject]])</f>
        <v>Damage related to disaster</v>
      </c>
      <c r="I609" s="1" t="s">
        <v>27</v>
      </c>
      <c r="J609" s="1" t="s">
        <v>5</v>
      </c>
      <c r="K609" s="5">
        <v>42817.61310185185</v>
      </c>
      <c r="L609" s="1"/>
      <c r="M609" s="1"/>
      <c r="N609" s="2" t="s">
        <v>12</v>
      </c>
      <c r="O609" s="6" t="b">
        <v>0</v>
      </c>
      <c r="P609" s="1" t="s">
        <v>15</v>
      </c>
      <c r="Q609" s="33" t="str">
        <f>IF(ISNUMBER(SEARCH(",",Table_owssvr[[#This Row],[Created By]])),SUBSTITUTE(Table_owssvr[[#This Row],[Created By]]," OCD,",""),Table_owssvr[[#This Row],[Created By]])</f>
        <v>Lisa Samuels</v>
      </c>
      <c r="R609" s="33" t="str">
        <f>IF(ISNUMBER(SEARCH(",",Table_owssvr[[#This Row],[Created By]])),(MID(Table_owssvr[[#This Row],[Created By_A]]&amp;" "&amp;Table_owssvr[[#This Row],[Created By_A]],FIND(" ",Table_owssvr[[#This Row],[Created By_A]])+1,LEN(Table_owssvr[[#This Row],[Created By_A]]))),Table_owssvr[[#This Row],[Created By]])</f>
        <v>Lisa Samuels</v>
      </c>
      <c r="S609" s="34" t="str">
        <f>IF(ISNUMBER(SEARCH(",",Table_owssvr[[#This Row],[Created By_B1]])),SUBSTITUTE(Table_owssvr[[#This Row],[Created By_B1]],",",""),Table_owssvr[[#This Row],[Created By_B1]])</f>
        <v>Lisa Samuels</v>
      </c>
      <c r="T609" s="7">
        <v>615</v>
      </c>
      <c r="U609" s="1" t="s">
        <v>15</v>
      </c>
      <c r="V609" s="5">
        <v>42817.61310185185</v>
      </c>
      <c r="W609" s="1" t="s">
        <v>5</v>
      </c>
      <c r="X609" s="1"/>
      <c r="Y609" s="1" t="s">
        <v>13</v>
      </c>
      <c r="Z609" s="1" t="s">
        <v>12</v>
      </c>
      <c r="AA609" s="1" t="s">
        <v>11</v>
      </c>
    </row>
    <row r="610" spans="1:27" x14ac:dyDescent="0.25">
      <c r="A610" s="1" t="s">
        <v>984</v>
      </c>
      <c r="B610" s="4">
        <v>42809</v>
      </c>
      <c r="C610" s="24" t="str">
        <f ca="1">IF(Table_owssvr[[#This Row],[Date]]&gt;=(TODAY()-365),"Y","N")</f>
        <v>N</v>
      </c>
      <c r="D610" s="1" t="s">
        <v>983</v>
      </c>
      <c r="E610" s="1" t="s">
        <v>29</v>
      </c>
      <c r="F610" s="14" t="s">
        <v>982</v>
      </c>
      <c r="G610" s="1" t="s">
        <v>59</v>
      </c>
      <c r="H610" s="6" t="str">
        <f>IFERROR(LEFT(Table_owssvr[[#This Row],[Subject]],FIND(";",Table_owssvr[[#This Row],[Subject]])-1),Table_owssvr[[#This Row],[Subject]])</f>
        <v>Damage related to disaster</v>
      </c>
      <c r="I610" s="1" t="s">
        <v>27</v>
      </c>
      <c r="J610" s="1" t="s">
        <v>5</v>
      </c>
      <c r="K610" s="5">
        <v>42817.618761574071</v>
      </c>
      <c r="L610" s="1"/>
      <c r="M610" s="1"/>
      <c r="N610" s="2" t="s">
        <v>12</v>
      </c>
      <c r="O610" s="6" t="b">
        <v>0</v>
      </c>
      <c r="P610" s="1" t="s">
        <v>15</v>
      </c>
      <c r="Q610" s="33" t="str">
        <f>IF(ISNUMBER(SEARCH(",",Table_owssvr[[#This Row],[Created By]])),SUBSTITUTE(Table_owssvr[[#This Row],[Created By]]," OCD,",""),Table_owssvr[[#This Row],[Created By]])</f>
        <v>Lisa Samuels</v>
      </c>
      <c r="R610" s="33" t="str">
        <f>IF(ISNUMBER(SEARCH(",",Table_owssvr[[#This Row],[Created By]])),(MID(Table_owssvr[[#This Row],[Created By_A]]&amp;" "&amp;Table_owssvr[[#This Row],[Created By_A]],FIND(" ",Table_owssvr[[#This Row],[Created By_A]])+1,LEN(Table_owssvr[[#This Row],[Created By_A]]))),Table_owssvr[[#This Row],[Created By]])</f>
        <v>Lisa Samuels</v>
      </c>
      <c r="S610" s="34" t="str">
        <f>IF(ISNUMBER(SEARCH(",",Table_owssvr[[#This Row],[Created By_B1]])),SUBSTITUTE(Table_owssvr[[#This Row],[Created By_B1]],",",""),Table_owssvr[[#This Row],[Created By_B1]])</f>
        <v>Lisa Samuels</v>
      </c>
      <c r="T610" s="7">
        <v>616</v>
      </c>
      <c r="U610" s="1" t="s">
        <v>15</v>
      </c>
      <c r="V610" s="5">
        <v>42817.618761574071</v>
      </c>
      <c r="W610" s="1" t="s">
        <v>5</v>
      </c>
      <c r="X610" s="1"/>
      <c r="Y610" s="1" t="s">
        <v>13</v>
      </c>
      <c r="Z610" s="1" t="s">
        <v>12</v>
      </c>
      <c r="AA610" s="1" t="s">
        <v>11</v>
      </c>
    </row>
    <row r="611" spans="1:27" x14ac:dyDescent="0.25">
      <c r="A611" s="1" t="s">
        <v>886</v>
      </c>
      <c r="B611" s="4">
        <v>42397</v>
      </c>
      <c r="C611" s="24" t="str">
        <f ca="1">IF(Table_owssvr[[#This Row],[Date]]&gt;=(TODAY()-365),"Y","N")</f>
        <v>N</v>
      </c>
      <c r="D611" s="1" t="s">
        <v>981</v>
      </c>
      <c r="E611" s="1" t="s">
        <v>296</v>
      </c>
      <c r="F611" s="14" t="s">
        <v>980</v>
      </c>
      <c r="G611" s="1" t="s">
        <v>157</v>
      </c>
      <c r="H611" s="6" t="str">
        <f>IFERROR(LEFT(Table_owssvr[[#This Row],[Subject]],FIND(";",Table_owssvr[[#This Row],[Subject]])-1),Table_owssvr[[#This Row],[Subject]])</f>
        <v>Environmental - Environmental Reviews</v>
      </c>
      <c r="I611" s="1" t="s">
        <v>27</v>
      </c>
      <c r="J611" s="1" t="s">
        <v>493</v>
      </c>
      <c r="K611" s="5">
        <v>42817.678252314814</v>
      </c>
      <c r="L611" s="1"/>
      <c r="M611" s="1"/>
      <c r="N611" s="2" t="s">
        <v>12</v>
      </c>
      <c r="O611" s="6" t="b">
        <v>0</v>
      </c>
      <c r="P611" s="1" t="s">
        <v>15</v>
      </c>
      <c r="Q611" s="33" t="str">
        <f>IF(ISNUMBER(SEARCH(",",Table_owssvr[[#This Row],[Created By]])),SUBSTITUTE(Table_owssvr[[#This Row],[Created By]]," OCD,",""),Table_owssvr[[#This Row],[Created By]])</f>
        <v>Lee Jared</v>
      </c>
      <c r="R611" s="33" t="str">
        <f>IF(ISNUMBER(SEARCH(",",Table_owssvr[[#This Row],[Created By]])),(MID(Table_owssvr[[#This Row],[Created By_A]]&amp;" "&amp;Table_owssvr[[#This Row],[Created By_A]],FIND(" ",Table_owssvr[[#This Row],[Created By_A]])+1,LEN(Table_owssvr[[#This Row],[Created By_A]]))),Table_owssvr[[#This Row],[Created By]])</f>
        <v>Jared Lee</v>
      </c>
      <c r="S611" s="34" t="str">
        <f>IF(ISNUMBER(SEARCH(",",Table_owssvr[[#This Row],[Created By_B1]])),SUBSTITUTE(Table_owssvr[[#This Row],[Created By_B1]],",",""),Table_owssvr[[#This Row],[Created By_B1]])</f>
        <v>Jared Lee</v>
      </c>
      <c r="T611" s="7">
        <v>617</v>
      </c>
      <c r="U611" s="1" t="s">
        <v>15</v>
      </c>
      <c r="V611" s="5">
        <v>42818.394421296296</v>
      </c>
      <c r="W611" s="1" t="s">
        <v>493</v>
      </c>
      <c r="X611" s="1"/>
      <c r="Y611" s="1" t="s">
        <v>13</v>
      </c>
      <c r="Z611" s="1" t="s">
        <v>12</v>
      </c>
      <c r="AA611" s="1" t="s">
        <v>11</v>
      </c>
    </row>
    <row r="612" spans="1:27" x14ac:dyDescent="0.25">
      <c r="A612" s="1" t="s">
        <v>482</v>
      </c>
      <c r="B612" s="4">
        <v>42818</v>
      </c>
      <c r="C612" s="24" t="str">
        <f ca="1">IF(Table_owssvr[[#This Row],[Date]]&gt;=(TODAY()-365),"Y","N")</f>
        <v>N</v>
      </c>
      <c r="D612" s="1" t="s">
        <v>935</v>
      </c>
      <c r="E612" s="1" t="s">
        <v>29</v>
      </c>
      <c r="F612" s="14" t="s">
        <v>979</v>
      </c>
      <c r="G612" s="1" t="s">
        <v>978</v>
      </c>
      <c r="H612" s="6" t="str">
        <f>IFERROR(LEFT(Table_owssvr[[#This Row],[Subject]],FIND(";",Table_owssvr[[#This Row],[Subject]])-1),Table_owssvr[[#This Row],[Subject]])</f>
        <v>Damage related to disaster</v>
      </c>
      <c r="I612" s="1" t="s">
        <v>16</v>
      </c>
      <c r="J612" s="1" t="s">
        <v>3</v>
      </c>
      <c r="K612" s="5">
        <v>42821.473078703704</v>
      </c>
      <c r="L612" s="1"/>
      <c r="M612" s="1"/>
      <c r="N612" s="2" t="s">
        <v>12</v>
      </c>
      <c r="O612" s="6" t="b">
        <v>0</v>
      </c>
      <c r="P612" s="1" t="s">
        <v>15</v>
      </c>
      <c r="Q612" s="33" t="str">
        <f>IF(ISNUMBER(SEARCH(",",Table_owssvr[[#This Row],[Created By]])),SUBSTITUTE(Table_owssvr[[#This Row],[Created By]]," OCD,",""),Table_owssvr[[#This Row],[Created By]])</f>
        <v>Rosalind Peychaud</v>
      </c>
      <c r="R612" s="33" t="str">
        <f>IF(ISNUMBER(SEARCH(",",Table_owssvr[[#This Row],[Created By]])),(MID(Table_owssvr[[#This Row],[Created By_A]]&amp;" "&amp;Table_owssvr[[#This Row],[Created By_A]],FIND(" ",Table_owssvr[[#This Row],[Created By_A]])+1,LEN(Table_owssvr[[#This Row],[Created By_A]]))),Table_owssvr[[#This Row],[Created By]])</f>
        <v>Rosalind Peychaud</v>
      </c>
      <c r="S612" s="34" t="str">
        <f>IF(ISNUMBER(SEARCH(",",Table_owssvr[[#This Row],[Created By_B1]])),SUBSTITUTE(Table_owssvr[[#This Row],[Created By_B1]],",",""),Table_owssvr[[#This Row],[Created By_B1]])</f>
        <v>Rosalind Peychaud</v>
      </c>
      <c r="T612" s="7">
        <v>618</v>
      </c>
      <c r="U612" s="1" t="s">
        <v>15</v>
      </c>
      <c r="V612" s="5">
        <v>42821.473078703704</v>
      </c>
      <c r="W612" s="1" t="s">
        <v>3</v>
      </c>
      <c r="X612" s="1"/>
      <c r="Y612" s="1" t="s">
        <v>190</v>
      </c>
      <c r="Z612" s="1" t="s">
        <v>12</v>
      </c>
      <c r="AA612" s="1" t="s">
        <v>11</v>
      </c>
    </row>
    <row r="613" spans="1:27" x14ac:dyDescent="0.25">
      <c r="A613" s="1" t="s">
        <v>426</v>
      </c>
      <c r="B613" s="4">
        <v>42814</v>
      </c>
      <c r="C613" s="24" t="str">
        <f ca="1">IF(Table_owssvr[[#This Row],[Date]]&gt;=(TODAY()-365),"Y","N")</f>
        <v>N</v>
      </c>
      <c r="D613" s="1" t="s">
        <v>455</v>
      </c>
      <c r="E613" s="1" t="s">
        <v>29</v>
      </c>
      <c r="F613" s="14" t="s">
        <v>977</v>
      </c>
      <c r="G613" s="1" t="s">
        <v>59</v>
      </c>
      <c r="H613" s="6" t="str">
        <f>IFERROR(LEFT(Table_owssvr[[#This Row],[Subject]],FIND(";",Table_owssvr[[#This Row],[Subject]])-1),Table_owssvr[[#This Row],[Subject]])</f>
        <v>Damage related to disaster</v>
      </c>
      <c r="I613" s="1" t="s">
        <v>16</v>
      </c>
      <c r="J613" s="1" t="s">
        <v>3</v>
      </c>
      <c r="K613" s="5">
        <v>42821.566284722219</v>
      </c>
      <c r="L613" s="1"/>
      <c r="M613" s="1"/>
      <c r="N613" s="2" t="s">
        <v>12</v>
      </c>
      <c r="O613" s="6" t="b">
        <v>0</v>
      </c>
      <c r="P613" s="1" t="s">
        <v>15</v>
      </c>
      <c r="Q613" s="33" t="str">
        <f>IF(ISNUMBER(SEARCH(",",Table_owssvr[[#This Row],[Created By]])),SUBSTITUTE(Table_owssvr[[#This Row],[Created By]]," OCD,",""),Table_owssvr[[#This Row],[Created By]])</f>
        <v>Rosalind Peychaud</v>
      </c>
      <c r="R613" s="33" t="str">
        <f>IF(ISNUMBER(SEARCH(",",Table_owssvr[[#This Row],[Created By]])),(MID(Table_owssvr[[#This Row],[Created By_A]]&amp;" "&amp;Table_owssvr[[#This Row],[Created By_A]],FIND(" ",Table_owssvr[[#This Row],[Created By_A]])+1,LEN(Table_owssvr[[#This Row],[Created By_A]]))),Table_owssvr[[#This Row],[Created By]])</f>
        <v>Rosalind Peychaud</v>
      </c>
      <c r="S613" s="34" t="str">
        <f>IF(ISNUMBER(SEARCH(",",Table_owssvr[[#This Row],[Created By_B1]])),SUBSTITUTE(Table_owssvr[[#This Row],[Created By_B1]],",",""),Table_owssvr[[#This Row],[Created By_B1]])</f>
        <v>Rosalind Peychaud</v>
      </c>
      <c r="T613" s="7">
        <v>619</v>
      </c>
      <c r="U613" s="1" t="s">
        <v>15</v>
      </c>
      <c r="V613" s="5">
        <v>42821.670405092591</v>
      </c>
      <c r="W613" s="1" t="s">
        <v>3</v>
      </c>
      <c r="X613" s="1"/>
      <c r="Y613" s="1" t="s">
        <v>13</v>
      </c>
      <c r="Z613" s="1" t="s">
        <v>12</v>
      </c>
      <c r="AA613" s="1" t="s">
        <v>11</v>
      </c>
    </row>
    <row r="614" spans="1:27" x14ac:dyDescent="0.25">
      <c r="A614" s="1" t="s">
        <v>426</v>
      </c>
      <c r="B614" s="4">
        <v>42807</v>
      </c>
      <c r="C614" s="24" t="str">
        <f ca="1">IF(Table_owssvr[[#This Row],[Date]]&gt;=(TODAY()-365),"Y","N")</f>
        <v>N</v>
      </c>
      <c r="D614" s="1" t="s">
        <v>455</v>
      </c>
      <c r="E614" s="1" t="s">
        <v>29</v>
      </c>
      <c r="F614" s="14" t="s">
        <v>976</v>
      </c>
      <c r="G614" s="1" t="s">
        <v>168</v>
      </c>
      <c r="H614" s="6" t="str">
        <f>IFERROR(LEFT(Table_owssvr[[#This Row],[Subject]],FIND(";",Table_owssvr[[#This Row],[Subject]])-1),Table_owssvr[[#This Row],[Subject]])</f>
        <v>Damage related to disaster</v>
      </c>
      <c r="I614" s="1" t="s">
        <v>16</v>
      </c>
      <c r="J614" s="1" t="s">
        <v>3</v>
      </c>
      <c r="K614" s="5">
        <v>42821.675185185188</v>
      </c>
      <c r="L614" s="1"/>
      <c r="M614" s="1"/>
      <c r="N614" s="2" t="s">
        <v>12</v>
      </c>
      <c r="O614" s="6" t="b">
        <v>0</v>
      </c>
      <c r="P614" s="1" t="s">
        <v>15</v>
      </c>
      <c r="Q614" s="33" t="str">
        <f>IF(ISNUMBER(SEARCH(",",Table_owssvr[[#This Row],[Created By]])),SUBSTITUTE(Table_owssvr[[#This Row],[Created By]]," OCD,",""),Table_owssvr[[#This Row],[Created By]])</f>
        <v>Rosalind Peychaud</v>
      </c>
      <c r="R614" s="33" t="str">
        <f>IF(ISNUMBER(SEARCH(",",Table_owssvr[[#This Row],[Created By]])),(MID(Table_owssvr[[#This Row],[Created By_A]]&amp;" "&amp;Table_owssvr[[#This Row],[Created By_A]],FIND(" ",Table_owssvr[[#This Row],[Created By_A]])+1,LEN(Table_owssvr[[#This Row],[Created By_A]]))),Table_owssvr[[#This Row],[Created By]])</f>
        <v>Rosalind Peychaud</v>
      </c>
      <c r="S614" s="34" t="str">
        <f>IF(ISNUMBER(SEARCH(",",Table_owssvr[[#This Row],[Created By_B1]])),SUBSTITUTE(Table_owssvr[[#This Row],[Created By_B1]],",",""),Table_owssvr[[#This Row],[Created By_B1]])</f>
        <v>Rosalind Peychaud</v>
      </c>
      <c r="T614" s="7">
        <v>620</v>
      </c>
      <c r="U614" s="1" t="s">
        <v>15</v>
      </c>
      <c r="V614" s="5">
        <v>42821.675185185188</v>
      </c>
      <c r="W614" s="1" t="s">
        <v>3</v>
      </c>
      <c r="X614" s="1"/>
      <c r="Y614" s="1" t="s">
        <v>13</v>
      </c>
      <c r="Z614" s="1" t="s">
        <v>12</v>
      </c>
      <c r="AA614" s="1" t="s">
        <v>11</v>
      </c>
    </row>
    <row r="615" spans="1:27" x14ac:dyDescent="0.25">
      <c r="A615" s="1" t="s">
        <v>631</v>
      </c>
      <c r="B615" s="4">
        <v>42816</v>
      </c>
      <c r="C615" s="24" t="str">
        <f ca="1">IF(Table_owssvr[[#This Row],[Date]]&gt;=(TODAY()-365),"Y","N")</f>
        <v>N</v>
      </c>
      <c r="D615" s="1" t="s">
        <v>975</v>
      </c>
      <c r="E615" s="1" t="s">
        <v>39</v>
      </c>
      <c r="F615" s="14" t="s">
        <v>974</v>
      </c>
      <c r="G615" s="1" t="s">
        <v>812</v>
      </c>
      <c r="H615" s="6" t="str">
        <f>IFERROR(LEFT(Table_owssvr[[#This Row],[Subject]],FIND(";",Table_owssvr[[#This Row],[Subject]])-1),Table_owssvr[[#This Row],[Subject]])</f>
        <v>Damage related to disaster</v>
      </c>
      <c r="I615" s="1" t="s">
        <v>27</v>
      </c>
      <c r="J615" s="1" t="s">
        <v>4</v>
      </c>
      <c r="K615" s="5">
        <v>42822.498865740738</v>
      </c>
      <c r="L615" s="1"/>
      <c r="M615" s="1"/>
      <c r="N615" s="2" t="s">
        <v>12</v>
      </c>
      <c r="O615" s="6" t="b">
        <v>0</v>
      </c>
      <c r="P615" s="1" t="s">
        <v>15</v>
      </c>
      <c r="Q615" s="33" t="str">
        <f>IF(ISNUMBER(SEARCH(",",Table_owssvr[[#This Row],[Created By]])),SUBSTITUTE(Table_owssvr[[#This Row],[Created By]]," OCD,",""),Table_owssvr[[#This Row],[Created By]])</f>
        <v>Kristen Hebert</v>
      </c>
      <c r="R615" s="33" t="str">
        <f>IF(ISNUMBER(SEARCH(",",Table_owssvr[[#This Row],[Created By]])),(MID(Table_owssvr[[#This Row],[Created By_A]]&amp;" "&amp;Table_owssvr[[#This Row],[Created By_A]],FIND(" ",Table_owssvr[[#This Row],[Created By_A]])+1,LEN(Table_owssvr[[#This Row],[Created By_A]]))),Table_owssvr[[#This Row],[Created By]])</f>
        <v>Kristen Hebert</v>
      </c>
      <c r="S615" s="34" t="str">
        <f>IF(ISNUMBER(SEARCH(",",Table_owssvr[[#This Row],[Created By_B1]])),SUBSTITUTE(Table_owssvr[[#This Row],[Created By_B1]],",",""),Table_owssvr[[#This Row],[Created By_B1]])</f>
        <v>Kristen Hebert</v>
      </c>
      <c r="T615" s="7">
        <v>621</v>
      </c>
      <c r="U615" s="1" t="s">
        <v>15</v>
      </c>
      <c r="V615" s="5">
        <v>42822.498865740738</v>
      </c>
      <c r="W615" s="1" t="s">
        <v>4</v>
      </c>
      <c r="X615" s="1"/>
      <c r="Y615" s="1" t="s">
        <v>190</v>
      </c>
      <c r="Z615" s="1" t="s">
        <v>12</v>
      </c>
      <c r="AA615" s="1" t="s">
        <v>11</v>
      </c>
    </row>
    <row r="616" spans="1:27" x14ac:dyDescent="0.25">
      <c r="A616" s="1" t="s">
        <v>153</v>
      </c>
      <c r="B616" s="4">
        <v>42796</v>
      </c>
      <c r="C616" s="24" t="str">
        <f ca="1">IF(Table_owssvr[[#This Row],[Date]]&gt;=(TODAY()-365),"Y","N")</f>
        <v>N</v>
      </c>
      <c r="D616" s="1" t="s">
        <v>972</v>
      </c>
      <c r="E616" s="1" t="s">
        <v>29</v>
      </c>
      <c r="F616" s="14" t="s">
        <v>973</v>
      </c>
      <c r="G616" s="1" t="s">
        <v>13</v>
      </c>
      <c r="H616" s="6" t="str">
        <f>IFERROR(LEFT(Table_owssvr[[#This Row],[Subject]],FIND(";",Table_owssvr[[#This Row],[Subject]])-1),Table_owssvr[[#This Row],[Subject]])</f>
        <v>Grants Management</v>
      </c>
      <c r="I616" s="1" t="s">
        <v>27</v>
      </c>
      <c r="J616" s="1" t="s">
        <v>8</v>
      </c>
      <c r="K616" s="5">
        <v>42822.55363425926</v>
      </c>
      <c r="L616" s="1"/>
      <c r="M616" s="1"/>
      <c r="N616" s="2" t="s">
        <v>12</v>
      </c>
      <c r="O616" s="6" t="b">
        <v>0</v>
      </c>
      <c r="P616" s="1" t="s">
        <v>15</v>
      </c>
      <c r="Q616" s="33" t="str">
        <f>IF(ISNUMBER(SEARCH(",",Table_owssvr[[#This Row],[Created By]])),SUBSTITUTE(Table_owssvr[[#This Row],[Created By]]," OCD,",""),Table_owssvr[[#This Row],[Created By]])</f>
        <v>Candace Watkins</v>
      </c>
      <c r="R616" s="33" t="str">
        <f>IF(ISNUMBER(SEARCH(",",Table_owssvr[[#This Row],[Created By]])),(MID(Table_owssvr[[#This Row],[Created By_A]]&amp;" "&amp;Table_owssvr[[#This Row],[Created By_A]],FIND(" ",Table_owssvr[[#This Row],[Created By_A]])+1,LEN(Table_owssvr[[#This Row],[Created By_A]]))),Table_owssvr[[#This Row],[Created By]])</f>
        <v>Candace Watkins</v>
      </c>
      <c r="S616" s="34" t="str">
        <f>IF(ISNUMBER(SEARCH(",",Table_owssvr[[#This Row],[Created By_B1]])),SUBSTITUTE(Table_owssvr[[#This Row],[Created By_B1]],",",""),Table_owssvr[[#This Row],[Created By_B1]])</f>
        <v>Candace Watkins</v>
      </c>
      <c r="T616" s="7">
        <v>622</v>
      </c>
      <c r="U616" s="1" t="s">
        <v>15</v>
      </c>
      <c r="V616" s="5">
        <v>42822.55363425926</v>
      </c>
      <c r="W616" s="1" t="s">
        <v>8</v>
      </c>
      <c r="X616" s="1"/>
      <c r="Y616" s="1" t="s">
        <v>13</v>
      </c>
      <c r="Z616" s="1" t="s">
        <v>12</v>
      </c>
      <c r="AA616" s="1" t="s">
        <v>11</v>
      </c>
    </row>
    <row r="617" spans="1:27" x14ac:dyDescent="0.25">
      <c r="A617" s="1" t="s">
        <v>153</v>
      </c>
      <c r="B617" s="4">
        <v>42803</v>
      </c>
      <c r="C617" s="24" t="str">
        <f ca="1">IF(Table_owssvr[[#This Row],[Date]]&gt;=(TODAY()-365),"Y","N")</f>
        <v>N</v>
      </c>
      <c r="D617" s="1" t="s">
        <v>972</v>
      </c>
      <c r="E617" s="1" t="s">
        <v>29</v>
      </c>
      <c r="F617" s="14" t="s">
        <v>971</v>
      </c>
      <c r="G617" s="1" t="s">
        <v>139</v>
      </c>
      <c r="H617" s="6" t="str">
        <f>IFERROR(LEFT(Table_owssvr[[#This Row],[Subject]],FIND(";",Table_owssvr[[#This Row],[Subject]])-1),Table_owssvr[[#This Row],[Subject]])</f>
        <v>Labor - Davis/Bacon</v>
      </c>
      <c r="I617" s="1" t="s">
        <v>27</v>
      </c>
      <c r="J617" s="1" t="s">
        <v>8</v>
      </c>
      <c r="K617" s="5">
        <v>42822.556527777779</v>
      </c>
      <c r="L617" s="1"/>
      <c r="M617" s="1"/>
      <c r="N617" s="2" t="s">
        <v>12</v>
      </c>
      <c r="O617" s="6" t="b">
        <v>0</v>
      </c>
      <c r="P617" s="1" t="s">
        <v>15</v>
      </c>
      <c r="Q617" s="33" t="str">
        <f>IF(ISNUMBER(SEARCH(",",Table_owssvr[[#This Row],[Created By]])),SUBSTITUTE(Table_owssvr[[#This Row],[Created By]]," OCD,",""),Table_owssvr[[#This Row],[Created By]])</f>
        <v>Candace Watkins</v>
      </c>
      <c r="R617" s="33" t="str">
        <f>IF(ISNUMBER(SEARCH(",",Table_owssvr[[#This Row],[Created By]])),(MID(Table_owssvr[[#This Row],[Created By_A]]&amp;" "&amp;Table_owssvr[[#This Row],[Created By_A]],FIND(" ",Table_owssvr[[#This Row],[Created By_A]])+1,LEN(Table_owssvr[[#This Row],[Created By_A]]))),Table_owssvr[[#This Row],[Created By]])</f>
        <v>Candace Watkins</v>
      </c>
      <c r="S617" s="34" t="str">
        <f>IF(ISNUMBER(SEARCH(",",Table_owssvr[[#This Row],[Created By_B1]])),SUBSTITUTE(Table_owssvr[[#This Row],[Created By_B1]],",",""),Table_owssvr[[#This Row],[Created By_B1]])</f>
        <v>Candace Watkins</v>
      </c>
      <c r="T617" s="7">
        <v>623</v>
      </c>
      <c r="U617" s="1" t="s">
        <v>15</v>
      </c>
      <c r="V617" s="5">
        <v>42822.556527777779</v>
      </c>
      <c r="W617" s="1" t="s">
        <v>8</v>
      </c>
      <c r="X617" s="1"/>
      <c r="Y617" s="1" t="s">
        <v>190</v>
      </c>
      <c r="Z617" s="1" t="s">
        <v>12</v>
      </c>
      <c r="AA617" s="1" t="s">
        <v>11</v>
      </c>
    </row>
    <row r="618" spans="1:27" x14ac:dyDescent="0.25">
      <c r="A618" s="1" t="s">
        <v>970</v>
      </c>
      <c r="B618" s="4">
        <v>42823</v>
      </c>
      <c r="C618" s="24" t="str">
        <f ca="1">IF(Table_owssvr[[#This Row],[Date]]&gt;=(TODAY()-365),"Y","N")</f>
        <v>N</v>
      </c>
      <c r="D618" s="1" t="s">
        <v>592</v>
      </c>
      <c r="E618" s="1" t="s">
        <v>448</v>
      </c>
      <c r="F618" s="14" t="s">
        <v>969</v>
      </c>
      <c r="G618" s="1" t="s">
        <v>968</v>
      </c>
      <c r="H618" s="6" t="str">
        <f>IFERROR(LEFT(Table_owssvr[[#This Row],[Subject]],FIND(";",Table_owssvr[[#This Row],[Subject]])-1),Table_owssvr[[#This Row],[Subject]])</f>
        <v>Duplication of Benefits</v>
      </c>
      <c r="I618" s="1" t="s">
        <v>16</v>
      </c>
      <c r="J618" s="1" t="s">
        <v>6</v>
      </c>
      <c r="K618" s="5">
        <v>42823.45758101852</v>
      </c>
      <c r="L618" s="1"/>
      <c r="M618" s="1"/>
      <c r="N618" s="2" t="s">
        <v>12</v>
      </c>
      <c r="O618" s="6" t="b">
        <v>0</v>
      </c>
      <c r="P618" s="1" t="s">
        <v>15</v>
      </c>
      <c r="Q618" s="33" t="str">
        <f>IF(ISNUMBER(SEARCH(",",Table_owssvr[[#This Row],[Created By]])),SUBSTITUTE(Table_owssvr[[#This Row],[Created By]]," OCD,",""),Table_owssvr[[#This Row],[Created By]])</f>
        <v>Nechelle Polk</v>
      </c>
      <c r="R618" s="33" t="str">
        <f>IF(ISNUMBER(SEARCH(",",Table_owssvr[[#This Row],[Created By]])),(MID(Table_owssvr[[#This Row],[Created By_A]]&amp;" "&amp;Table_owssvr[[#This Row],[Created By_A]],FIND(" ",Table_owssvr[[#This Row],[Created By_A]])+1,LEN(Table_owssvr[[#This Row],[Created By_A]]))),Table_owssvr[[#This Row],[Created By]])</f>
        <v>Nechelle Polk</v>
      </c>
      <c r="S618" s="34" t="str">
        <f>IF(ISNUMBER(SEARCH(",",Table_owssvr[[#This Row],[Created By_B1]])),SUBSTITUTE(Table_owssvr[[#This Row],[Created By_B1]],",",""),Table_owssvr[[#This Row],[Created By_B1]])</f>
        <v>Nechelle Polk</v>
      </c>
      <c r="T618" s="7">
        <v>625</v>
      </c>
      <c r="U618" s="1" t="s">
        <v>15</v>
      </c>
      <c r="V618" s="5">
        <v>42823.45758101852</v>
      </c>
      <c r="W618" s="1" t="s">
        <v>6</v>
      </c>
      <c r="X618" s="1"/>
      <c r="Y618" s="1" t="s">
        <v>13</v>
      </c>
      <c r="Z618" s="1" t="s">
        <v>12</v>
      </c>
      <c r="AA618" s="1" t="s">
        <v>11</v>
      </c>
    </row>
    <row r="619" spans="1:27" x14ac:dyDescent="0.25">
      <c r="A619" s="1" t="s">
        <v>153</v>
      </c>
      <c r="B619" s="4">
        <v>42823</v>
      </c>
      <c r="C619" s="24" t="str">
        <f ca="1">IF(Table_owssvr[[#This Row],[Date]]&gt;=(TODAY()-365),"Y","N")</f>
        <v>N</v>
      </c>
      <c r="D619" s="1" t="s">
        <v>967</v>
      </c>
      <c r="E619" s="1" t="s">
        <v>39</v>
      </c>
      <c r="F619" s="14" t="s">
        <v>966</v>
      </c>
      <c r="G619" s="1" t="s">
        <v>965</v>
      </c>
      <c r="H619" s="6" t="str">
        <f>IFERROR(LEFT(Table_owssvr[[#This Row],[Subject]],FIND(";",Table_owssvr[[#This Row],[Subject]])-1),Table_owssvr[[#This Row],[Subject]])</f>
        <v>Damage related to disaster</v>
      </c>
      <c r="I619" s="1" t="s">
        <v>16</v>
      </c>
      <c r="J619" s="1" t="s">
        <v>6</v>
      </c>
      <c r="K619" s="5">
        <v>42823.643923611111</v>
      </c>
      <c r="L619" s="1"/>
      <c r="M619" s="1"/>
      <c r="N619" s="2" t="s">
        <v>12</v>
      </c>
      <c r="O619" s="6" t="b">
        <v>0</v>
      </c>
      <c r="P619" s="1" t="s">
        <v>15</v>
      </c>
      <c r="Q619" s="33" t="str">
        <f>IF(ISNUMBER(SEARCH(",",Table_owssvr[[#This Row],[Created By]])),SUBSTITUTE(Table_owssvr[[#This Row],[Created By]]," OCD,",""),Table_owssvr[[#This Row],[Created By]])</f>
        <v>Nechelle Polk</v>
      </c>
      <c r="R619" s="33" t="str">
        <f>IF(ISNUMBER(SEARCH(",",Table_owssvr[[#This Row],[Created By]])),(MID(Table_owssvr[[#This Row],[Created By_A]]&amp;" "&amp;Table_owssvr[[#This Row],[Created By_A]],FIND(" ",Table_owssvr[[#This Row],[Created By_A]])+1,LEN(Table_owssvr[[#This Row],[Created By_A]]))),Table_owssvr[[#This Row],[Created By]])</f>
        <v>Nechelle Polk</v>
      </c>
      <c r="S619" s="34" t="str">
        <f>IF(ISNUMBER(SEARCH(",",Table_owssvr[[#This Row],[Created By_B1]])),SUBSTITUTE(Table_owssvr[[#This Row],[Created By_B1]],",",""),Table_owssvr[[#This Row],[Created By_B1]])</f>
        <v>Nechelle Polk</v>
      </c>
      <c r="T619" s="7">
        <v>626</v>
      </c>
      <c r="U619" s="1" t="s">
        <v>15</v>
      </c>
      <c r="V619" s="5">
        <v>42823.643923611111</v>
      </c>
      <c r="W619" s="1" t="s">
        <v>6</v>
      </c>
      <c r="X619" s="1"/>
      <c r="Y619" s="1" t="s">
        <v>13</v>
      </c>
      <c r="Z619" s="1" t="s">
        <v>12</v>
      </c>
      <c r="AA619" s="1" t="s">
        <v>11</v>
      </c>
    </row>
    <row r="620" spans="1:27" x14ac:dyDescent="0.25">
      <c r="A620" s="1" t="s">
        <v>962</v>
      </c>
      <c r="B620" s="4">
        <v>42446</v>
      </c>
      <c r="C620" s="24" t="str">
        <f ca="1">IF(Table_owssvr[[#This Row],[Date]]&gt;=(TODAY()-365),"Y","N")</f>
        <v>N</v>
      </c>
      <c r="D620" s="1" t="s">
        <v>961</v>
      </c>
      <c r="E620" s="1" t="s">
        <v>29</v>
      </c>
      <c r="F620" s="14" t="s">
        <v>964</v>
      </c>
      <c r="G620" s="1" t="s">
        <v>534</v>
      </c>
      <c r="H620" s="6" t="str">
        <f>IFERROR(LEFT(Table_owssvr[[#This Row],[Subject]],FIND(";",Table_owssvr[[#This Row],[Subject]])-1),Table_owssvr[[#This Row],[Subject]])</f>
        <v>Eligible CDBG Activities</v>
      </c>
      <c r="I620" s="1" t="s">
        <v>27</v>
      </c>
      <c r="J620" s="1" t="s">
        <v>493</v>
      </c>
      <c r="K620" s="5">
        <v>42824.524583333332</v>
      </c>
      <c r="L620" s="1"/>
      <c r="M620" s="1"/>
      <c r="N620" s="2" t="s">
        <v>12</v>
      </c>
      <c r="O620" s="6" t="b">
        <v>0</v>
      </c>
      <c r="P620" s="1" t="s">
        <v>15</v>
      </c>
      <c r="Q620" s="33" t="str">
        <f>IF(ISNUMBER(SEARCH(",",Table_owssvr[[#This Row],[Created By]])),SUBSTITUTE(Table_owssvr[[#This Row],[Created By]]," OCD,",""),Table_owssvr[[#This Row],[Created By]])</f>
        <v>Lee Jared</v>
      </c>
      <c r="R620" s="33" t="str">
        <f>IF(ISNUMBER(SEARCH(",",Table_owssvr[[#This Row],[Created By]])),(MID(Table_owssvr[[#This Row],[Created By_A]]&amp;" "&amp;Table_owssvr[[#This Row],[Created By_A]],FIND(" ",Table_owssvr[[#This Row],[Created By_A]])+1,LEN(Table_owssvr[[#This Row],[Created By_A]]))),Table_owssvr[[#This Row],[Created By]])</f>
        <v>Jared Lee</v>
      </c>
      <c r="S620" s="34" t="str">
        <f>IF(ISNUMBER(SEARCH(",",Table_owssvr[[#This Row],[Created By_B1]])),SUBSTITUTE(Table_owssvr[[#This Row],[Created By_B1]],",",""),Table_owssvr[[#This Row],[Created By_B1]])</f>
        <v>Jared Lee</v>
      </c>
      <c r="T620" s="7">
        <v>627</v>
      </c>
      <c r="U620" s="1" t="s">
        <v>15</v>
      </c>
      <c r="V620" s="5">
        <v>42825.519895833335</v>
      </c>
      <c r="W620" s="1" t="s">
        <v>493</v>
      </c>
      <c r="X620" s="1"/>
      <c r="Y620" s="1" t="s">
        <v>13</v>
      </c>
      <c r="Z620" s="1" t="s">
        <v>12</v>
      </c>
      <c r="AA620" s="1" t="s">
        <v>11</v>
      </c>
    </row>
    <row r="621" spans="1:27" x14ac:dyDescent="0.25">
      <c r="A621" s="1" t="s">
        <v>962</v>
      </c>
      <c r="B621" s="4">
        <v>42668</v>
      </c>
      <c r="C621" s="24" t="str">
        <f ca="1">IF(Table_owssvr[[#This Row],[Date]]&gt;=(TODAY()-365),"Y","N")</f>
        <v>N</v>
      </c>
      <c r="D621" s="1" t="s">
        <v>961</v>
      </c>
      <c r="E621" s="1" t="s">
        <v>29</v>
      </c>
      <c r="F621" s="14" t="s">
        <v>963</v>
      </c>
      <c r="G621" s="1" t="s">
        <v>574</v>
      </c>
      <c r="H621" s="6" t="str">
        <f>IFERROR(LEFT(Table_owssvr[[#This Row],[Subject]],FIND(";",Table_owssvr[[#This Row],[Subject]])-1),Table_owssvr[[#This Row],[Subject]])</f>
        <v>Eligible CDBG Activities</v>
      </c>
      <c r="I621" s="1" t="s">
        <v>16</v>
      </c>
      <c r="J621" s="1" t="s">
        <v>493</v>
      </c>
      <c r="K621" s="5">
        <v>42824.551319444443</v>
      </c>
      <c r="L621" s="1"/>
      <c r="M621" s="1"/>
      <c r="N621" s="2" t="s">
        <v>12</v>
      </c>
      <c r="O621" s="6" t="b">
        <v>0</v>
      </c>
      <c r="P621" s="1" t="s">
        <v>15</v>
      </c>
      <c r="Q621" s="33" t="str">
        <f>IF(ISNUMBER(SEARCH(",",Table_owssvr[[#This Row],[Created By]])),SUBSTITUTE(Table_owssvr[[#This Row],[Created By]]," OCD,",""),Table_owssvr[[#This Row],[Created By]])</f>
        <v>Lee Jared</v>
      </c>
      <c r="R621" s="33" t="str">
        <f>IF(ISNUMBER(SEARCH(",",Table_owssvr[[#This Row],[Created By]])),(MID(Table_owssvr[[#This Row],[Created By_A]]&amp;" "&amp;Table_owssvr[[#This Row],[Created By_A]],FIND(" ",Table_owssvr[[#This Row],[Created By_A]])+1,LEN(Table_owssvr[[#This Row],[Created By_A]]))),Table_owssvr[[#This Row],[Created By]])</f>
        <v>Jared Lee</v>
      </c>
      <c r="S621" s="34" t="str">
        <f>IF(ISNUMBER(SEARCH(",",Table_owssvr[[#This Row],[Created By_B1]])),SUBSTITUTE(Table_owssvr[[#This Row],[Created By_B1]],",",""),Table_owssvr[[#This Row],[Created By_B1]])</f>
        <v>Jared Lee</v>
      </c>
      <c r="T621" s="7">
        <v>628</v>
      </c>
      <c r="U621" s="1" t="s">
        <v>15</v>
      </c>
      <c r="V621" s="5">
        <v>42824.570694444446</v>
      </c>
      <c r="W621" s="1" t="s">
        <v>493</v>
      </c>
      <c r="X621" s="1"/>
      <c r="Y621" s="1" t="s">
        <v>13</v>
      </c>
      <c r="Z621" s="1" t="s">
        <v>12</v>
      </c>
      <c r="AA621" s="1" t="s">
        <v>11</v>
      </c>
    </row>
    <row r="622" spans="1:27" x14ac:dyDescent="0.25">
      <c r="A622" s="1" t="s">
        <v>962</v>
      </c>
      <c r="B622" s="4">
        <v>42821</v>
      </c>
      <c r="C622" s="24" t="str">
        <f ca="1">IF(Table_owssvr[[#This Row],[Date]]&gt;=(TODAY()-365),"Y","N")</f>
        <v>N</v>
      </c>
      <c r="D622" s="1" t="s">
        <v>961</v>
      </c>
      <c r="E622" s="1" t="s">
        <v>29</v>
      </c>
      <c r="F622" s="14" t="s">
        <v>960</v>
      </c>
      <c r="G622" s="1" t="s">
        <v>574</v>
      </c>
      <c r="H622" s="6" t="str">
        <f>IFERROR(LEFT(Table_owssvr[[#This Row],[Subject]],FIND(";",Table_owssvr[[#This Row],[Subject]])-1),Table_owssvr[[#This Row],[Subject]])</f>
        <v>Eligible CDBG Activities</v>
      </c>
      <c r="I622" s="1" t="s">
        <v>16</v>
      </c>
      <c r="J622" s="1" t="s">
        <v>493</v>
      </c>
      <c r="K622" s="5">
        <v>42825.560555555552</v>
      </c>
      <c r="L622" s="1"/>
      <c r="M622" s="1"/>
      <c r="N622" s="2" t="s">
        <v>12</v>
      </c>
      <c r="O622" s="6" t="b">
        <v>0</v>
      </c>
      <c r="P622" s="1" t="s">
        <v>15</v>
      </c>
      <c r="Q622" s="33" t="str">
        <f>IF(ISNUMBER(SEARCH(",",Table_owssvr[[#This Row],[Created By]])),SUBSTITUTE(Table_owssvr[[#This Row],[Created By]]," OCD,",""),Table_owssvr[[#This Row],[Created By]])</f>
        <v>Lee Jared</v>
      </c>
      <c r="R622" s="33" t="str">
        <f>IF(ISNUMBER(SEARCH(",",Table_owssvr[[#This Row],[Created By]])),(MID(Table_owssvr[[#This Row],[Created By_A]]&amp;" "&amp;Table_owssvr[[#This Row],[Created By_A]],FIND(" ",Table_owssvr[[#This Row],[Created By_A]])+1,LEN(Table_owssvr[[#This Row],[Created By_A]]))),Table_owssvr[[#This Row],[Created By]])</f>
        <v>Jared Lee</v>
      </c>
      <c r="S622" s="34" t="str">
        <f>IF(ISNUMBER(SEARCH(",",Table_owssvr[[#This Row],[Created By_B1]])),SUBSTITUTE(Table_owssvr[[#This Row],[Created By_B1]],",",""),Table_owssvr[[#This Row],[Created By_B1]])</f>
        <v>Jared Lee</v>
      </c>
      <c r="T622" s="7">
        <v>629</v>
      </c>
      <c r="U622" s="1" t="s">
        <v>15</v>
      </c>
      <c r="V622" s="5">
        <v>42850.677442129629</v>
      </c>
      <c r="W622" s="1" t="s">
        <v>493</v>
      </c>
      <c r="X622" s="1"/>
      <c r="Y622" s="1" t="s">
        <v>13</v>
      </c>
      <c r="Z622" s="1" t="s">
        <v>12</v>
      </c>
      <c r="AA622" s="1" t="s">
        <v>11</v>
      </c>
    </row>
    <row r="623" spans="1:27" x14ac:dyDescent="0.25">
      <c r="A623" s="1" t="s">
        <v>153</v>
      </c>
      <c r="B623" s="4">
        <v>42796</v>
      </c>
      <c r="C623" s="24" t="str">
        <f ca="1">IF(Table_owssvr[[#This Row],[Date]]&gt;=(TODAY()-365),"Y","N")</f>
        <v>N</v>
      </c>
      <c r="D623" s="1" t="s">
        <v>959</v>
      </c>
      <c r="E623" s="1" t="s">
        <v>39</v>
      </c>
      <c r="F623" s="14" t="s">
        <v>958</v>
      </c>
      <c r="G623" s="1" t="s">
        <v>13</v>
      </c>
      <c r="H623" s="6" t="str">
        <f>IFERROR(LEFT(Table_owssvr[[#This Row],[Subject]],FIND(";",Table_owssvr[[#This Row],[Subject]])-1),Table_owssvr[[#This Row],[Subject]])</f>
        <v>Grants Management</v>
      </c>
      <c r="I623" s="1" t="s">
        <v>16</v>
      </c>
      <c r="J623" s="1" t="s">
        <v>2825</v>
      </c>
      <c r="K623" s="5">
        <v>42828.639398148145</v>
      </c>
      <c r="L623" s="1"/>
      <c r="M623" s="1"/>
      <c r="N623" s="2" t="s">
        <v>12</v>
      </c>
      <c r="O623" s="6" t="b">
        <v>0</v>
      </c>
      <c r="P623" s="1" t="s">
        <v>15</v>
      </c>
      <c r="Q623" s="33" t="str">
        <f>IF(ISNUMBER(SEARCH(",",Table_owssvr[[#This Row],[Created By]])),SUBSTITUTE(Table_owssvr[[#This Row],[Created By]]," OCD,",""),Table_owssvr[[#This Row],[Created By]])</f>
        <v>Andrea Fleischbein</v>
      </c>
      <c r="R623" s="33" t="str">
        <f>IF(ISNUMBER(SEARCH(",",Table_owssvr[[#This Row],[Created By]])),(MID(Table_owssvr[[#This Row],[Created By_A]]&amp;" "&amp;Table_owssvr[[#This Row],[Created By_A]],FIND(" ",Table_owssvr[[#This Row],[Created By_A]])+1,LEN(Table_owssvr[[#This Row],[Created By_A]]))),Table_owssvr[[#This Row],[Created By]])</f>
        <v>Andrea Fleischbein</v>
      </c>
      <c r="S623" s="34" t="str">
        <f>IF(ISNUMBER(SEARCH(",",Table_owssvr[[#This Row],[Created By_B1]])),SUBSTITUTE(Table_owssvr[[#This Row],[Created By_B1]],",",""),Table_owssvr[[#This Row],[Created By_B1]])</f>
        <v>Andrea Fleischbein</v>
      </c>
      <c r="T623" s="7">
        <v>630</v>
      </c>
      <c r="U623" s="1" t="s">
        <v>15</v>
      </c>
      <c r="V623" s="5">
        <v>42828.639398148145</v>
      </c>
      <c r="W623" s="1" t="s">
        <v>2825</v>
      </c>
      <c r="X623" s="1"/>
      <c r="Y623" s="1" t="s">
        <v>13</v>
      </c>
      <c r="Z623" s="1" t="s">
        <v>12</v>
      </c>
      <c r="AA623" s="1" t="s">
        <v>11</v>
      </c>
    </row>
    <row r="624" spans="1:27" x14ac:dyDescent="0.25">
      <c r="A624" s="1" t="s">
        <v>153</v>
      </c>
      <c r="B624" s="4">
        <v>42796</v>
      </c>
      <c r="C624" s="24" t="str">
        <f ca="1">IF(Table_owssvr[[#This Row],[Date]]&gt;=(TODAY()-365),"Y","N")</f>
        <v>N</v>
      </c>
      <c r="D624" s="1" t="s">
        <v>957</v>
      </c>
      <c r="E624" s="1" t="s">
        <v>39</v>
      </c>
      <c r="F624" s="14" t="s">
        <v>956</v>
      </c>
      <c r="G624" s="1" t="s">
        <v>13</v>
      </c>
      <c r="H624" s="6" t="str">
        <f>IFERROR(LEFT(Table_owssvr[[#This Row],[Subject]],FIND(";",Table_owssvr[[#This Row],[Subject]])-1),Table_owssvr[[#This Row],[Subject]])</f>
        <v>Grants Management</v>
      </c>
      <c r="I624" s="1" t="s">
        <v>16</v>
      </c>
      <c r="J624" s="1" t="s">
        <v>2825</v>
      </c>
      <c r="K624" s="5">
        <v>42828.645092592589</v>
      </c>
      <c r="L624" s="1"/>
      <c r="M624" s="1"/>
      <c r="N624" s="2" t="s">
        <v>12</v>
      </c>
      <c r="O624" s="6" t="b">
        <v>0</v>
      </c>
      <c r="P624" s="1" t="s">
        <v>15</v>
      </c>
      <c r="Q624" s="33" t="str">
        <f>IF(ISNUMBER(SEARCH(",",Table_owssvr[[#This Row],[Created By]])),SUBSTITUTE(Table_owssvr[[#This Row],[Created By]]," OCD,",""),Table_owssvr[[#This Row],[Created By]])</f>
        <v>Andrea Fleischbein</v>
      </c>
      <c r="R624" s="33" t="str">
        <f>IF(ISNUMBER(SEARCH(",",Table_owssvr[[#This Row],[Created By]])),(MID(Table_owssvr[[#This Row],[Created By_A]]&amp;" "&amp;Table_owssvr[[#This Row],[Created By_A]],FIND(" ",Table_owssvr[[#This Row],[Created By_A]])+1,LEN(Table_owssvr[[#This Row],[Created By_A]]))),Table_owssvr[[#This Row],[Created By]])</f>
        <v>Andrea Fleischbein</v>
      </c>
      <c r="S624" s="34" t="str">
        <f>IF(ISNUMBER(SEARCH(",",Table_owssvr[[#This Row],[Created By_B1]])),SUBSTITUTE(Table_owssvr[[#This Row],[Created By_B1]],",",""),Table_owssvr[[#This Row],[Created By_B1]])</f>
        <v>Andrea Fleischbein</v>
      </c>
      <c r="T624" s="7">
        <v>631</v>
      </c>
      <c r="U624" s="1" t="s">
        <v>15</v>
      </c>
      <c r="V624" s="5">
        <v>42828.645092592589</v>
      </c>
      <c r="W624" s="1" t="s">
        <v>2825</v>
      </c>
      <c r="X624" s="1"/>
      <c r="Y624" s="1" t="s">
        <v>13</v>
      </c>
      <c r="Z624" s="1" t="s">
        <v>12</v>
      </c>
      <c r="AA624" s="1" t="s">
        <v>11</v>
      </c>
    </row>
    <row r="625" spans="1:27" x14ac:dyDescent="0.25">
      <c r="A625" s="1" t="s">
        <v>631</v>
      </c>
      <c r="B625" s="4">
        <v>42800</v>
      </c>
      <c r="C625" s="24" t="str">
        <f ca="1">IF(Table_owssvr[[#This Row],[Date]]&gt;=(TODAY()-365),"Y","N")</f>
        <v>N</v>
      </c>
      <c r="D625" s="1" t="s">
        <v>955</v>
      </c>
      <c r="E625" s="1" t="s">
        <v>29</v>
      </c>
      <c r="F625" s="14" t="s">
        <v>954</v>
      </c>
      <c r="G625" s="1" t="s">
        <v>13</v>
      </c>
      <c r="H625" s="6" t="str">
        <f>IFERROR(LEFT(Table_owssvr[[#This Row],[Subject]],FIND(";",Table_owssvr[[#This Row],[Subject]])-1),Table_owssvr[[#This Row],[Subject]])</f>
        <v>Grants Management</v>
      </c>
      <c r="I625" s="1" t="s">
        <v>16</v>
      </c>
      <c r="J625" s="1" t="s">
        <v>2825</v>
      </c>
      <c r="K625" s="5">
        <v>42828.64875</v>
      </c>
      <c r="L625" s="1"/>
      <c r="M625" s="1"/>
      <c r="N625" s="2" t="s">
        <v>12</v>
      </c>
      <c r="O625" s="6" t="b">
        <v>0</v>
      </c>
      <c r="P625" s="1" t="s">
        <v>15</v>
      </c>
      <c r="Q625" s="33" t="str">
        <f>IF(ISNUMBER(SEARCH(",",Table_owssvr[[#This Row],[Created By]])),SUBSTITUTE(Table_owssvr[[#This Row],[Created By]]," OCD,",""),Table_owssvr[[#This Row],[Created By]])</f>
        <v>Andrea Fleischbein</v>
      </c>
      <c r="R625" s="33" t="str">
        <f>IF(ISNUMBER(SEARCH(",",Table_owssvr[[#This Row],[Created By]])),(MID(Table_owssvr[[#This Row],[Created By_A]]&amp;" "&amp;Table_owssvr[[#This Row],[Created By_A]],FIND(" ",Table_owssvr[[#This Row],[Created By_A]])+1,LEN(Table_owssvr[[#This Row],[Created By_A]]))),Table_owssvr[[#This Row],[Created By]])</f>
        <v>Andrea Fleischbein</v>
      </c>
      <c r="S625" s="34" t="str">
        <f>IF(ISNUMBER(SEARCH(",",Table_owssvr[[#This Row],[Created By_B1]])),SUBSTITUTE(Table_owssvr[[#This Row],[Created By_B1]],",",""),Table_owssvr[[#This Row],[Created By_B1]])</f>
        <v>Andrea Fleischbein</v>
      </c>
      <c r="T625" s="7">
        <v>632</v>
      </c>
      <c r="U625" s="1" t="s">
        <v>15</v>
      </c>
      <c r="V625" s="5">
        <v>42828.64875</v>
      </c>
      <c r="W625" s="1" t="s">
        <v>2825</v>
      </c>
      <c r="X625" s="1"/>
      <c r="Y625" s="1" t="s">
        <v>13</v>
      </c>
      <c r="Z625" s="1" t="s">
        <v>12</v>
      </c>
      <c r="AA625" s="1" t="s">
        <v>11</v>
      </c>
    </row>
    <row r="626" spans="1:27" x14ac:dyDescent="0.25">
      <c r="A626" s="1" t="s">
        <v>631</v>
      </c>
      <c r="B626" s="4">
        <v>42800</v>
      </c>
      <c r="C626" s="24" t="str">
        <f ca="1">IF(Table_owssvr[[#This Row],[Date]]&gt;=(TODAY()-365),"Y","N")</f>
        <v>N</v>
      </c>
      <c r="D626" s="1" t="s">
        <v>953</v>
      </c>
      <c r="E626" s="1" t="s">
        <v>39</v>
      </c>
      <c r="F626" s="14" t="s">
        <v>952</v>
      </c>
      <c r="G626" s="1" t="s">
        <v>13</v>
      </c>
      <c r="H626" s="6" t="str">
        <f>IFERROR(LEFT(Table_owssvr[[#This Row],[Subject]],FIND(";",Table_owssvr[[#This Row],[Subject]])-1),Table_owssvr[[#This Row],[Subject]])</f>
        <v>Grants Management</v>
      </c>
      <c r="I626" s="1" t="s">
        <v>16</v>
      </c>
      <c r="J626" s="1" t="s">
        <v>2825</v>
      </c>
      <c r="K626" s="5">
        <v>42828.65148148148</v>
      </c>
      <c r="L626" s="1"/>
      <c r="M626" s="1"/>
      <c r="N626" s="2" t="s">
        <v>12</v>
      </c>
      <c r="O626" s="6" t="b">
        <v>0</v>
      </c>
      <c r="P626" s="1" t="s">
        <v>15</v>
      </c>
      <c r="Q626" s="33" t="str">
        <f>IF(ISNUMBER(SEARCH(",",Table_owssvr[[#This Row],[Created By]])),SUBSTITUTE(Table_owssvr[[#This Row],[Created By]]," OCD,",""),Table_owssvr[[#This Row],[Created By]])</f>
        <v>Andrea Fleischbein</v>
      </c>
      <c r="R626" s="33" t="str">
        <f>IF(ISNUMBER(SEARCH(",",Table_owssvr[[#This Row],[Created By]])),(MID(Table_owssvr[[#This Row],[Created By_A]]&amp;" "&amp;Table_owssvr[[#This Row],[Created By_A]],FIND(" ",Table_owssvr[[#This Row],[Created By_A]])+1,LEN(Table_owssvr[[#This Row],[Created By_A]]))),Table_owssvr[[#This Row],[Created By]])</f>
        <v>Andrea Fleischbein</v>
      </c>
      <c r="S626" s="34" t="str">
        <f>IF(ISNUMBER(SEARCH(",",Table_owssvr[[#This Row],[Created By_B1]])),SUBSTITUTE(Table_owssvr[[#This Row],[Created By_B1]],",",""),Table_owssvr[[#This Row],[Created By_B1]])</f>
        <v>Andrea Fleischbein</v>
      </c>
      <c r="T626" s="7">
        <v>633</v>
      </c>
      <c r="U626" s="1" t="s">
        <v>15</v>
      </c>
      <c r="V626" s="5">
        <v>42828.65148148148</v>
      </c>
      <c r="W626" s="1" t="s">
        <v>2825</v>
      </c>
      <c r="X626" s="1"/>
      <c r="Y626" s="1" t="s">
        <v>13</v>
      </c>
      <c r="Z626" s="1" t="s">
        <v>12</v>
      </c>
      <c r="AA626" s="1" t="s">
        <v>11</v>
      </c>
    </row>
    <row r="627" spans="1:27" x14ac:dyDescent="0.25">
      <c r="A627" s="1" t="s">
        <v>631</v>
      </c>
      <c r="B627" s="4">
        <v>42800</v>
      </c>
      <c r="C627" s="24" t="str">
        <f ca="1">IF(Table_owssvr[[#This Row],[Date]]&gt;=(TODAY()-365),"Y","N")</f>
        <v>N</v>
      </c>
      <c r="D627" s="1" t="s">
        <v>951</v>
      </c>
      <c r="E627" s="1" t="s">
        <v>39</v>
      </c>
      <c r="F627" s="14" t="s">
        <v>950</v>
      </c>
      <c r="G627" s="1" t="s">
        <v>13</v>
      </c>
      <c r="H627" s="6" t="str">
        <f>IFERROR(LEFT(Table_owssvr[[#This Row],[Subject]],FIND(";",Table_owssvr[[#This Row],[Subject]])-1),Table_owssvr[[#This Row],[Subject]])</f>
        <v>Grants Management</v>
      </c>
      <c r="I627" s="1" t="s">
        <v>16</v>
      </c>
      <c r="J627" s="1" t="s">
        <v>2825</v>
      </c>
      <c r="K627" s="5">
        <v>42828.653449074074</v>
      </c>
      <c r="L627" s="1"/>
      <c r="M627" s="1"/>
      <c r="N627" s="2" t="s">
        <v>12</v>
      </c>
      <c r="O627" s="6" t="b">
        <v>0</v>
      </c>
      <c r="P627" s="1" t="s">
        <v>15</v>
      </c>
      <c r="Q627" s="33" t="str">
        <f>IF(ISNUMBER(SEARCH(",",Table_owssvr[[#This Row],[Created By]])),SUBSTITUTE(Table_owssvr[[#This Row],[Created By]]," OCD,",""),Table_owssvr[[#This Row],[Created By]])</f>
        <v>Andrea Fleischbein</v>
      </c>
      <c r="R627" s="33" t="str">
        <f>IF(ISNUMBER(SEARCH(",",Table_owssvr[[#This Row],[Created By]])),(MID(Table_owssvr[[#This Row],[Created By_A]]&amp;" "&amp;Table_owssvr[[#This Row],[Created By_A]],FIND(" ",Table_owssvr[[#This Row],[Created By_A]])+1,LEN(Table_owssvr[[#This Row],[Created By_A]]))),Table_owssvr[[#This Row],[Created By]])</f>
        <v>Andrea Fleischbein</v>
      </c>
      <c r="S627" s="34" t="str">
        <f>IF(ISNUMBER(SEARCH(",",Table_owssvr[[#This Row],[Created By_B1]])),SUBSTITUTE(Table_owssvr[[#This Row],[Created By_B1]],",",""),Table_owssvr[[#This Row],[Created By_B1]])</f>
        <v>Andrea Fleischbein</v>
      </c>
      <c r="T627" s="7">
        <v>634</v>
      </c>
      <c r="U627" s="1" t="s">
        <v>15</v>
      </c>
      <c r="V627" s="5">
        <v>42828.653449074074</v>
      </c>
      <c r="W627" s="1" t="s">
        <v>2825</v>
      </c>
      <c r="X627" s="1"/>
      <c r="Y627" s="1" t="s">
        <v>13</v>
      </c>
      <c r="Z627" s="1" t="s">
        <v>12</v>
      </c>
      <c r="AA627" s="1" t="s">
        <v>11</v>
      </c>
    </row>
    <row r="628" spans="1:27" x14ac:dyDescent="0.25">
      <c r="A628" s="1" t="s">
        <v>631</v>
      </c>
      <c r="B628" s="4">
        <v>42800</v>
      </c>
      <c r="C628" s="24" t="str">
        <f ca="1">IF(Table_owssvr[[#This Row],[Date]]&gt;=(TODAY()-365),"Y","N")</f>
        <v>N</v>
      </c>
      <c r="D628" s="1" t="s">
        <v>949</v>
      </c>
      <c r="E628" s="1" t="s">
        <v>29</v>
      </c>
      <c r="F628" s="14" t="s">
        <v>948</v>
      </c>
      <c r="G628" s="1" t="s">
        <v>432</v>
      </c>
      <c r="H628" s="6" t="str">
        <f>IFERROR(LEFT(Table_owssvr[[#This Row],[Subject]],FIND(";",Table_owssvr[[#This Row],[Subject]])-1),Table_owssvr[[#This Row],[Subject]])</f>
        <v>Financial Management</v>
      </c>
      <c r="I628" s="1" t="s">
        <v>16</v>
      </c>
      <c r="J628" s="1" t="s">
        <v>2825</v>
      </c>
      <c r="K628" s="5">
        <v>42828.65457175926</v>
      </c>
      <c r="L628" s="1"/>
      <c r="M628" s="1"/>
      <c r="N628" s="2" t="s">
        <v>12</v>
      </c>
      <c r="O628" s="6" t="b">
        <v>0</v>
      </c>
      <c r="P628" s="1" t="s">
        <v>15</v>
      </c>
      <c r="Q628" s="33" t="str">
        <f>IF(ISNUMBER(SEARCH(",",Table_owssvr[[#This Row],[Created By]])),SUBSTITUTE(Table_owssvr[[#This Row],[Created By]]," OCD,",""),Table_owssvr[[#This Row],[Created By]])</f>
        <v>Andrea Fleischbein</v>
      </c>
      <c r="R628" s="33" t="str">
        <f>IF(ISNUMBER(SEARCH(",",Table_owssvr[[#This Row],[Created By]])),(MID(Table_owssvr[[#This Row],[Created By_A]]&amp;" "&amp;Table_owssvr[[#This Row],[Created By_A]],FIND(" ",Table_owssvr[[#This Row],[Created By_A]])+1,LEN(Table_owssvr[[#This Row],[Created By_A]]))),Table_owssvr[[#This Row],[Created By]])</f>
        <v>Andrea Fleischbein</v>
      </c>
      <c r="S628" s="34" t="str">
        <f>IF(ISNUMBER(SEARCH(",",Table_owssvr[[#This Row],[Created By_B1]])),SUBSTITUTE(Table_owssvr[[#This Row],[Created By_B1]],",",""),Table_owssvr[[#This Row],[Created By_B1]])</f>
        <v>Andrea Fleischbein</v>
      </c>
      <c r="T628" s="7">
        <v>635</v>
      </c>
      <c r="U628" s="1" t="s">
        <v>15</v>
      </c>
      <c r="V628" s="5">
        <v>42828.65457175926</v>
      </c>
      <c r="W628" s="1" t="s">
        <v>2825</v>
      </c>
      <c r="X628" s="1"/>
      <c r="Y628" s="1" t="s">
        <v>13</v>
      </c>
      <c r="Z628" s="1" t="s">
        <v>12</v>
      </c>
      <c r="AA628" s="1" t="s">
        <v>11</v>
      </c>
    </row>
    <row r="629" spans="1:27" x14ac:dyDescent="0.25">
      <c r="A629" s="1" t="s">
        <v>31</v>
      </c>
      <c r="B629" s="4">
        <v>42828</v>
      </c>
      <c r="C629" s="24" t="str">
        <f ca="1">IF(Table_owssvr[[#This Row],[Date]]&gt;=(TODAY()-365),"Y","N")</f>
        <v>N</v>
      </c>
      <c r="D629" s="1" t="s">
        <v>947</v>
      </c>
      <c r="E629" s="1" t="s">
        <v>29</v>
      </c>
      <c r="F629" s="14" t="s">
        <v>946</v>
      </c>
      <c r="G629" s="1" t="s">
        <v>59</v>
      </c>
      <c r="H629" s="6" t="str">
        <f>IFERROR(LEFT(Table_owssvr[[#This Row],[Subject]],FIND(";",Table_owssvr[[#This Row],[Subject]])-1),Table_owssvr[[#This Row],[Subject]])</f>
        <v>Damage related to disaster</v>
      </c>
      <c r="I629" s="1" t="s">
        <v>16</v>
      </c>
      <c r="J629" s="1" t="s">
        <v>6</v>
      </c>
      <c r="K629" s="5">
        <v>42828.654583333337</v>
      </c>
      <c r="L629" s="1"/>
      <c r="M629" s="1"/>
      <c r="N629" s="2" t="s">
        <v>12</v>
      </c>
      <c r="O629" s="6" t="b">
        <v>0</v>
      </c>
      <c r="P629" s="1" t="s">
        <v>15</v>
      </c>
      <c r="Q629" s="33" t="str">
        <f>IF(ISNUMBER(SEARCH(",",Table_owssvr[[#This Row],[Created By]])),SUBSTITUTE(Table_owssvr[[#This Row],[Created By]]," OCD,",""),Table_owssvr[[#This Row],[Created By]])</f>
        <v>Nechelle Polk</v>
      </c>
      <c r="R629" s="33" t="str">
        <f>IF(ISNUMBER(SEARCH(",",Table_owssvr[[#This Row],[Created By]])),(MID(Table_owssvr[[#This Row],[Created By_A]]&amp;" "&amp;Table_owssvr[[#This Row],[Created By_A]],FIND(" ",Table_owssvr[[#This Row],[Created By_A]])+1,LEN(Table_owssvr[[#This Row],[Created By_A]]))),Table_owssvr[[#This Row],[Created By]])</f>
        <v>Nechelle Polk</v>
      </c>
      <c r="S629" s="34" t="str">
        <f>IF(ISNUMBER(SEARCH(",",Table_owssvr[[#This Row],[Created By_B1]])),SUBSTITUTE(Table_owssvr[[#This Row],[Created By_B1]],",",""),Table_owssvr[[#This Row],[Created By_B1]])</f>
        <v>Nechelle Polk</v>
      </c>
      <c r="T629" s="7">
        <v>636</v>
      </c>
      <c r="U629" s="1" t="s">
        <v>15</v>
      </c>
      <c r="V629" s="5">
        <v>42828.654583333337</v>
      </c>
      <c r="W629" s="1" t="s">
        <v>6</v>
      </c>
      <c r="X629" s="1"/>
      <c r="Y629" s="1" t="s">
        <v>13</v>
      </c>
      <c r="Z629" s="1" t="s">
        <v>12</v>
      </c>
      <c r="AA629" s="1" t="s">
        <v>11</v>
      </c>
    </row>
    <row r="630" spans="1:27" x14ac:dyDescent="0.25">
      <c r="A630" s="1" t="s">
        <v>945</v>
      </c>
      <c r="B630" s="4">
        <v>42801</v>
      </c>
      <c r="C630" s="24" t="str">
        <f ca="1">IF(Table_owssvr[[#This Row],[Date]]&gt;=(TODAY()-365),"Y","N")</f>
        <v>N</v>
      </c>
      <c r="D630" s="1" t="s">
        <v>944</v>
      </c>
      <c r="E630" s="1" t="s">
        <v>39</v>
      </c>
      <c r="F630" s="14" t="s">
        <v>943</v>
      </c>
      <c r="G630" s="1" t="s">
        <v>13</v>
      </c>
      <c r="H630" s="6" t="str">
        <f>IFERROR(LEFT(Table_owssvr[[#This Row],[Subject]],FIND(";",Table_owssvr[[#This Row],[Subject]])-1),Table_owssvr[[#This Row],[Subject]])</f>
        <v>Grants Management</v>
      </c>
      <c r="I630" s="1" t="s">
        <v>16</v>
      </c>
      <c r="J630" s="1" t="s">
        <v>2825</v>
      </c>
      <c r="K630" s="5">
        <v>42828.656851851854</v>
      </c>
      <c r="L630" s="1"/>
      <c r="M630" s="1"/>
      <c r="N630" s="2" t="s">
        <v>12</v>
      </c>
      <c r="O630" s="6" t="b">
        <v>0</v>
      </c>
      <c r="P630" s="1" t="s">
        <v>15</v>
      </c>
      <c r="Q630" s="33" t="str">
        <f>IF(ISNUMBER(SEARCH(",",Table_owssvr[[#This Row],[Created By]])),SUBSTITUTE(Table_owssvr[[#This Row],[Created By]]," OCD,",""),Table_owssvr[[#This Row],[Created By]])</f>
        <v>Andrea Fleischbein</v>
      </c>
      <c r="R630" s="33" t="str">
        <f>IF(ISNUMBER(SEARCH(",",Table_owssvr[[#This Row],[Created By]])),(MID(Table_owssvr[[#This Row],[Created By_A]]&amp;" "&amp;Table_owssvr[[#This Row],[Created By_A]],FIND(" ",Table_owssvr[[#This Row],[Created By_A]])+1,LEN(Table_owssvr[[#This Row],[Created By_A]]))),Table_owssvr[[#This Row],[Created By]])</f>
        <v>Andrea Fleischbein</v>
      </c>
      <c r="S630" s="34" t="str">
        <f>IF(ISNUMBER(SEARCH(",",Table_owssvr[[#This Row],[Created By_B1]])),SUBSTITUTE(Table_owssvr[[#This Row],[Created By_B1]],",",""),Table_owssvr[[#This Row],[Created By_B1]])</f>
        <v>Andrea Fleischbein</v>
      </c>
      <c r="T630" s="7">
        <v>637</v>
      </c>
      <c r="U630" s="1" t="s">
        <v>15</v>
      </c>
      <c r="V630" s="5">
        <v>42828.656851851854</v>
      </c>
      <c r="W630" s="1" t="s">
        <v>2825</v>
      </c>
      <c r="X630" s="1"/>
      <c r="Y630" s="1" t="s">
        <v>13</v>
      </c>
      <c r="Z630" s="1" t="s">
        <v>12</v>
      </c>
      <c r="AA630" s="1" t="s">
        <v>11</v>
      </c>
    </row>
    <row r="631" spans="1:27" x14ac:dyDescent="0.25">
      <c r="A631" s="1" t="s">
        <v>153</v>
      </c>
      <c r="B631" s="4">
        <v>42803</v>
      </c>
      <c r="C631" s="24" t="str">
        <f ca="1">IF(Table_owssvr[[#This Row],[Date]]&gt;=(TODAY()-365),"Y","N")</f>
        <v>N</v>
      </c>
      <c r="D631" s="1" t="s">
        <v>942</v>
      </c>
      <c r="E631" s="1" t="s">
        <v>39</v>
      </c>
      <c r="F631" s="14" t="s">
        <v>941</v>
      </c>
      <c r="G631" s="1" t="s">
        <v>13</v>
      </c>
      <c r="H631" s="6" t="str">
        <f>IFERROR(LEFT(Table_owssvr[[#This Row],[Subject]],FIND(";",Table_owssvr[[#This Row],[Subject]])-1),Table_owssvr[[#This Row],[Subject]])</f>
        <v>Grants Management</v>
      </c>
      <c r="I631" s="1" t="s">
        <v>16</v>
      </c>
      <c r="J631" s="1" t="s">
        <v>2825</v>
      </c>
      <c r="K631" s="5">
        <v>42828.659467592595</v>
      </c>
      <c r="L631" s="1"/>
      <c r="M631" s="1"/>
      <c r="N631" s="2" t="s">
        <v>12</v>
      </c>
      <c r="O631" s="6" t="b">
        <v>0</v>
      </c>
      <c r="P631" s="1" t="s">
        <v>15</v>
      </c>
      <c r="Q631" s="33" t="str">
        <f>IF(ISNUMBER(SEARCH(",",Table_owssvr[[#This Row],[Created By]])),SUBSTITUTE(Table_owssvr[[#This Row],[Created By]]," OCD,",""),Table_owssvr[[#This Row],[Created By]])</f>
        <v>Andrea Fleischbein</v>
      </c>
      <c r="R631" s="33" t="str">
        <f>IF(ISNUMBER(SEARCH(",",Table_owssvr[[#This Row],[Created By]])),(MID(Table_owssvr[[#This Row],[Created By_A]]&amp;" "&amp;Table_owssvr[[#This Row],[Created By_A]],FIND(" ",Table_owssvr[[#This Row],[Created By_A]])+1,LEN(Table_owssvr[[#This Row],[Created By_A]]))),Table_owssvr[[#This Row],[Created By]])</f>
        <v>Andrea Fleischbein</v>
      </c>
      <c r="S631" s="34" t="str">
        <f>IF(ISNUMBER(SEARCH(",",Table_owssvr[[#This Row],[Created By_B1]])),SUBSTITUTE(Table_owssvr[[#This Row],[Created By_B1]],",",""),Table_owssvr[[#This Row],[Created By_B1]])</f>
        <v>Andrea Fleischbein</v>
      </c>
      <c r="T631" s="7">
        <v>638</v>
      </c>
      <c r="U631" s="1" t="s">
        <v>15</v>
      </c>
      <c r="V631" s="5">
        <v>42828.659467592595</v>
      </c>
      <c r="W631" s="1" t="s">
        <v>2825</v>
      </c>
      <c r="X631" s="1"/>
      <c r="Y631" s="1" t="s">
        <v>13</v>
      </c>
      <c r="Z631" s="1" t="s">
        <v>12</v>
      </c>
      <c r="AA631" s="1" t="s">
        <v>11</v>
      </c>
    </row>
    <row r="632" spans="1:27" x14ac:dyDescent="0.25">
      <c r="A632" s="1" t="s">
        <v>940</v>
      </c>
      <c r="B632" s="4">
        <v>42810</v>
      </c>
      <c r="C632" s="24" t="str">
        <f ca="1">IF(Table_owssvr[[#This Row],[Date]]&gt;=(TODAY()-365),"Y","N")</f>
        <v>N</v>
      </c>
      <c r="D632" s="1" t="s">
        <v>939</v>
      </c>
      <c r="E632" s="1" t="s">
        <v>39</v>
      </c>
      <c r="F632" s="14" t="s">
        <v>938</v>
      </c>
      <c r="G632" s="1" t="s">
        <v>13</v>
      </c>
      <c r="H632" s="6" t="str">
        <f>IFERROR(LEFT(Table_owssvr[[#This Row],[Subject]],FIND(";",Table_owssvr[[#This Row],[Subject]])-1),Table_owssvr[[#This Row],[Subject]])</f>
        <v>Grants Management</v>
      </c>
      <c r="I632" s="1" t="s">
        <v>16</v>
      </c>
      <c r="J632" s="1" t="s">
        <v>2825</v>
      </c>
      <c r="K632" s="5">
        <v>42828.661608796298</v>
      </c>
      <c r="L632" s="1"/>
      <c r="M632" s="1"/>
      <c r="N632" s="2" t="s">
        <v>12</v>
      </c>
      <c r="O632" s="6" t="b">
        <v>0</v>
      </c>
      <c r="P632" s="1" t="s">
        <v>15</v>
      </c>
      <c r="Q632" s="33" t="str">
        <f>IF(ISNUMBER(SEARCH(",",Table_owssvr[[#This Row],[Created By]])),SUBSTITUTE(Table_owssvr[[#This Row],[Created By]]," OCD,",""),Table_owssvr[[#This Row],[Created By]])</f>
        <v>Andrea Fleischbein</v>
      </c>
      <c r="R632" s="33" t="str">
        <f>IF(ISNUMBER(SEARCH(",",Table_owssvr[[#This Row],[Created By]])),(MID(Table_owssvr[[#This Row],[Created By_A]]&amp;" "&amp;Table_owssvr[[#This Row],[Created By_A]],FIND(" ",Table_owssvr[[#This Row],[Created By_A]])+1,LEN(Table_owssvr[[#This Row],[Created By_A]]))),Table_owssvr[[#This Row],[Created By]])</f>
        <v>Andrea Fleischbein</v>
      </c>
      <c r="S632" s="34" t="str">
        <f>IF(ISNUMBER(SEARCH(",",Table_owssvr[[#This Row],[Created By_B1]])),SUBSTITUTE(Table_owssvr[[#This Row],[Created By_B1]],",",""),Table_owssvr[[#This Row],[Created By_B1]])</f>
        <v>Andrea Fleischbein</v>
      </c>
      <c r="T632" s="7">
        <v>639</v>
      </c>
      <c r="U632" s="1" t="s">
        <v>15</v>
      </c>
      <c r="V632" s="5">
        <v>42828.661608796298</v>
      </c>
      <c r="W632" s="1" t="s">
        <v>2825</v>
      </c>
      <c r="X632" s="1"/>
      <c r="Y632" s="1" t="s">
        <v>13</v>
      </c>
      <c r="Z632" s="1" t="s">
        <v>12</v>
      </c>
      <c r="AA632" s="1" t="s">
        <v>11</v>
      </c>
    </row>
    <row r="633" spans="1:27" x14ac:dyDescent="0.25">
      <c r="A633" s="1" t="s">
        <v>886</v>
      </c>
      <c r="B633" s="4">
        <v>42829</v>
      </c>
      <c r="C633" s="24" t="str">
        <f ca="1">IF(Table_owssvr[[#This Row],[Date]]&gt;=(TODAY()-365),"Y","N")</f>
        <v>N</v>
      </c>
      <c r="D633" s="1" t="s">
        <v>937</v>
      </c>
      <c r="E633" s="1" t="s">
        <v>29</v>
      </c>
      <c r="F633" s="14" t="s">
        <v>936</v>
      </c>
      <c r="G633" s="1" t="s">
        <v>539</v>
      </c>
      <c r="H633" s="6" t="str">
        <f>IFERROR(LEFT(Table_owssvr[[#This Row],[Subject]],FIND(";",Table_owssvr[[#This Row],[Subject]])-1),Table_owssvr[[#This Row],[Subject]])</f>
        <v>Duplication of Benefits</v>
      </c>
      <c r="I633" s="1" t="s">
        <v>27</v>
      </c>
      <c r="J633" s="1" t="s">
        <v>493</v>
      </c>
      <c r="K633" s="5">
        <v>42830.467372685183</v>
      </c>
      <c r="L633" s="1"/>
      <c r="M633" s="1"/>
      <c r="N633" s="2" t="s">
        <v>12</v>
      </c>
      <c r="O633" s="6" t="b">
        <v>0</v>
      </c>
      <c r="P633" s="1" t="s">
        <v>15</v>
      </c>
      <c r="Q633" s="33" t="str">
        <f>IF(ISNUMBER(SEARCH(",",Table_owssvr[[#This Row],[Created By]])),SUBSTITUTE(Table_owssvr[[#This Row],[Created By]]," OCD,",""),Table_owssvr[[#This Row],[Created By]])</f>
        <v>Lee Jared</v>
      </c>
      <c r="R633" s="33" t="str">
        <f>IF(ISNUMBER(SEARCH(",",Table_owssvr[[#This Row],[Created By]])),(MID(Table_owssvr[[#This Row],[Created By_A]]&amp;" "&amp;Table_owssvr[[#This Row],[Created By_A]],FIND(" ",Table_owssvr[[#This Row],[Created By_A]])+1,LEN(Table_owssvr[[#This Row],[Created By_A]]))),Table_owssvr[[#This Row],[Created By]])</f>
        <v>Jared Lee</v>
      </c>
      <c r="S633" s="34" t="str">
        <f>IF(ISNUMBER(SEARCH(",",Table_owssvr[[#This Row],[Created By_B1]])),SUBSTITUTE(Table_owssvr[[#This Row],[Created By_B1]],",",""),Table_owssvr[[#This Row],[Created By_B1]])</f>
        <v>Jared Lee</v>
      </c>
      <c r="T633" s="7">
        <v>640</v>
      </c>
      <c r="U633" s="1" t="s">
        <v>15</v>
      </c>
      <c r="V633" s="5">
        <v>42830.55395833333</v>
      </c>
      <c r="W633" s="1" t="s">
        <v>493</v>
      </c>
      <c r="X633" s="1"/>
      <c r="Y633" s="1" t="s">
        <v>13</v>
      </c>
      <c r="Z633" s="1" t="s">
        <v>12</v>
      </c>
      <c r="AA633" s="1" t="s">
        <v>11</v>
      </c>
    </row>
    <row r="634" spans="1:27" x14ac:dyDescent="0.25">
      <c r="A634" s="1" t="s">
        <v>482</v>
      </c>
      <c r="B634" s="4">
        <v>42849</v>
      </c>
      <c r="C634" s="24" t="str">
        <f ca="1">IF(Table_owssvr[[#This Row],[Date]]&gt;=(TODAY()-365),"Y","N")</f>
        <v>N</v>
      </c>
      <c r="D634" s="1" t="s">
        <v>935</v>
      </c>
      <c r="E634" s="1" t="s">
        <v>29</v>
      </c>
      <c r="F634" s="14" t="s">
        <v>934</v>
      </c>
      <c r="G634" s="1" t="s">
        <v>714</v>
      </c>
      <c r="H634" s="6" t="str">
        <f>IFERROR(LEFT(Table_owssvr[[#This Row],[Subject]],FIND(";",Table_owssvr[[#This Row],[Subject]])-1),Table_owssvr[[#This Row],[Subject]])</f>
        <v>Damage related to disaster</v>
      </c>
      <c r="I634" s="1" t="s">
        <v>16</v>
      </c>
      <c r="J634" s="1" t="s">
        <v>3</v>
      </c>
      <c r="K634" s="5">
        <v>42831.57435185185</v>
      </c>
      <c r="L634" s="1"/>
      <c r="M634" s="1"/>
      <c r="N634" s="2" t="s">
        <v>12</v>
      </c>
      <c r="O634" s="6" t="b">
        <v>0</v>
      </c>
      <c r="P634" s="1" t="s">
        <v>15</v>
      </c>
      <c r="Q634" s="33" t="str">
        <f>IF(ISNUMBER(SEARCH(",",Table_owssvr[[#This Row],[Created By]])),SUBSTITUTE(Table_owssvr[[#This Row],[Created By]]," OCD,",""),Table_owssvr[[#This Row],[Created By]])</f>
        <v>Rosalind Peychaud</v>
      </c>
      <c r="R634" s="33" t="str">
        <f>IF(ISNUMBER(SEARCH(",",Table_owssvr[[#This Row],[Created By]])),(MID(Table_owssvr[[#This Row],[Created By_A]]&amp;" "&amp;Table_owssvr[[#This Row],[Created By_A]],FIND(" ",Table_owssvr[[#This Row],[Created By_A]])+1,LEN(Table_owssvr[[#This Row],[Created By_A]]))),Table_owssvr[[#This Row],[Created By]])</f>
        <v>Rosalind Peychaud</v>
      </c>
      <c r="S634" s="34" t="str">
        <f>IF(ISNUMBER(SEARCH(",",Table_owssvr[[#This Row],[Created By_B1]])),SUBSTITUTE(Table_owssvr[[#This Row],[Created By_B1]],",",""),Table_owssvr[[#This Row],[Created By_B1]])</f>
        <v>Rosalind Peychaud</v>
      </c>
      <c r="T634" s="7">
        <v>641</v>
      </c>
      <c r="U634" s="1" t="s">
        <v>15</v>
      </c>
      <c r="V634" s="5">
        <v>42831.57435185185</v>
      </c>
      <c r="W634" s="1" t="s">
        <v>3</v>
      </c>
      <c r="X634" s="1"/>
      <c r="Y634" s="1" t="s">
        <v>13</v>
      </c>
      <c r="Z634" s="1" t="s">
        <v>12</v>
      </c>
      <c r="AA634" s="1" t="s">
        <v>11</v>
      </c>
    </row>
    <row r="635" spans="1:27" x14ac:dyDescent="0.25">
      <c r="A635" s="1" t="s">
        <v>482</v>
      </c>
      <c r="B635" s="4">
        <v>42832</v>
      </c>
      <c r="C635" s="24" t="str">
        <f ca="1">IF(Table_owssvr[[#This Row],[Date]]&gt;=(TODAY()-365),"Y","N")</f>
        <v>N</v>
      </c>
      <c r="D635" s="1" t="s">
        <v>803</v>
      </c>
      <c r="E635" s="1" t="s">
        <v>29</v>
      </c>
      <c r="F635" s="14" t="s">
        <v>933</v>
      </c>
      <c r="G635" s="1" t="s">
        <v>672</v>
      </c>
      <c r="H635" s="6" t="str">
        <f>IFERROR(LEFT(Table_owssvr[[#This Row],[Subject]],FIND(";",Table_owssvr[[#This Row],[Subject]])-1),Table_owssvr[[#This Row],[Subject]])</f>
        <v>Damage related to disaster</v>
      </c>
      <c r="I635" s="1" t="s">
        <v>16</v>
      </c>
      <c r="J635" s="1" t="s">
        <v>3</v>
      </c>
      <c r="K635" s="5">
        <v>42832.516030092593</v>
      </c>
      <c r="L635" s="1"/>
      <c r="M635" s="1"/>
      <c r="N635" s="2" t="s">
        <v>12</v>
      </c>
      <c r="O635" s="6" t="b">
        <v>0</v>
      </c>
      <c r="P635" s="1" t="s">
        <v>15</v>
      </c>
      <c r="Q635" s="33" t="str">
        <f>IF(ISNUMBER(SEARCH(",",Table_owssvr[[#This Row],[Created By]])),SUBSTITUTE(Table_owssvr[[#This Row],[Created By]]," OCD,",""),Table_owssvr[[#This Row],[Created By]])</f>
        <v>Rosalind Peychaud</v>
      </c>
      <c r="R635" s="33" t="str">
        <f>IF(ISNUMBER(SEARCH(",",Table_owssvr[[#This Row],[Created By]])),(MID(Table_owssvr[[#This Row],[Created By_A]]&amp;" "&amp;Table_owssvr[[#This Row],[Created By_A]],FIND(" ",Table_owssvr[[#This Row],[Created By_A]])+1,LEN(Table_owssvr[[#This Row],[Created By_A]]))),Table_owssvr[[#This Row],[Created By]])</f>
        <v>Rosalind Peychaud</v>
      </c>
      <c r="S635" s="34" t="str">
        <f>IF(ISNUMBER(SEARCH(",",Table_owssvr[[#This Row],[Created By_B1]])),SUBSTITUTE(Table_owssvr[[#This Row],[Created By_B1]],",",""),Table_owssvr[[#This Row],[Created By_B1]])</f>
        <v>Rosalind Peychaud</v>
      </c>
      <c r="T635" s="7">
        <v>642</v>
      </c>
      <c r="U635" s="1" t="s">
        <v>15</v>
      </c>
      <c r="V635" s="5">
        <v>42832.516030092593</v>
      </c>
      <c r="W635" s="1" t="s">
        <v>3</v>
      </c>
      <c r="X635" s="1"/>
      <c r="Y635" s="1" t="s">
        <v>13</v>
      </c>
      <c r="Z635" s="1" t="s">
        <v>12</v>
      </c>
      <c r="AA635" s="1" t="s">
        <v>11</v>
      </c>
    </row>
    <row r="636" spans="1:27" x14ac:dyDescent="0.25">
      <c r="A636" s="1" t="s">
        <v>566</v>
      </c>
      <c r="B636" s="4">
        <v>42835</v>
      </c>
      <c r="C636" s="24" t="str">
        <f ca="1">IF(Table_owssvr[[#This Row],[Date]]&gt;=(TODAY()-365),"Y","N")</f>
        <v>N</v>
      </c>
      <c r="D636" s="1" t="s">
        <v>932</v>
      </c>
      <c r="E636" s="1" t="s">
        <v>29</v>
      </c>
      <c r="F636" s="14" t="s">
        <v>931</v>
      </c>
      <c r="G636" s="1" t="s">
        <v>168</v>
      </c>
      <c r="H636" s="6" t="str">
        <f>IFERROR(LEFT(Table_owssvr[[#This Row],[Subject]],FIND(";",Table_owssvr[[#This Row],[Subject]])-1),Table_owssvr[[#This Row],[Subject]])</f>
        <v>Damage related to disaster</v>
      </c>
      <c r="I636" s="1" t="s">
        <v>16</v>
      </c>
      <c r="J636" s="1" t="s">
        <v>3</v>
      </c>
      <c r="K636" s="5">
        <v>42836.521990740737</v>
      </c>
      <c r="L636" s="1"/>
      <c r="M636" s="1"/>
      <c r="N636" s="2" t="s">
        <v>12</v>
      </c>
      <c r="O636" s="6" t="b">
        <v>0</v>
      </c>
      <c r="P636" s="1" t="s">
        <v>15</v>
      </c>
      <c r="Q636" s="33" t="str">
        <f>IF(ISNUMBER(SEARCH(",",Table_owssvr[[#This Row],[Created By]])),SUBSTITUTE(Table_owssvr[[#This Row],[Created By]]," OCD,",""),Table_owssvr[[#This Row],[Created By]])</f>
        <v>Rosalind Peychaud</v>
      </c>
      <c r="R636" s="33" t="str">
        <f>IF(ISNUMBER(SEARCH(",",Table_owssvr[[#This Row],[Created By]])),(MID(Table_owssvr[[#This Row],[Created By_A]]&amp;" "&amp;Table_owssvr[[#This Row],[Created By_A]],FIND(" ",Table_owssvr[[#This Row],[Created By_A]])+1,LEN(Table_owssvr[[#This Row],[Created By_A]]))),Table_owssvr[[#This Row],[Created By]])</f>
        <v>Rosalind Peychaud</v>
      </c>
      <c r="S636" s="34" t="str">
        <f>IF(ISNUMBER(SEARCH(",",Table_owssvr[[#This Row],[Created By_B1]])),SUBSTITUTE(Table_owssvr[[#This Row],[Created By_B1]],",",""),Table_owssvr[[#This Row],[Created By_B1]])</f>
        <v>Rosalind Peychaud</v>
      </c>
      <c r="T636" s="7">
        <v>643</v>
      </c>
      <c r="U636" s="1" t="s">
        <v>15</v>
      </c>
      <c r="V636" s="5">
        <v>42836.521990740737</v>
      </c>
      <c r="W636" s="1" t="s">
        <v>3</v>
      </c>
      <c r="X636" s="1"/>
      <c r="Y636" s="1" t="s">
        <v>13</v>
      </c>
      <c r="Z636" s="1" t="s">
        <v>12</v>
      </c>
      <c r="AA636" s="1" t="s">
        <v>11</v>
      </c>
    </row>
    <row r="637" spans="1:27" x14ac:dyDescent="0.25">
      <c r="A637" s="1" t="s">
        <v>482</v>
      </c>
      <c r="B637" s="4">
        <v>42835</v>
      </c>
      <c r="C637" s="24" t="str">
        <f ca="1">IF(Table_owssvr[[#This Row],[Date]]&gt;=(TODAY()-365),"Y","N")</f>
        <v>N</v>
      </c>
      <c r="D637" s="1" t="s">
        <v>803</v>
      </c>
      <c r="E637" s="1" t="s">
        <v>29</v>
      </c>
      <c r="F637" s="14" t="s">
        <v>930</v>
      </c>
      <c r="G637" s="1" t="s">
        <v>217</v>
      </c>
      <c r="H637" s="6" t="str">
        <f>IFERROR(LEFT(Table_owssvr[[#This Row],[Subject]],FIND(";",Table_owssvr[[#This Row],[Subject]])-1),Table_owssvr[[#This Row],[Subject]])</f>
        <v>Damage related to disaster</v>
      </c>
      <c r="I637" s="1" t="s">
        <v>16</v>
      </c>
      <c r="J637" s="1" t="s">
        <v>3</v>
      </c>
      <c r="K637" s="5">
        <v>42836.5234837963</v>
      </c>
      <c r="L637" s="1"/>
      <c r="M637" s="1"/>
      <c r="N637" s="2" t="s">
        <v>12</v>
      </c>
      <c r="O637" s="6" t="b">
        <v>0</v>
      </c>
      <c r="P637" s="1" t="s">
        <v>15</v>
      </c>
      <c r="Q637" s="33" t="str">
        <f>IF(ISNUMBER(SEARCH(",",Table_owssvr[[#This Row],[Created By]])),SUBSTITUTE(Table_owssvr[[#This Row],[Created By]]," OCD,",""),Table_owssvr[[#This Row],[Created By]])</f>
        <v>Rosalind Peychaud</v>
      </c>
      <c r="R637" s="33" t="str">
        <f>IF(ISNUMBER(SEARCH(",",Table_owssvr[[#This Row],[Created By]])),(MID(Table_owssvr[[#This Row],[Created By_A]]&amp;" "&amp;Table_owssvr[[#This Row],[Created By_A]],FIND(" ",Table_owssvr[[#This Row],[Created By_A]])+1,LEN(Table_owssvr[[#This Row],[Created By_A]]))),Table_owssvr[[#This Row],[Created By]])</f>
        <v>Rosalind Peychaud</v>
      </c>
      <c r="S637" s="34" t="str">
        <f>IF(ISNUMBER(SEARCH(",",Table_owssvr[[#This Row],[Created By_B1]])),SUBSTITUTE(Table_owssvr[[#This Row],[Created By_B1]],",",""),Table_owssvr[[#This Row],[Created By_B1]])</f>
        <v>Rosalind Peychaud</v>
      </c>
      <c r="T637" s="7">
        <v>645</v>
      </c>
      <c r="U637" s="1" t="s">
        <v>15</v>
      </c>
      <c r="V637" s="5">
        <v>42836.5234837963</v>
      </c>
      <c r="W637" s="1" t="s">
        <v>3</v>
      </c>
      <c r="X637" s="1"/>
      <c r="Y637" s="1" t="s">
        <v>13</v>
      </c>
      <c r="Z637" s="1" t="s">
        <v>12</v>
      </c>
      <c r="AA637" s="1" t="s">
        <v>11</v>
      </c>
    </row>
    <row r="638" spans="1:27" x14ac:dyDescent="0.25">
      <c r="A638" s="1" t="s">
        <v>929</v>
      </c>
      <c r="B638" s="4">
        <v>42740</v>
      </c>
      <c r="C638" s="24" t="str">
        <f ca="1">IF(Table_owssvr[[#This Row],[Date]]&gt;=(TODAY()-365),"Y","N")</f>
        <v>N</v>
      </c>
      <c r="D638" s="1" t="s">
        <v>928</v>
      </c>
      <c r="E638" s="1" t="s">
        <v>39</v>
      </c>
      <c r="F638" s="14" t="s">
        <v>927</v>
      </c>
      <c r="G638" s="1" t="s">
        <v>185</v>
      </c>
      <c r="H638" s="6" t="str">
        <f>IFERROR(LEFT(Table_owssvr[[#This Row],[Subject]],FIND(";",Table_owssvr[[#This Row],[Subject]])-1),Table_owssvr[[#This Row],[Subject]])</f>
        <v>Low-Moderate Income - National Objective</v>
      </c>
      <c r="I638" s="1" t="s">
        <v>16</v>
      </c>
      <c r="J638" s="1" t="s">
        <v>2</v>
      </c>
      <c r="K638" s="5">
        <v>42838.599699074075</v>
      </c>
      <c r="L638" s="1"/>
      <c r="M638" s="1"/>
      <c r="N638" s="2" t="s">
        <v>12</v>
      </c>
      <c r="O638" s="6" t="b">
        <v>0</v>
      </c>
      <c r="P638" s="1" t="s">
        <v>15</v>
      </c>
      <c r="Q638" s="33" t="str">
        <f>IF(ISNUMBER(SEARCH(",",Table_owssvr[[#This Row],[Created By]])),SUBSTITUTE(Table_owssvr[[#This Row],[Created By]]," OCD,",""),Table_owssvr[[#This Row],[Created By]])</f>
        <v>Darin Mann</v>
      </c>
      <c r="R638" s="33" t="str">
        <f>IF(ISNUMBER(SEARCH(",",Table_owssvr[[#This Row],[Created By]])),(MID(Table_owssvr[[#This Row],[Created By_A]]&amp;" "&amp;Table_owssvr[[#This Row],[Created By_A]],FIND(" ",Table_owssvr[[#This Row],[Created By_A]])+1,LEN(Table_owssvr[[#This Row],[Created By_A]]))),Table_owssvr[[#This Row],[Created By]])</f>
        <v>Darin Mann</v>
      </c>
      <c r="S638" s="34" t="str">
        <f>IF(ISNUMBER(SEARCH(",",Table_owssvr[[#This Row],[Created By_B1]])),SUBSTITUTE(Table_owssvr[[#This Row],[Created By_B1]],",",""),Table_owssvr[[#This Row],[Created By_B1]])</f>
        <v>Darin Mann</v>
      </c>
      <c r="T638" s="7">
        <v>646</v>
      </c>
      <c r="U638" s="1" t="s">
        <v>15</v>
      </c>
      <c r="V638" s="5">
        <v>42838.599699074075</v>
      </c>
      <c r="W638" s="1" t="s">
        <v>2</v>
      </c>
      <c r="X638" s="1"/>
      <c r="Y638" s="1" t="s">
        <v>13</v>
      </c>
      <c r="Z638" s="1" t="s">
        <v>12</v>
      </c>
      <c r="AA638" s="1" t="s">
        <v>11</v>
      </c>
    </row>
    <row r="639" spans="1:27" x14ac:dyDescent="0.25">
      <c r="A639" s="1" t="s">
        <v>37</v>
      </c>
      <c r="B639" s="4">
        <v>42744</v>
      </c>
      <c r="C639" s="24" t="str">
        <f ca="1">IF(Table_owssvr[[#This Row],[Date]]&gt;=(TODAY()-365),"Y","N")</f>
        <v>N</v>
      </c>
      <c r="D639" s="1" t="s">
        <v>926</v>
      </c>
      <c r="E639" s="1" t="s">
        <v>39</v>
      </c>
      <c r="F639" s="14" t="s">
        <v>925</v>
      </c>
      <c r="G639" s="1" t="s">
        <v>924</v>
      </c>
      <c r="H639" s="6" t="str">
        <f>IFERROR(LEFT(Table_owssvr[[#This Row],[Subject]],FIND(";",Table_owssvr[[#This Row],[Subject]])-1),Table_owssvr[[#This Row],[Subject]])</f>
        <v>Low-Moderate Income - National Objective</v>
      </c>
      <c r="I639" s="1" t="s">
        <v>16</v>
      </c>
      <c r="J639" s="1" t="s">
        <v>2</v>
      </c>
      <c r="K639" s="5">
        <v>42838.600844907407</v>
      </c>
      <c r="L639" s="1"/>
      <c r="M639" s="1"/>
      <c r="N639" s="2" t="s">
        <v>12</v>
      </c>
      <c r="O639" s="6" t="b">
        <v>0</v>
      </c>
      <c r="P639" s="1" t="s">
        <v>15</v>
      </c>
      <c r="Q639" s="33" t="str">
        <f>IF(ISNUMBER(SEARCH(",",Table_owssvr[[#This Row],[Created By]])),SUBSTITUTE(Table_owssvr[[#This Row],[Created By]]," OCD,",""),Table_owssvr[[#This Row],[Created By]])</f>
        <v>Darin Mann</v>
      </c>
      <c r="R639" s="33" t="str">
        <f>IF(ISNUMBER(SEARCH(",",Table_owssvr[[#This Row],[Created By]])),(MID(Table_owssvr[[#This Row],[Created By_A]]&amp;" "&amp;Table_owssvr[[#This Row],[Created By_A]],FIND(" ",Table_owssvr[[#This Row],[Created By_A]])+1,LEN(Table_owssvr[[#This Row],[Created By_A]]))),Table_owssvr[[#This Row],[Created By]])</f>
        <v>Darin Mann</v>
      </c>
      <c r="S639" s="34" t="str">
        <f>IF(ISNUMBER(SEARCH(",",Table_owssvr[[#This Row],[Created By_B1]])),SUBSTITUTE(Table_owssvr[[#This Row],[Created By_B1]],",",""),Table_owssvr[[#This Row],[Created By_B1]])</f>
        <v>Darin Mann</v>
      </c>
      <c r="T639" s="7">
        <v>647</v>
      </c>
      <c r="U639" s="1" t="s">
        <v>15</v>
      </c>
      <c r="V639" s="5">
        <v>42838.600844907407</v>
      </c>
      <c r="W639" s="1" t="s">
        <v>2</v>
      </c>
      <c r="X639" s="1"/>
      <c r="Y639" s="1" t="s">
        <v>13</v>
      </c>
      <c r="Z639" s="1" t="s">
        <v>12</v>
      </c>
      <c r="AA639" s="1" t="s">
        <v>11</v>
      </c>
    </row>
    <row r="640" spans="1:27" x14ac:dyDescent="0.25">
      <c r="A640" s="1" t="s">
        <v>923</v>
      </c>
      <c r="B640" s="4">
        <v>42752</v>
      </c>
      <c r="C640" s="24" t="str">
        <f ca="1">IF(Table_owssvr[[#This Row],[Date]]&gt;=(TODAY()-365),"Y","N")</f>
        <v>N</v>
      </c>
      <c r="D640" s="1" t="s">
        <v>871</v>
      </c>
      <c r="E640" s="1" t="s">
        <v>39</v>
      </c>
      <c r="F640" s="14" t="s">
        <v>922</v>
      </c>
      <c r="G640" s="1" t="s">
        <v>906</v>
      </c>
      <c r="H640" s="6" t="str">
        <f>IFERROR(LEFT(Table_owssvr[[#This Row],[Subject]],FIND(";",Table_owssvr[[#This Row],[Subject]])-1),Table_owssvr[[#This Row],[Subject]])</f>
        <v>Urgent Need - National Objective</v>
      </c>
      <c r="I640" s="1" t="s">
        <v>16</v>
      </c>
      <c r="J640" s="1" t="s">
        <v>2</v>
      </c>
      <c r="K640" s="5">
        <v>42838.603159722225</v>
      </c>
      <c r="L640" s="1"/>
      <c r="M640" s="1"/>
      <c r="N640" s="2" t="s">
        <v>12</v>
      </c>
      <c r="O640" s="6" t="b">
        <v>0</v>
      </c>
      <c r="P640" s="1" t="s">
        <v>15</v>
      </c>
      <c r="Q640" s="33" t="str">
        <f>IF(ISNUMBER(SEARCH(",",Table_owssvr[[#This Row],[Created By]])),SUBSTITUTE(Table_owssvr[[#This Row],[Created By]]," OCD,",""),Table_owssvr[[#This Row],[Created By]])</f>
        <v>Darin Mann</v>
      </c>
      <c r="R640" s="33" t="str">
        <f>IF(ISNUMBER(SEARCH(",",Table_owssvr[[#This Row],[Created By]])),(MID(Table_owssvr[[#This Row],[Created By_A]]&amp;" "&amp;Table_owssvr[[#This Row],[Created By_A]],FIND(" ",Table_owssvr[[#This Row],[Created By_A]])+1,LEN(Table_owssvr[[#This Row],[Created By_A]]))),Table_owssvr[[#This Row],[Created By]])</f>
        <v>Darin Mann</v>
      </c>
      <c r="S640" s="34" t="str">
        <f>IF(ISNUMBER(SEARCH(",",Table_owssvr[[#This Row],[Created By_B1]])),SUBSTITUTE(Table_owssvr[[#This Row],[Created By_B1]],",",""),Table_owssvr[[#This Row],[Created By_B1]])</f>
        <v>Darin Mann</v>
      </c>
      <c r="T640" s="7">
        <v>648</v>
      </c>
      <c r="U640" s="1" t="s">
        <v>15</v>
      </c>
      <c r="V640" s="5">
        <v>42838.603159722225</v>
      </c>
      <c r="W640" s="1" t="s">
        <v>2</v>
      </c>
      <c r="X640" s="1"/>
      <c r="Y640" s="1" t="s">
        <v>13</v>
      </c>
      <c r="Z640" s="1" t="s">
        <v>12</v>
      </c>
      <c r="AA640" s="1" t="s">
        <v>11</v>
      </c>
    </row>
    <row r="641" spans="1:27" x14ac:dyDescent="0.25">
      <c r="A641" s="1" t="s">
        <v>135</v>
      </c>
      <c r="B641" s="4">
        <v>42761</v>
      </c>
      <c r="C641" s="24" t="str">
        <f ca="1">IF(Table_owssvr[[#This Row],[Date]]&gt;=(TODAY()-365),"Y","N")</f>
        <v>N</v>
      </c>
      <c r="D641" s="1" t="s">
        <v>921</v>
      </c>
      <c r="E641" s="1" t="s">
        <v>39</v>
      </c>
      <c r="F641" s="14" t="s">
        <v>920</v>
      </c>
      <c r="G641" s="1" t="s">
        <v>185</v>
      </c>
      <c r="H641" s="6" t="str">
        <f>IFERROR(LEFT(Table_owssvr[[#This Row],[Subject]],FIND(";",Table_owssvr[[#This Row],[Subject]])-1),Table_owssvr[[#This Row],[Subject]])</f>
        <v>Low-Moderate Income - National Objective</v>
      </c>
      <c r="I641" s="1" t="s">
        <v>27</v>
      </c>
      <c r="J641" s="1" t="s">
        <v>2</v>
      </c>
      <c r="K641" s="5">
        <v>42838.625914351855</v>
      </c>
      <c r="L641" s="1"/>
      <c r="M641" s="1"/>
      <c r="N641" s="2" t="s">
        <v>12</v>
      </c>
      <c r="O641" s="6" t="b">
        <v>0</v>
      </c>
      <c r="P641" s="1" t="s">
        <v>15</v>
      </c>
      <c r="Q641" s="33" t="str">
        <f>IF(ISNUMBER(SEARCH(",",Table_owssvr[[#This Row],[Created By]])),SUBSTITUTE(Table_owssvr[[#This Row],[Created By]]," OCD,",""),Table_owssvr[[#This Row],[Created By]])</f>
        <v>Darin Mann</v>
      </c>
      <c r="R641" s="33" t="str">
        <f>IF(ISNUMBER(SEARCH(",",Table_owssvr[[#This Row],[Created By]])),(MID(Table_owssvr[[#This Row],[Created By_A]]&amp;" "&amp;Table_owssvr[[#This Row],[Created By_A]],FIND(" ",Table_owssvr[[#This Row],[Created By_A]])+1,LEN(Table_owssvr[[#This Row],[Created By_A]]))),Table_owssvr[[#This Row],[Created By]])</f>
        <v>Darin Mann</v>
      </c>
      <c r="S641" s="34" t="str">
        <f>IF(ISNUMBER(SEARCH(",",Table_owssvr[[#This Row],[Created By_B1]])),SUBSTITUTE(Table_owssvr[[#This Row],[Created By_B1]],",",""),Table_owssvr[[#This Row],[Created By_B1]])</f>
        <v>Darin Mann</v>
      </c>
      <c r="T641" s="7">
        <v>649</v>
      </c>
      <c r="U641" s="1" t="s">
        <v>15</v>
      </c>
      <c r="V641" s="5">
        <v>42838.625914351855</v>
      </c>
      <c r="W641" s="1" t="s">
        <v>2</v>
      </c>
      <c r="X641" s="1"/>
      <c r="Y641" s="1" t="s">
        <v>13</v>
      </c>
      <c r="Z641" s="1" t="s">
        <v>12</v>
      </c>
      <c r="AA641" s="1" t="s">
        <v>11</v>
      </c>
    </row>
    <row r="642" spans="1:27" x14ac:dyDescent="0.25">
      <c r="A642" s="1" t="s">
        <v>919</v>
      </c>
      <c r="B642" s="4">
        <v>42767</v>
      </c>
      <c r="C642" s="24" t="str">
        <f ca="1">IF(Table_owssvr[[#This Row],[Date]]&gt;=(TODAY()-365),"Y","N")</f>
        <v>N</v>
      </c>
      <c r="D642" s="1" t="s">
        <v>918</v>
      </c>
      <c r="E642" s="1" t="s">
        <v>48</v>
      </c>
      <c r="F642" s="14" t="s">
        <v>917</v>
      </c>
      <c r="G642" s="1" t="s">
        <v>916</v>
      </c>
      <c r="H642" s="6" t="str">
        <f>IFERROR(LEFT(Table_owssvr[[#This Row],[Subject]],FIND(";",Table_owssvr[[#This Row],[Subject]])-1),Table_owssvr[[#This Row],[Subject]])</f>
        <v>Low-Moderate Income - National Objective</v>
      </c>
      <c r="I642" s="1" t="s">
        <v>16</v>
      </c>
      <c r="J642" s="1" t="s">
        <v>2</v>
      </c>
      <c r="K642" s="5">
        <v>42838.628796296296</v>
      </c>
      <c r="L642" s="1"/>
      <c r="M642" s="1"/>
      <c r="N642" s="2" t="s">
        <v>12</v>
      </c>
      <c r="O642" s="6" t="b">
        <v>0</v>
      </c>
      <c r="P642" s="1" t="s">
        <v>15</v>
      </c>
      <c r="Q642" s="33" t="str">
        <f>IF(ISNUMBER(SEARCH(",",Table_owssvr[[#This Row],[Created By]])),SUBSTITUTE(Table_owssvr[[#This Row],[Created By]]," OCD,",""),Table_owssvr[[#This Row],[Created By]])</f>
        <v>Darin Mann</v>
      </c>
      <c r="R642" s="33" t="str">
        <f>IF(ISNUMBER(SEARCH(",",Table_owssvr[[#This Row],[Created By]])),(MID(Table_owssvr[[#This Row],[Created By_A]]&amp;" "&amp;Table_owssvr[[#This Row],[Created By_A]],FIND(" ",Table_owssvr[[#This Row],[Created By_A]])+1,LEN(Table_owssvr[[#This Row],[Created By_A]]))),Table_owssvr[[#This Row],[Created By]])</f>
        <v>Darin Mann</v>
      </c>
      <c r="S642" s="34" t="str">
        <f>IF(ISNUMBER(SEARCH(",",Table_owssvr[[#This Row],[Created By_B1]])),SUBSTITUTE(Table_owssvr[[#This Row],[Created By_B1]],",",""),Table_owssvr[[#This Row],[Created By_B1]])</f>
        <v>Darin Mann</v>
      </c>
      <c r="T642" s="7">
        <v>650</v>
      </c>
      <c r="U642" s="1" t="s">
        <v>15</v>
      </c>
      <c r="V642" s="5">
        <v>42838.628796296296</v>
      </c>
      <c r="W642" s="1" t="s">
        <v>2</v>
      </c>
      <c r="X642" s="1"/>
      <c r="Y642" s="1" t="s">
        <v>13</v>
      </c>
      <c r="Z642" s="1" t="s">
        <v>12</v>
      </c>
      <c r="AA642" s="1" t="s">
        <v>11</v>
      </c>
    </row>
    <row r="643" spans="1:27" x14ac:dyDescent="0.25">
      <c r="A643" s="1" t="s">
        <v>915</v>
      </c>
      <c r="B643" s="4">
        <v>42782</v>
      </c>
      <c r="C643" s="24" t="str">
        <f ca="1">IF(Table_owssvr[[#This Row],[Date]]&gt;=(TODAY()-365),"Y","N")</f>
        <v>N</v>
      </c>
      <c r="D643" s="1" t="s">
        <v>914</v>
      </c>
      <c r="E643" s="1" t="s">
        <v>39</v>
      </c>
      <c r="F643" s="14" t="s">
        <v>913</v>
      </c>
      <c r="G643" s="1" t="s">
        <v>480</v>
      </c>
      <c r="H643" s="6" t="str">
        <f>IFERROR(LEFT(Table_owssvr[[#This Row],[Subject]],FIND(";",Table_owssvr[[#This Row],[Subject]])-1),Table_owssvr[[#This Row],[Subject]])</f>
        <v>Damage related to disaster</v>
      </c>
      <c r="I643" s="1" t="s">
        <v>16</v>
      </c>
      <c r="J643" s="1" t="s">
        <v>2</v>
      </c>
      <c r="K643" s="5">
        <v>42838.637118055558</v>
      </c>
      <c r="L643" s="1"/>
      <c r="M643" s="1"/>
      <c r="N643" s="2" t="s">
        <v>12</v>
      </c>
      <c r="O643" s="6" t="b">
        <v>0</v>
      </c>
      <c r="P643" s="1" t="s">
        <v>15</v>
      </c>
      <c r="Q643" s="33" t="str">
        <f>IF(ISNUMBER(SEARCH(",",Table_owssvr[[#This Row],[Created By]])),SUBSTITUTE(Table_owssvr[[#This Row],[Created By]]," OCD,",""),Table_owssvr[[#This Row],[Created By]])</f>
        <v>Darin Mann</v>
      </c>
      <c r="R643" s="33" t="str">
        <f>IF(ISNUMBER(SEARCH(",",Table_owssvr[[#This Row],[Created By]])),(MID(Table_owssvr[[#This Row],[Created By_A]]&amp;" "&amp;Table_owssvr[[#This Row],[Created By_A]],FIND(" ",Table_owssvr[[#This Row],[Created By_A]])+1,LEN(Table_owssvr[[#This Row],[Created By_A]]))),Table_owssvr[[#This Row],[Created By]])</f>
        <v>Darin Mann</v>
      </c>
      <c r="S643" s="34" t="str">
        <f>IF(ISNUMBER(SEARCH(",",Table_owssvr[[#This Row],[Created By_B1]])),SUBSTITUTE(Table_owssvr[[#This Row],[Created By_B1]],",",""),Table_owssvr[[#This Row],[Created By_B1]])</f>
        <v>Darin Mann</v>
      </c>
      <c r="T643" s="7">
        <v>651</v>
      </c>
      <c r="U643" s="1" t="s">
        <v>15</v>
      </c>
      <c r="V643" s="5">
        <v>42838.637118055558</v>
      </c>
      <c r="W643" s="1" t="s">
        <v>2</v>
      </c>
      <c r="X643" s="1"/>
      <c r="Y643" s="1" t="s">
        <v>13</v>
      </c>
      <c r="Z643" s="1" t="s">
        <v>12</v>
      </c>
      <c r="AA643" s="1" t="s">
        <v>11</v>
      </c>
    </row>
    <row r="644" spans="1:27" x14ac:dyDescent="0.25">
      <c r="A644" s="1" t="s">
        <v>912</v>
      </c>
      <c r="B644" s="4">
        <v>42782</v>
      </c>
      <c r="C644" s="24" t="str">
        <f ca="1">IF(Table_owssvr[[#This Row],[Date]]&gt;=(TODAY()-365),"Y","N")</f>
        <v>N</v>
      </c>
      <c r="D644" s="1" t="s">
        <v>911</v>
      </c>
      <c r="E644" s="1" t="s">
        <v>29</v>
      </c>
      <c r="F644" s="14" t="s">
        <v>910</v>
      </c>
      <c r="G644" s="1" t="s">
        <v>185</v>
      </c>
      <c r="H644" s="6" t="str">
        <f>IFERROR(LEFT(Table_owssvr[[#This Row],[Subject]],FIND(";",Table_owssvr[[#This Row],[Subject]])-1),Table_owssvr[[#This Row],[Subject]])</f>
        <v>Low-Moderate Income - National Objective</v>
      </c>
      <c r="I644" s="1" t="s">
        <v>16</v>
      </c>
      <c r="J644" s="1" t="s">
        <v>2</v>
      </c>
      <c r="K644" s="5">
        <v>42838.637835648151</v>
      </c>
      <c r="L644" s="1"/>
      <c r="M644" s="1"/>
      <c r="N644" s="2" t="s">
        <v>12</v>
      </c>
      <c r="O644" s="6" t="b">
        <v>0</v>
      </c>
      <c r="P644" s="1" t="s">
        <v>15</v>
      </c>
      <c r="Q644" s="33" t="str">
        <f>IF(ISNUMBER(SEARCH(",",Table_owssvr[[#This Row],[Created By]])),SUBSTITUTE(Table_owssvr[[#This Row],[Created By]]," OCD,",""),Table_owssvr[[#This Row],[Created By]])</f>
        <v>Darin Mann</v>
      </c>
      <c r="R644" s="33" t="str">
        <f>IF(ISNUMBER(SEARCH(",",Table_owssvr[[#This Row],[Created By]])),(MID(Table_owssvr[[#This Row],[Created By_A]]&amp;" "&amp;Table_owssvr[[#This Row],[Created By_A]],FIND(" ",Table_owssvr[[#This Row],[Created By_A]])+1,LEN(Table_owssvr[[#This Row],[Created By_A]]))),Table_owssvr[[#This Row],[Created By]])</f>
        <v>Darin Mann</v>
      </c>
      <c r="S644" s="34" t="str">
        <f>IF(ISNUMBER(SEARCH(",",Table_owssvr[[#This Row],[Created By_B1]])),SUBSTITUTE(Table_owssvr[[#This Row],[Created By_B1]],",",""),Table_owssvr[[#This Row],[Created By_B1]])</f>
        <v>Darin Mann</v>
      </c>
      <c r="T644" s="7">
        <v>652</v>
      </c>
      <c r="U644" s="1" t="s">
        <v>15</v>
      </c>
      <c r="V644" s="5">
        <v>42838.637835648151</v>
      </c>
      <c r="W644" s="1" t="s">
        <v>2</v>
      </c>
      <c r="X644" s="1"/>
      <c r="Y644" s="1" t="s">
        <v>13</v>
      </c>
      <c r="Z644" s="1" t="s">
        <v>12</v>
      </c>
      <c r="AA644" s="1" t="s">
        <v>11</v>
      </c>
    </row>
    <row r="645" spans="1:27" x14ac:dyDescent="0.25">
      <c r="A645" s="1" t="s">
        <v>909</v>
      </c>
      <c r="B645" s="4">
        <v>42787</v>
      </c>
      <c r="C645" s="24" t="str">
        <f ca="1">IF(Table_owssvr[[#This Row],[Date]]&gt;=(TODAY()-365),"Y","N")</f>
        <v>N</v>
      </c>
      <c r="D645" s="1" t="s">
        <v>908</v>
      </c>
      <c r="E645" s="1" t="s">
        <v>39</v>
      </c>
      <c r="F645" s="14" t="s">
        <v>907</v>
      </c>
      <c r="G645" s="1" t="s">
        <v>906</v>
      </c>
      <c r="H645" s="6" t="str">
        <f>IFERROR(LEFT(Table_owssvr[[#This Row],[Subject]],FIND(";",Table_owssvr[[#This Row],[Subject]])-1),Table_owssvr[[#This Row],[Subject]])</f>
        <v>Urgent Need - National Objective</v>
      </c>
      <c r="I645" s="1" t="s">
        <v>16</v>
      </c>
      <c r="J645" s="1" t="s">
        <v>2</v>
      </c>
      <c r="K645" s="5">
        <v>42838.63958333333</v>
      </c>
      <c r="L645" s="1"/>
      <c r="M645" s="1"/>
      <c r="N645" s="2" t="s">
        <v>12</v>
      </c>
      <c r="O645" s="6" t="b">
        <v>0</v>
      </c>
      <c r="P645" s="1" t="s">
        <v>15</v>
      </c>
      <c r="Q645" s="33" t="str">
        <f>IF(ISNUMBER(SEARCH(",",Table_owssvr[[#This Row],[Created By]])),SUBSTITUTE(Table_owssvr[[#This Row],[Created By]]," OCD,",""),Table_owssvr[[#This Row],[Created By]])</f>
        <v>Darin Mann</v>
      </c>
      <c r="R645" s="33" t="str">
        <f>IF(ISNUMBER(SEARCH(",",Table_owssvr[[#This Row],[Created By]])),(MID(Table_owssvr[[#This Row],[Created By_A]]&amp;" "&amp;Table_owssvr[[#This Row],[Created By_A]],FIND(" ",Table_owssvr[[#This Row],[Created By_A]])+1,LEN(Table_owssvr[[#This Row],[Created By_A]]))),Table_owssvr[[#This Row],[Created By]])</f>
        <v>Darin Mann</v>
      </c>
      <c r="S645" s="34" t="str">
        <f>IF(ISNUMBER(SEARCH(",",Table_owssvr[[#This Row],[Created By_B1]])),SUBSTITUTE(Table_owssvr[[#This Row],[Created By_B1]],",",""),Table_owssvr[[#This Row],[Created By_B1]])</f>
        <v>Darin Mann</v>
      </c>
      <c r="T645" s="7">
        <v>653</v>
      </c>
      <c r="U645" s="1" t="s">
        <v>15</v>
      </c>
      <c r="V645" s="5">
        <v>42838.63958333333</v>
      </c>
      <c r="W645" s="1" t="s">
        <v>2</v>
      </c>
      <c r="X645" s="1"/>
      <c r="Y645" s="1" t="s">
        <v>13</v>
      </c>
      <c r="Z645" s="1" t="s">
        <v>12</v>
      </c>
      <c r="AA645" s="1" t="s">
        <v>11</v>
      </c>
    </row>
    <row r="646" spans="1:27" x14ac:dyDescent="0.25">
      <c r="A646" s="1" t="s">
        <v>905</v>
      </c>
      <c r="B646" s="4">
        <v>42801</v>
      </c>
      <c r="C646" s="24" t="str">
        <f ca="1">IF(Table_owssvr[[#This Row],[Date]]&gt;=(TODAY()-365),"Y","N")</f>
        <v>N</v>
      </c>
      <c r="D646" s="1" t="s">
        <v>904</v>
      </c>
      <c r="E646" s="1" t="s">
        <v>39</v>
      </c>
      <c r="F646" s="14" t="s">
        <v>903</v>
      </c>
      <c r="G646" s="1" t="s">
        <v>42</v>
      </c>
      <c r="H646" s="6" t="str">
        <f>IFERROR(LEFT(Table_owssvr[[#This Row],[Subject]],FIND(";",Table_owssvr[[#This Row],[Subject]])-1),Table_owssvr[[#This Row],[Subject]])</f>
        <v>Damage related to disaster</v>
      </c>
      <c r="I646" s="1" t="s">
        <v>16</v>
      </c>
      <c r="J646" s="1" t="s">
        <v>2</v>
      </c>
      <c r="K646" s="5">
        <v>42838.6409375</v>
      </c>
      <c r="L646" s="1"/>
      <c r="M646" s="1"/>
      <c r="N646" s="2" t="s">
        <v>12</v>
      </c>
      <c r="O646" s="6" t="b">
        <v>0</v>
      </c>
      <c r="P646" s="1" t="s">
        <v>15</v>
      </c>
      <c r="Q646" s="33" t="str">
        <f>IF(ISNUMBER(SEARCH(",",Table_owssvr[[#This Row],[Created By]])),SUBSTITUTE(Table_owssvr[[#This Row],[Created By]]," OCD,",""),Table_owssvr[[#This Row],[Created By]])</f>
        <v>Darin Mann</v>
      </c>
      <c r="R646" s="33" t="str">
        <f>IF(ISNUMBER(SEARCH(",",Table_owssvr[[#This Row],[Created By]])),(MID(Table_owssvr[[#This Row],[Created By_A]]&amp;" "&amp;Table_owssvr[[#This Row],[Created By_A]],FIND(" ",Table_owssvr[[#This Row],[Created By_A]])+1,LEN(Table_owssvr[[#This Row],[Created By_A]]))),Table_owssvr[[#This Row],[Created By]])</f>
        <v>Darin Mann</v>
      </c>
      <c r="S646" s="34" t="str">
        <f>IF(ISNUMBER(SEARCH(",",Table_owssvr[[#This Row],[Created By_B1]])),SUBSTITUTE(Table_owssvr[[#This Row],[Created By_B1]],",",""),Table_owssvr[[#This Row],[Created By_B1]])</f>
        <v>Darin Mann</v>
      </c>
      <c r="T646" s="7">
        <v>654</v>
      </c>
      <c r="U646" s="1" t="s">
        <v>15</v>
      </c>
      <c r="V646" s="5">
        <v>42838.6409375</v>
      </c>
      <c r="W646" s="1" t="s">
        <v>2</v>
      </c>
      <c r="X646" s="1"/>
      <c r="Y646" s="1" t="s">
        <v>13</v>
      </c>
      <c r="Z646" s="1" t="s">
        <v>12</v>
      </c>
      <c r="AA646" s="1" t="s">
        <v>11</v>
      </c>
    </row>
    <row r="647" spans="1:27" x14ac:dyDescent="0.25">
      <c r="A647" s="1" t="s">
        <v>902</v>
      </c>
      <c r="B647" s="4">
        <v>42807</v>
      </c>
      <c r="C647" s="24" t="str">
        <f ca="1">IF(Table_owssvr[[#This Row],[Date]]&gt;=(TODAY()-365),"Y","N")</f>
        <v>N</v>
      </c>
      <c r="D647" s="1" t="s">
        <v>901</v>
      </c>
      <c r="E647" s="1" t="s">
        <v>39</v>
      </c>
      <c r="F647" s="14" t="s">
        <v>900</v>
      </c>
      <c r="G647" s="1" t="s">
        <v>46</v>
      </c>
      <c r="H647" s="6" t="str">
        <f>IFERROR(LEFT(Table_owssvr[[#This Row],[Subject]],FIND(";",Table_owssvr[[#This Row],[Subject]])-1),Table_owssvr[[#This Row],[Subject]])</f>
        <v>Damage related to disaster</v>
      </c>
      <c r="I647" s="1" t="s">
        <v>16</v>
      </c>
      <c r="J647" s="1" t="s">
        <v>2</v>
      </c>
      <c r="K647" s="5">
        <v>42838.642326388886</v>
      </c>
      <c r="L647" s="1"/>
      <c r="M647" s="1"/>
      <c r="N647" s="2" t="s">
        <v>12</v>
      </c>
      <c r="O647" s="6" t="b">
        <v>0</v>
      </c>
      <c r="P647" s="1" t="s">
        <v>15</v>
      </c>
      <c r="Q647" s="33" t="str">
        <f>IF(ISNUMBER(SEARCH(",",Table_owssvr[[#This Row],[Created By]])),SUBSTITUTE(Table_owssvr[[#This Row],[Created By]]," OCD,",""),Table_owssvr[[#This Row],[Created By]])</f>
        <v>Darin Mann</v>
      </c>
      <c r="R647" s="33" t="str">
        <f>IF(ISNUMBER(SEARCH(",",Table_owssvr[[#This Row],[Created By]])),(MID(Table_owssvr[[#This Row],[Created By_A]]&amp;" "&amp;Table_owssvr[[#This Row],[Created By_A]],FIND(" ",Table_owssvr[[#This Row],[Created By_A]])+1,LEN(Table_owssvr[[#This Row],[Created By_A]]))),Table_owssvr[[#This Row],[Created By]])</f>
        <v>Darin Mann</v>
      </c>
      <c r="S647" s="34" t="str">
        <f>IF(ISNUMBER(SEARCH(",",Table_owssvr[[#This Row],[Created By_B1]])),SUBSTITUTE(Table_owssvr[[#This Row],[Created By_B1]],",",""),Table_owssvr[[#This Row],[Created By_B1]])</f>
        <v>Darin Mann</v>
      </c>
      <c r="T647" s="7">
        <v>655</v>
      </c>
      <c r="U647" s="1" t="s">
        <v>15</v>
      </c>
      <c r="V647" s="5">
        <v>42838.642326388886</v>
      </c>
      <c r="W647" s="1" t="s">
        <v>2</v>
      </c>
      <c r="X647" s="1"/>
      <c r="Y647" s="1" t="s">
        <v>13</v>
      </c>
      <c r="Z647" s="1" t="s">
        <v>12</v>
      </c>
      <c r="AA647" s="1" t="s">
        <v>11</v>
      </c>
    </row>
    <row r="648" spans="1:27" x14ac:dyDescent="0.25">
      <c r="A648" s="1" t="s">
        <v>899</v>
      </c>
      <c r="B648" s="4">
        <v>42807</v>
      </c>
      <c r="C648" s="24" t="str">
        <f ca="1">IF(Table_owssvr[[#This Row],[Date]]&gt;=(TODAY()-365),"Y","N")</f>
        <v>N</v>
      </c>
      <c r="D648" s="1" t="s">
        <v>898</v>
      </c>
      <c r="E648" s="1" t="s">
        <v>39</v>
      </c>
      <c r="F648" s="14" t="s">
        <v>897</v>
      </c>
      <c r="G648" s="1" t="s">
        <v>46</v>
      </c>
      <c r="H648" s="6" t="str">
        <f>IFERROR(LEFT(Table_owssvr[[#This Row],[Subject]],FIND(";",Table_owssvr[[#This Row],[Subject]])-1),Table_owssvr[[#This Row],[Subject]])</f>
        <v>Damage related to disaster</v>
      </c>
      <c r="I648" s="1" t="s">
        <v>16</v>
      </c>
      <c r="J648" s="1" t="s">
        <v>2</v>
      </c>
      <c r="K648" s="5">
        <v>42838.643807870372</v>
      </c>
      <c r="L648" s="1"/>
      <c r="M648" s="1"/>
      <c r="N648" s="2" t="s">
        <v>12</v>
      </c>
      <c r="O648" s="6" t="b">
        <v>0</v>
      </c>
      <c r="P648" s="1" t="s">
        <v>15</v>
      </c>
      <c r="Q648" s="33" t="str">
        <f>IF(ISNUMBER(SEARCH(",",Table_owssvr[[#This Row],[Created By]])),SUBSTITUTE(Table_owssvr[[#This Row],[Created By]]," OCD,",""),Table_owssvr[[#This Row],[Created By]])</f>
        <v>Darin Mann</v>
      </c>
      <c r="R648" s="33" t="str">
        <f>IF(ISNUMBER(SEARCH(",",Table_owssvr[[#This Row],[Created By]])),(MID(Table_owssvr[[#This Row],[Created By_A]]&amp;" "&amp;Table_owssvr[[#This Row],[Created By_A]],FIND(" ",Table_owssvr[[#This Row],[Created By_A]])+1,LEN(Table_owssvr[[#This Row],[Created By_A]]))),Table_owssvr[[#This Row],[Created By]])</f>
        <v>Darin Mann</v>
      </c>
      <c r="S648" s="34" t="str">
        <f>IF(ISNUMBER(SEARCH(",",Table_owssvr[[#This Row],[Created By_B1]])),SUBSTITUTE(Table_owssvr[[#This Row],[Created By_B1]],",",""),Table_owssvr[[#This Row],[Created By_B1]])</f>
        <v>Darin Mann</v>
      </c>
      <c r="T648" s="7">
        <v>656</v>
      </c>
      <c r="U648" s="1" t="s">
        <v>15</v>
      </c>
      <c r="V648" s="5">
        <v>42838.643807870372</v>
      </c>
      <c r="W648" s="1" t="s">
        <v>2</v>
      </c>
      <c r="X648" s="1"/>
      <c r="Y648" s="1" t="s">
        <v>13</v>
      </c>
      <c r="Z648" s="1" t="s">
        <v>12</v>
      </c>
      <c r="AA648" s="1" t="s">
        <v>11</v>
      </c>
    </row>
    <row r="649" spans="1:27" x14ac:dyDescent="0.25">
      <c r="A649" s="1" t="s">
        <v>341</v>
      </c>
      <c r="B649" s="4">
        <v>42838</v>
      </c>
      <c r="C649" s="24" t="str">
        <f ca="1">IF(Table_owssvr[[#This Row],[Date]]&gt;=(TODAY()-365),"Y","N")</f>
        <v>N</v>
      </c>
      <c r="D649" s="1" t="s">
        <v>896</v>
      </c>
      <c r="E649" s="1" t="s">
        <v>29</v>
      </c>
      <c r="F649" s="14" t="s">
        <v>895</v>
      </c>
      <c r="G649" s="1" t="s">
        <v>894</v>
      </c>
      <c r="H649" s="6" t="str">
        <f>IFERROR(LEFT(Table_owssvr[[#This Row],[Subject]],FIND(";",Table_owssvr[[#This Row],[Subject]])-1),Table_owssvr[[#This Row],[Subject]])</f>
        <v>Damage related to disaster</v>
      </c>
      <c r="I649" s="1" t="s">
        <v>27</v>
      </c>
      <c r="J649" s="1" t="s">
        <v>3</v>
      </c>
      <c r="K649" s="5">
        <v>42842.456793981481</v>
      </c>
      <c r="L649" s="1"/>
      <c r="M649" s="1"/>
      <c r="N649" s="2" t="s">
        <v>12</v>
      </c>
      <c r="O649" s="6" t="b">
        <v>0</v>
      </c>
      <c r="P649" s="1" t="s">
        <v>15</v>
      </c>
      <c r="Q649" s="33" t="str">
        <f>IF(ISNUMBER(SEARCH(",",Table_owssvr[[#This Row],[Created By]])),SUBSTITUTE(Table_owssvr[[#This Row],[Created By]]," OCD,",""),Table_owssvr[[#This Row],[Created By]])</f>
        <v>Rosalind Peychaud</v>
      </c>
      <c r="R649" s="33" t="str">
        <f>IF(ISNUMBER(SEARCH(",",Table_owssvr[[#This Row],[Created By]])),(MID(Table_owssvr[[#This Row],[Created By_A]]&amp;" "&amp;Table_owssvr[[#This Row],[Created By_A]],FIND(" ",Table_owssvr[[#This Row],[Created By_A]])+1,LEN(Table_owssvr[[#This Row],[Created By_A]]))),Table_owssvr[[#This Row],[Created By]])</f>
        <v>Rosalind Peychaud</v>
      </c>
      <c r="S649" s="34" t="str">
        <f>IF(ISNUMBER(SEARCH(",",Table_owssvr[[#This Row],[Created By_B1]])),SUBSTITUTE(Table_owssvr[[#This Row],[Created By_B1]],",",""),Table_owssvr[[#This Row],[Created By_B1]])</f>
        <v>Rosalind Peychaud</v>
      </c>
      <c r="T649" s="7">
        <v>657</v>
      </c>
      <c r="U649" s="1" t="s">
        <v>15</v>
      </c>
      <c r="V649" s="5">
        <v>42842.456793981481</v>
      </c>
      <c r="W649" s="1" t="s">
        <v>3</v>
      </c>
      <c r="X649" s="1"/>
      <c r="Y649" s="1" t="s">
        <v>190</v>
      </c>
      <c r="Z649" s="1" t="s">
        <v>12</v>
      </c>
      <c r="AA649" s="1" t="s">
        <v>11</v>
      </c>
    </row>
    <row r="650" spans="1:27" x14ac:dyDescent="0.25">
      <c r="A650" s="1" t="s">
        <v>893</v>
      </c>
      <c r="B650" s="4">
        <v>42835</v>
      </c>
      <c r="C650" s="24" t="str">
        <f ca="1">IF(Table_owssvr[[#This Row],[Date]]&gt;=(TODAY()-365),"Y","N")</f>
        <v>N</v>
      </c>
      <c r="D650" s="1" t="s">
        <v>892</v>
      </c>
      <c r="E650" s="1" t="s">
        <v>29</v>
      </c>
      <c r="F650" s="14" t="s">
        <v>891</v>
      </c>
      <c r="G650" s="1" t="s">
        <v>890</v>
      </c>
      <c r="H650" s="6" t="str">
        <f>IFERROR(LEFT(Table_owssvr[[#This Row],[Subject]],FIND(";",Table_owssvr[[#This Row],[Subject]])-1),Table_owssvr[[#This Row],[Subject]])</f>
        <v>Damage related to disaster</v>
      </c>
      <c r="I650" s="1" t="s">
        <v>16</v>
      </c>
      <c r="J650" s="1" t="s">
        <v>3</v>
      </c>
      <c r="K650" s="5">
        <v>42842.465775462966</v>
      </c>
      <c r="L650" s="1"/>
      <c r="M650" s="1"/>
      <c r="N650" s="2" t="s">
        <v>12</v>
      </c>
      <c r="O650" s="6" t="b">
        <v>0</v>
      </c>
      <c r="P650" s="1" t="s">
        <v>15</v>
      </c>
      <c r="Q650" s="33" t="str">
        <f>IF(ISNUMBER(SEARCH(",",Table_owssvr[[#This Row],[Created By]])),SUBSTITUTE(Table_owssvr[[#This Row],[Created By]]," OCD,",""),Table_owssvr[[#This Row],[Created By]])</f>
        <v>Rosalind Peychaud</v>
      </c>
      <c r="R650" s="33" t="str">
        <f>IF(ISNUMBER(SEARCH(",",Table_owssvr[[#This Row],[Created By]])),(MID(Table_owssvr[[#This Row],[Created By_A]]&amp;" "&amp;Table_owssvr[[#This Row],[Created By_A]],FIND(" ",Table_owssvr[[#This Row],[Created By_A]])+1,LEN(Table_owssvr[[#This Row],[Created By_A]]))),Table_owssvr[[#This Row],[Created By]])</f>
        <v>Rosalind Peychaud</v>
      </c>
      <c r="S650" s="34" t="str">
        <f>IF(ISNUMBER(SEARCH(",",Table_owssvr[[#This Row],[Created By_B1]])),SUBSTITUTE(Table_owssvr[[#This Row],[Created By_B1]],",",""),Table_owssvr[[#This Row],[Created By_B1]])</f>
        <v>Rosalind Peychaud</v>
      </c>
      <c r="T650" s="7">
        <v>658</v>
      </c>
      <c r="U650" s="1" t="s">
        <v>15</v>
      </c>
      <c r="V650" s="5">
        <v>42842.465775462966</v>
      </c>
      <c r="W650" s="1" t="s">
        <v>3</v>
      </c>
      <c r="X650" s="1"/>
      <c r="Y650" s="1" t="s">
        <v>190</v>
      </c>
      <c r="Z650" s="1" t="s">
        <v>12</v>
      </c>
      <c r="AA650" s="1" t="s">
        <v>11</v>
      </c>
    </row>
    <row r="651" spans="1:27" x14ac:dyDescent="0.25">
      <c r="A651" s="1" t="s">
        <v>426</v>
      </c>
      <c r="B651" s="4">
        <v>42842</v>
      </c>
      <c r="C651" s="24" t="str">
        <f ca="1">IF(Table_owssvr[[#This Row],[Date]]&gt;=(TODAY()-365),"Y","N")</f>
        <v>N</v>
      </c>
      <c r="D651" s="1" t="s">
        <v>455</v>
      </c>
      <c r="E651" s="1" t="s">
        <v>29</v>
      </c>
      <c r="F651" s="14" t="s">
        <v>889</v>
      </c>
      <c r="G651" s="1" t="s">
        <v>888</v>
      </c>
      <c r="H651" s="6" t="str">
        <f>IFERROR(LEFT(Table_owssvr[[#This Row],[Subject]],FIND(";",Table_owssvr[[#This Row],[Subject]])-1),Table_owssvr[[#This Row],[Subject]])</f>
        <v>Damage related to disaster</v>
      </c>
      <c r="I651" s="1" t="s">
        <v>16</v>
      </c>
      <c r="J651" s="1" t="s">
        <v>3</v>
      </c>
      <c r="K651" s="5">
        <v>42843.562037037038</v>
      </c>
      <c r="L651" s="1"/>
      <c r="M651" s="1"/>
      <c r="N651" s="2" t="s">
        <v>12</v>
      </c>
      <c r="O651" s="6" t="b">
        <v>0</v>
      </c>
      <c r="P651" s="1" t="s">
        <v>15</v>
      </c>
      <c r="Q651" s="33" t="str">
        <f>IF(ISNUMBER(SEARCH(",",Table_owssvr[[#This Row],[Created By]])),SUBSTITUTE(Table_owssvr[[#This Row],[Created By]]," OCD,",""),Table_owssvr[[#This Row],[Created By]])</f>
        <v>Rosalind Peychaud</v>
      </c>
      <c r="R651" s="33" t="str">
        <f>IF(ISNUMBER(SEARCH(",",Table_owssvr[[#This Row],[Created By]])),(MID(Table_owssvr[[#This Row],[Created By_A]]&amp;" "&amp;Table_owssvr[[#This Row],[Created By_A]],FIND(" ",Table_owssvr[[#This Row],[Created By_A]])+1,LEN(Table_owssvr[[#This Row],[Created By_A]]))),Table_owssvr[[#This Row],[Created By]])</f>
        <v>Rosalind Peychaud</v>
      </c>
      <c r="S651" s="34" t="str">
        <f>IF(ISNUMBER(SEARCH(",",Table_owssvr[[#This Row],[Created By_B1]])),SUBSTITUTE(Table_owssvr[[#This Row],[Created By_B1]],",",""),Table_owssvr[[#This Row],[Created By_B1]])</f>
        <v>Rosalind Peychaud</v>
      </c>
      <c r="T651" s="7">
        <v>659</v>
      </c>
      <c r="U651" s="1" t="s">
        <v>15</v>
      </c>
      <c r="V651" s="5">
        <v>42846.619629629633</v>
      </c>
      <c r="W651" s="1" t="s">
        <v>3</v>
      </c>
      <c r="X651" s="1"/>
      <c r="Y651" s="1" t="s">
        <v>13</v>
      </c>
      <c r="Z651" s="1" t="s">
        <v>12</v>
      </c>
      <c r="AA651" s="1" t="s">
        <v>11</v>
      </c>
    </row>
    <row r="652" spans="1:27" x14ac:dyDescent="0.25">
      <c r="A652" s="1" t="s">
        <v>142</v>
      </c>
      <c r="B652" s="4">
        <v>42845</v>
      </c>
      <c r="C652" s="24" t="str">
        <f ca="1">IF(Table_owssvr[[#This Row],[Date]]&gt;=(TODAY()-365),"Y","N")</f>
        <v>N</v>
      </c>
      <c r="D652" s="1" t="s">
        <v>736</v>
      </c>
      <c r="E652" s="1" t="s">
        <v>29</v>
      </c>
      <c r="F652" s="14" t="s">
        <v>887</v>
      </c>
      <c r="G652" s="1" t="s">
        <v>132</v>
      </c>
      <c r="H652" s="6" t="str">
        <f>IFERROR(LEFT(Table_owssvr[[#This Row],[Subject]],FIND(";",Table_owssvr[[#This Row],[Subject]])-1),Table_owssvr[[#This Row],[Subject]])</f>
        <v>Low-Moderate Income - National Objective</v>
      </c>
      <c r="I652" s="1" t="s">
        <v>16</v>
      </c>
      <c r="J652" s="1" t="s">
        <v>6</v>
      </c>
      <c r="K652" s="5">
        <v>42845.436608796299</v>
      </c>
      <c r="L652" s="1"/>
      <c r="M652" s="1"/>
      <c r="N652" s="2" t="s">
        <v>12</v>
      </c>
      <c r="O652" s="6" t="b">
        <v>0</v>
      </c>
      <c r="P652" s="1" t="s">
        <v>15</v>
      </c>
      <c r="Q652" s="33" t="str">
        <f>IF(ISNUMBER(SEARCH(",",Table_owssvr[[#This Row],[Created By]])),SUBSTITUTE(Table_owssvr[[#This Row],[Created By]]," OCD,",""),Table_owssvr[[#This Row],[Created By]])</f>
        <v>Nechelle Polk</v>
      </c>
      <c r="R652" s="33" t="str">
        <f>IF(ISNUMBER(SEARCH(",",Table_owssvr[[#This Row],[Created By]])),(MID(Table_owssvr[[#This Row],[Created By_A]]&amp;" "&amp;Table_owssvr[[#This Row],[Created By_A]],FIND(" ",Table_owssvr[[#This Row],[Created By_A]])+1,LEN(Table_owssvr[[#This Row],[Created By_A]]))),Table_owssvr[[#This Row],[Created By]])</f>
        <v>Nechelle Polk</v>
      </c>
      <c r="S652" s="34" t="str">
        <f>IF(ISNUMBER(SEARCH(",",Table_owssvr[[#This Row],[Created By_B1]])),SUBSTITUTE(Table_owssvr[[#This Row],[Created By_B1]],",",""),Table_owssvr[[#This Row],[Created By_B1]])</f>
        <v>Nechelle Polk</v>
      </c>
      <c r="T652" s="7">
        <v>660</v>
      </c>
      <c r="U652" s="1" t="s">
        <v>15</v>
      </c>
      <c r="V652" s="5">
        <v>42845.436608796299</v>
      </c>
      <c r="W652" s="1" t="s">
        <v>6</v>
      </c>
      <c r="X652" s="1"/>
      <c r="Y652" s="1" t="s">
        <v>13</v>
      </c>
      <c r="Z652" s="1" t="s">
        <v>12</v>
      </c>
      <c r="AA652" s="1" t="s">
        <v>11</v>
      </c>
    </row>
    <row r="653" spans="1:27" x14ac:dyDescent="0.25">
      <c r="A653" s="1" t="s">
        <v>886</v>
      </c>
      <c r="B653" s="4">
        <v>42850</v>
      </c>
      <c r="C653" s="24" t="str">
        <f ca="1">IF(Table_owssvr[[#This Row],[Date]]&gt;=(TODAY()-365),"Y","N")</f>
        <v>N</v>
      </c>
      <c r="D653" s="1" t="s">
        <v>885</v>
      </c>
      <c r="E653" s="1" t="s">
        <v>29</v>
      </c>
      <c r="F653" s="14" t="s">
        <v>884</v>
      </c>
      <c r="G653" s="1" t="s">
        <v>539</v>
      </c>
      <c r="H653" s="6" t="str">
        <f>IFERROR(LEFT(Table_owssvr[[#This Row],[Subject]],FIND(";",Table_owssvr[[#This Row],[Subject]])-1),Table_owssvr[[#This Row],[Subject]])</f>
        <v>Duplication of Benefits</v>
      </c>
      <c r="I653" s="1" t="s">
        <v>27</v>
      </c>
      <c r="J653" s="1" t="s">
        <v>493</v>
      </c>
      <c r="K653" s="5">
        <v>42850.53733796296</v>
      </c>
      <c r="L653" s="1"/>
      <c r="M653" s="1"/>
      <c r="N653" s="2" t="s">
        <v>12</v>
      </c>
      <c r="O653" s="6" t="b">
        <v>0</v>
      </c>
      <c r="P653" s="1" t="s">
        <v>15</v>
      </c>
      <c r="Q653" s="33" t="str">
        <f>IF(ISNUMBER(SEARCH(",",Table_owssvr[[#This Row],[Created By]])),SUBSTITUTE(Table_owssvr[[#This Row],[Created By]]," OCD,",""),Table_owssvr[[#This Row],[Created By]])</f>
        <v>Lee Jared</v>
      </c>
      <c r="R653" s="33" t="str">
        <f>IF(ISNUMBER(SEARCH(",",Table_owssvr[[#This Row],[Created By]])),(MID(Table_owssvr[[#This Row],[Created By_A]]&amp;" "&amp;Table_owssvr[[#This Row],[Created By_A]],FIND(" ",Table_owssvr[[#This Row],[Created By_A]])+1,LEN(Table_owssvr[[#This Row],[Created By_A]]))),Table_owssvr[[#This Row],[Created By]])</f>
        <v>Jared Lee</v>
      </c>
      <c r="S653" s="34" t="str">
        <f>IF(ISNUMBER(SEARCH(",",Table_owssvr[[#This Row],[Created By_B1]])),SUBSTITUTE(Table_owssvr[[#This Row],[Created By_B1]],",",""),Table_owssvr[[#This Row],[Created By_B1]])</f>
        <v>Jared Lee</v>
      </c>
      <c r="T653" s="7">
        <v>661</v>
      </c>
      <c r="U653" s="1" t="s">
        <v>15</v>
      </c>
      <c r="V653" s="5">
        <v>42850.54246527778</v>
      </c>
      <c r="W653" s="1" t="s">
        <v>493</v>
      </c>
      <c r="X653" s="1"/>
      <c r="Y653" s="1" t="s">
        <v>13</v>
      </c>
      <c r="Z653" s="1" t="s">
        <v>12</v>
      </c>
      <c r="AA653" s="1" t="s">
        <v>11</v>
      </c>
    </row>
    <row r="654" spans="1:27" x14ac:dyDescent="0.25">
      <c r="A654" s="1" t="s">
        <v>883</v>
      </c>
      <c r="B654" s="4">
        <v>42852</v>
      </c>
      <c r="C654" s="24" t="str">
        <f ca="1">IF(Table_owssvr[[#This Row],[Date]]&gt;=(TODAY()-365),"Y","N")</f>
        <v>N</v>
      </c>
      <c r="D654" s="1" t="s">
        <v>882</v>
      </c>
      <c r="E654" s="1" t="s">
        <v>29</v>
      </c>
      <c r="F654" s="14" t="s">
        <v>881</v>
      </c>
      <c r="G654" s="1" t="s">
        <v>46</v>
      </c>
      <c r="H654" s="6" t="str">
        <f>IFERROR(LEFT(Table_owssvr[[#This Row],[Subject]],FIND(";",Table_owssvr[[#This Row],[Subject]])-1),Table_owssvr[[#This Row],[Subject]])</f>
        <v>Damage related to disaster</v>
      </c>
      <c r="I654" s="1" t="s">
        <v>16</v>
      </c>
      <c r="J654" s="1" t="s">
        <v>2</v>
      </c>
      <c r="K654" s="5">
        <v>42853.730196759258</v>
      </c>
      <c r="L654" s="1"/>
      <c r="M654" s="1"/>
      <c r="N654" s="2" t="s">
        <v>12</v>
      </c>
      <c r="O654" s="6" t="b">
        <v>0</v>
      </c>
      <c r="P654" s="1" t="s">
        <v>15</v>
      </c>
      <c r="Q654" s="33" t="str">
        <f>IF(ISNUMBER(SEARCH(",",Table_owssvr[[#This Row],[Created By]])),SUBSTITUTE(Table_owssvr[[#This Row],[Created By]]," OCD,",""),Table_owssvr[[#This Row],[Created By]])</f>
        <v>Darin Mann</v>
      </c>
      <c r="R654" s="33" t="str">
        <f>IF(ISNUMBER(SEARCH(",",Table_owssvr[[#This Row],[Created By]])),(MID(Table_owssvr[[#This Row],[Created By_A]]&amp;" "&amp;Table_owssvr[[#This Row],[Created By_A]],FIND(" ",Table_owssvr[[#This Row],[Created By_A]])+1,LEN(Table_owssvr[[#This Row],[Created By_A]]))),Table_owssvr[[#This Row],[Created By]])</f>
        <v>Darin Mann</v>
      </c>
      <c r="S654" s="34" t="str">
        <f>IF(ISNUMBER(SEARCH(",",Table_owssvr[[#This Row],[Created By_B1]])),SUBSTITUTE(Table_owssvr[[#This Row],[Created By_B1]],",",""),Table_owssvr[[#This Row],[Created By_B1]])</f>
        <v>Darin Mann</v>
      </c>
      <c r="T654" s="7">
        <v>662</v>
      </c>
      <c r="U654" s="1" t="s">
        <v>15</v>
      </c>
      <c r="V654" s="5">
        <v>42853.730196759258</v>
      </c>
      <c r="W654" s="1" t="s">
        <v>2</v>
      </c>
      <c r="X654" s="1"/>
      <c r="Y654" s="1" t="s">
        <v>13</v>
      </c>
      <c r="Z654" s="1" t="s">
        <v>12</v>
      </c>
      <c r="AA654" s="1" t="s">
        <v>11</v>
      </c>
    </row>
    <row r="655" spans="1:27" x14ac:dyDescent="0.25">
      <c r="A655" s="1" t="s">
        <v>880</v>
      </c>
      <c r="B655" s="4">
        <v>42851</v>
      </c>
      <c r="C655" s="24" t="str">
        <f ca="1">IF(Table_owssvr[[#This Row],[Date]]&gt;=(TODAY()-365),"Y","N")</f>
        <v>N</v>
      </c>
      <c r="D655" s="1" t="s">
        <v>879</v>
      </c>
      <c r="E655" s="1" t="s">
        <v>39</v>
      </c>
      <c r="F655" s="14" t="s">
        <v>878</v>
      </c>
      <c r="G655" s="1" t="s">
        <v>42</v>
      </c>
      <c r="H655" s="6" t="str">
        <f>IFERROR(LEFT(Table_owssvr[[#This Row],[Subject]],FIND(";",Table_owssvr[[#This Row],[Subject]])-1),Table_owssvr[[#This Row],[Subject]])</f>
        <v>Damage related to disaster</v>
      </c>
      <c r="I655" s="1" t="s">
        <v>16</v>
      </c>
      <c r="J655" s="1" t="s">
        <v>2</v>
      </c>
      <c r="K655" s="5">
        <v>42853.735324074078</v>
      </c>
      <c r="L655" s="1"/>
      <c r="M655" s="1"/>
      <c r="N655" s="2" t="s">
        <v>12</v>
      </c>
      <c r="O655" s="6" t="b">
        <v>0</v>
      </c>
      <c r="P655" s="1" t="s">
        <v>15</v>
      </c>
      <c r="Q655" s="33" t="str">
        <f>IF(ISNUMBER(SEARCH(",",Table_owssvr[[#This Row],[Created By]])),SUBSTITUTE(Table_owssvr[[#This Row],[Created By]]," OCD,",""),Table_owssvr[[#This Row],[Created By]])</f>
        <v>Darin Mann</v>
      </c>
      <c r="R655" s="33" t="str">
        <f>IF(ISNUMBER(SEARCH(",",Table_owssvr[[#This Row],[Created By]])),(MID(Table_owssvr[[#This Row],[Created By_A]]&amp;" "&amp;Table_owssvr[[#This Row],[Created By_A]],FIND(" ",Table_owssvr[[#This Row],[Created By_A]])+1,LEN(Table_owssvr[[#This Row],[Created By_A]]))),Table_owssvr[[#This Row],[Created By]])</f>
        <v>Darin Mann</v>
      </c>
      <c r="S655" s="34" t="str">
        <f>IF(ISNUMBER(SEARCH(",",Table_owssvr[[#This Row],[Created By_B1]])),SUBSTITUTE(Table_owssvr[[#This Row],[Created By_B1]],",",""),Table_owssvr[[#This Row],[Created By_B1]])</f>
        <v>Darin Mann</v>
      </c>
      <c r="T655" s="7">
        <v>663</v>
      </c>
      <c r="U655" s="1" t="s">
        <v>15</v>
      </c>
      <c r="V655" s="5">
        <v>42853.735324074078</v>
      </c>
      <c r="W655" s="1" t="s">
        <v>2</v>
      </c>
      <c r="X655" s="1"/>
      <c r="Y655" s="1" t="s">
        <v>13</v>
      </c>
      <c r="Z655" s="1" t="s">
        <v>12</v>
      </c>
      <c r="AA655" s="1" t="s">
        <v>11</v>
      </c>
    </row>
    <row r="656" spans="1:27" x14ac:dyDescent="0.25">
      <c r="A656" s="1" t="s">
        <v>877</v>
      </c>
      <c r="B656" s="4">
        <v>42829</v>
      </c>
      <c r="C656" s="24" t="str">
        <f ca="1">IF(Table_owssvr[[#This Row],[Date]]&gt;=(TODAY()-365),"Y","N")</f>
        <v>N</v>
      </c>
      <c r="D656" s="1" t="s">
        <v>876</v>
      </c>
      <c r="E656" s="1" t="s">
        <v>39</v>
      </c>
      <c r="F656" s="14" t="s">
        <v>875</v>
      </c>
      <c r="G656" s="1" t="s">
        <v>221</v>
      </c>
      <c r="H656" s="6" t="str">
        <f>IFERROR(LEFT(Table_owssvr[[#This Row],[Subject]],FIND(";",Table_owssvr[[#This Row],[Subject]])-1),Table_owssvr[[#This Row],[Subject]])</f>
        <v>Damage related to disaster</v>
      </c>
      <c r="I656" s="1" t="s">
        <v>16</v>
      </c>
      <c r="J656" s="1" t="s">
        <v>2</v>
      </c>
      <c r="K656" s="5">
        <v>42853.736446759256</v>
      </c>
      <c r="L656" s="1"/>
      <c r="M656" s="1"/>
      <c r="N656" s="2" t="s">
        <v>12</v>
      </c>
      <c r="O656" s="6" t="b">
        <v>0</v>
      </c>
      <c r="P656" s="1" t="s">
        <v>15</v>
      </c>
      <c r="Q656" s="33" t="str">
        <f>IF(ISNUMBER(SEARCH(",",Table_owssvr[[#This Row],[Created By]])),SUBSTITUTE(Table_owssvr[[#This Row],[Created By]]," OCD,",""),Table_owssvr[[#This Row],[Created By]])</f>
        <v>Darin Mann</v>
      </c>
      <c r="R656" s="33" t="str">
        <f>IF(ISNUMBER(SEARCH(",",Table_owssvr[[#This Row],[Created By]])),(MID(Table_owssvr[[#This Row],[Created By_A]]&amp;" "&amp;Table_owssvr[[#This Row],[Created By_A]],FIND(" ",Table_owssvr[[#This Row],[Created By_A]])+1,LEN(Table_owssvr[[#This Row],[Created By_A]]))),Table_owssvr[[#This Row],[Created By]])</f>
        <v>Darin Mann</v>
      </c>
      <c r="S656" s="34" t="str">
        <f>IF(ISNUMBER(SEARCH(",",Table_owssvr[[#This Row],[Created By_B1]])),SUBSTITUTE(Table_owssvr[[#This Row],[Created By_B1]],",",""),Table_owssvr[[#This Row],[Created By_B1]])</f>
        <v>Darin Mann</v>
      </c>
      <c r="T656" s="7">
        <v>664</v>
      </c>
      <c r="U656" s="1" t="s">
        <v>15</v>
      </c>
      <c r="V656" s="5">
        <v>42853.736446759256</v>
      </c>
      <c r="W656" s="1" t="s">
        <v>2</v>
      </c>
      <c r="X656" s="1"/>
      <c r="Y656" s="1" t="s">
        <v>13</v>
      </c>
      <c r="Z656" s="1" t="s">
        <v>12</v>
      </c>
      <c r="AA656" s="1" t="s">
        <v>11</v>
      </c>
    </row>
    <row r="657" spans="1:27" x14ac:dyDescent="0.25">
      <c r="A657" s="1" t="s">
        <v>874</v>
      </c>
      <c r="B657" s="4">
        <v>42838</v>
      </c>
      <c r="C657" s="24" t="str">
        <f ca="1">IF(Table_owssvr[[#This Row],[Date]]&gt;=(TODAY()-365),"Y","N")</f>
        <v>N</v>
      </c>
      <c r="D657" s="1" t="s">
        <v>873</v>
      </c>
      <c r="E657" s="1" t="s">
        <v>39</v>
      </c>
      <c r="F657" s="14" t="s">
        <v>872</v>
      </c>
      <c r="G657" s="1" t="s">
        <v>42</v>
      </c>
      <c r="H657" s="6" t="str">
        <f>IFERROR(LEFT(Table_owssvr[[#This Row],[Subject]],FIND(";",Table_owssvr[[#This Row],[Subject]])-1),Table_owssvr[[#This Row],[Subject]])</f>
        <v>Damage related to disaster</v>
      </c>
      <c r="I657" s="1" t="s">
        <v>27</v>
      </c>
      <c r="J657" s="1" t="s">
        <v>2</v>
      </c>
      <c r="K657" s="5">
        <v>42853.739953703705</v>
      </c>
      <c r="L657" s="1"/>
      <c r="M657" s="1"/>
      <c r="N657" s="2" t="s">
        <v>12</v>
      </c>
      <c r="O657" s="6" t="b">
        <v>0</v>
      </c>
      <c r="P657" s="1" t="s">
        <v>15</v>
      </c>
      <c r="Q657" s="33" t="str">
        <f>IF(ISNUMBER(SEARCH(",",Table_owssvr[[#This Row],[Created By]])),SUBSTITUTE(Table_owssvr[[#This Row],[Created By]]," OCD,",""),Table_owssvr[[#This Row],[Created By]])</f>
        <v>Darin Mann</v>
      </c>
      <c r="R657" s="33" t="str">
        <f>IF(ISNUMBER(SEARCH(",",Table_owssvr[[#This Row],[Created By]])),(MID(Table_owssvr[[#This Row],[Created By_A]]&amp;" "&amp;Table_owssvr[[#This Row],[Created By_A]],FIND(" ",Table_owssvr[[#This Row],[Created By_A]])+1,LEN(Table_owssvr[[#This Row],[Created By_A]]))),Table_owssvr[[#This Row],[Created By]])</f>
        <v>Darin Mann</v>
      </c>
      <c r="S657" s="34" t="str">
        <f>IF(ISNUMBER(SEARCH(",",Table_owssvr[[#This Row],[Created By_B1]])),SUBSTITUTE(Table_owssvr[[#This Row],[Created By_B1]],",",""),Table_owssvr[[#This Row],[Created By_B1]])</f>
        <v>Darin Mann</v>
      </c>
      <c r="T657" s="7">
        <v>665</v>
      </c>
      <c r="U657" s="1" t="s">
        <v>15</v>
      </c>
      <c r="V657" s="5">
        <v>42853.739953703705</v>
      </c>
      <c r="W657" s="1" t="s">
        <v>2</v>
      </c>
      <c r="X657" s="1"/>
      <c r="Y657" s="1" t="s">
        <v>13</v>
      </c>
      <c r="Z657" s="1" t="s">
        <v>12</v>
      </c>
      <c r="AA657" s="1" t="s">
        <v>11</v>
      </c>
    </row>
    <row r="658" spans="1:27" x14ac:dyDescent="0.25">
      <c r="A658" s="1" t="s">
        <v>742</v>
      </c>
      <c r="B658" s="4">
        <v>42752</v>
      </c>
      <c r="C658" s="24" t="str">
        <f ca="1">IF(Table_owssvr[[#This Row],[Date]]&gt;=(TODAY()-365),"Y","N")</f>
        <v>N</v>
      </c>
      <c r="D658" s="1" t="s">
        <v>871</v>
      </c>
      <c r="E658" s="1" t="s">
        <v>39</v>
      </c>
      <c r="F658" s="14" t="s">
        <v>870</v>
      </c>
      <c r="G658" s="1" t="s">
        <v>46</v>
      </c>
      <c r="H658" s="6" t="str">
        <f>IFERROR(LEFT(Table_owssvr[[#This Row],[Subject]],FIND(";",Table_owssvr[[#This Row],[Subject]])-1),Table_owssvr[[#This Row],[Subject]])</f>
        <v>Damage related to disaster</v>
      </c>
      <c r="I658" s="1" t="s">
        <v>16</v>
      </c>
      <c r="J658" s="1" t="s">
        <v>2</v>
      </c>
      <c r="K658" s="5">
        <v>42857.386481481481</v>
      </c>
      <c r="L658" s="1"/>
      <c r="M658" s="1"/>
      <c r="N658" s="2" t="s">
        <v>12</v>
      </c>
      <c r="O658" s="6" t="b">
        <v>0</v>
      </c>
      <c r="P658" s="1" t="s">
        <v>15</v>
      </c>
      <c r="Q658" s="33" t="str">
        <f>IF(ISNUMBER(SEARCH(",",Table_owssvr[[#This Row],[Created By]])),SUBSTITUTE(Table_owssvr[[#This Row],[Created By]]," OCD,",""),Table_owssvr[[#This Row],[Created By]])</f>
        <v>Darin Mann</v>
      </c>
      <c r="R658" s="33" t="str">
        <f>IF(ISNUMBER(SEARCH(",",Table_owssvr[[#This Row],[Created By]])),(MID(Table_owssvr[[#This Row],[Created By_A]]&amp;" "&amp;Table_owssvr[[#This Row],[Created By_A]],FIND(" ",Table_owssvr[[#This Row],[Created By_A]])+1,LEN(Table_owssvr[[#This Row],[Created By_A]]))),Table_owssvr[[#This Row],[Created By]])</f>
        <v>Darin Mann</v>
      </c>
      <c r="S658" s="34" t="str">
        <f>IF(ISNUMBER(SEARCH(",",Table_owssvr[[#This Row],[Created By_B1]])),SUBSTITUTE(Table_owssvr[[#This Row],[Created By_B1]],",",""),Table_owssvr[[#This Row],[Created By_B1]])</f>
        <v>Darin Mann</v>
      </c>
      <c r="T658" s="7">
        <v>666</v>
      </c>
      <c r="U658" s="1" t="s">
        <v>15</v>
      </c>
      <c r="V658" s="5">
        <v>42857.386481481481</v>
      </c>
      <c r="W658" s="1" t="s">
        <v>2</v>
      </c>
      <c r="X658" s="1"/>
      <c r="Y658" s="1" t="s">
        <v>13</v>
      </c>
      <c r="Z658" s="1" t="s">
        <v>12</v>
      </c>
      <c r="AA658" s="1" t="s">
        <v>11</v>
      </c>
    </row>
    <row r="659" spans="1:27" x14ac:dyDescent="0.25">
      <c r="A659" s="1" t="s">
        <v>869</v>
      </c>
      <c r="B659" s="4">
        <v>42817</v>
      </c>
      <c r="C659" s="24" t="str">
        <f ca="1">IF(Table_owssvr[[#This Row],[Date]]&gt;=(TODAY()-365),"Y","N")</f>
        <v>N</v>
      </c>
      <c r="D659" s="1" t="s">
        <v>868</v>
      </c>
      <c r="E659" s="1" t="s">
        <v>39</v>
      </c>
      <c r="F659" s="14" t="s">
        <v>867</v>
      </c>
      <c r="G659" s="1" t="s">
        <v>221</v>
      </c>
      <c r="H659" s="6" t="str">
        <f>IFERROR(LEFT(Table_owssvr[[#This Row],[Subject]],FIND(";",Table_owssvr[[#This Row],[Subject]])-1),Table_owssvr[[#This Row],[Subject]])</f>
        <v>Damage related to disaster</v>
      </c>
      <c r="I659" s="1" t="s">
        <v>27</v>
      </c>
      <c r="J659" s="1" t="s">
        <v>2</v>
      </c>
      <c r="K659" s="5">
        <v>42857.490787037037</v>
      </c>
      <c r="L659" s="1"/>
      <c r="M659" s="1"/>
      <c r="N659" s="2" t="s">
        <v>12</v>
      </c>
      <c r="O659" s="6" t="b">
        <v>0</v>
      </c>
      <c r="P659" s="1" t="s">
        <v>15</v>
      </c>
      <c r="Q659" s="33" t="str">
        <f>IF(ISNUMBER(SEARCH(",",Table_owssvr[[#This Row],[Created By]])),SUBSTITUTE(Table_owssvr[[#This Row],[Created By]]," OCD,",""),Table_owssvr[[#This Row],[Created By]])</f>
        <v>Darin Mann</v>
      </c>
      <c r="R659" s="33" t="str">
        <f>IF(ISNUMBER(SEARCH(",",Table_owssvr[[#This Row],[Created By]])),(MID(Table_owssvr[[#This Row],[Created By_A]]&amp;" "&amp;Table_owssvr[[#This Row],[Created By_A]],FIND(" ",Table_owssvr[[#This Row],[Created By_A]])+1,LEN(Table_owssvr[[#This Row],[Created By_A]]))),Table_owssvr[[#This Row],[Created By]])</f>
        <v>Darin Mann</v>
      </c>
      <c r="S659" s="34" t="str">
        <f>IF(ISNUMBER(SEARCH(",",Table_owssvr[[#This Row],[Created By_B1]])),SUBSTITUTE(Table_owssvr[[#This Row],[Created By_B1]],",",""),Table_owssvr[[#This Row],[Created By_B1]])</f>
        <v>Darin Mann</v>
      </c>
      <c r="T659" s="7">
        <v>667</v>
      </c>
      <c r="U659" s="1" t="s">
        <v>15</v>
      </c>
      <c r="V659" s="5">
        <v>42857.490787037037</v>
      </c>
      <c r="W659" s="1" t="s">
        <v>2</v>
      </c>
      <c r="X659" s="1"/>
      <c r="Y659" s="1" t="s">
        <v>13</v>
      </c>
      <c r="Z659" s="1" t="s">
        <v>12</v>
      </c>
      <c r="AA659" s="1" t="s">
        <v>11</v>
      </c>
    </row>
    <row r="660" spans="1:27" x14ac:dyDescent="0.25">
      <c r="A660" s="1" t="s">
        <v>748</v>
      </c>
      <c r="B660" s="4">
        <v>42815</v>
      </c>
      <c r="C660" s="24" t="str">
        <f ca="1">IF(Table_owssvr[[#This Row],[Date]]&gt;=(TODAY()-365),"Y","N")</f>
        <v>N</v>
      </c>
      <c r="D660" s="1" t="s">
        <v>866</v>
      </c>
      <c r="E660" s="1" t="s">
        <v>39</v>
      </c>
      <c r="F660" s="14" t="s">
        <v>865</v>
      </c>
      <c r="G660" s="1" t="s">
        <v>46</v>
      </c>
      <c r="H660" s="6" t="str">
        <f>IFERROR(LEFT(Table_owssvr[[#This Row],[Subject]],FIND(";",Table_owssvr[[#This Row],[Subject]])-1),Table_owssvr[[#This Row],[Subject]])</f>
        <v>Damage related to disaster</v>
      </c>
      <c r="I660" s="1" t="s">
        <v>27</v>
      </c>
      <c r="J660" s="1" t="s">
        <v>2</v>
      </c>
      <c r="K660" s="5">
        <v>42857.493622685186</v>
      </c>
      <c r="L660" s="1"/>
      <c r="M660" s="1"/>
      <c r="N660" s="2" t="s">
        <v>12</v>
      </c>
      <c r="O660" s="6" t="b">
        <v>0</v>
      </c>
      <c r="P660" s="1" t="s">
        <v>15</v>
      </c>
      <c r="Q660" s="33" t="str">
        <f>IF(ISNUMBER(SEARCH(",",Table_owssvr[[#This Row],[Created By]])),SUBSTITUTE(Table_owssvr[[#This Row],[Created By]]," OCD,",""),Table_owssvr[[#This Row],[Created By]])</f>
        <v>Darin Mann</v>
      </c>
      <c r="R660" s="33" t="str">
        <f>IF(ISNUMBER(SEARCH(",",Table_owssvr[[#This Row],[Created By]])),(MID(Table_owssvr[[#This Row],[Created By_A]]&amp;" "&amp;Table_owssvr[[#This Row],[Created By_A]],FIND(" ",Table_owssvr[[#This Row],[Created By_A]])+1,LEN(Table_owssvr[[#This Row],[Created By_A]]))),Table_owssvr[[#This Row],[Created By]])</f>
        <v>Darin Mann</v>
      </c>
      <c r="S660" s="34" t="str">
        <f>IF(ISNUMBER(SEARCH(",",Table_owssvr[[#This Row],[Created By_B1]])),SUBSTITUTE(Table_owssvr[[#This Row],[Created By_B1]],",",""),Table_owssvr[[#This Row],[Created By_B1]])</f>
        <v>Darin Mann</v>
      </c>
      <c r="T660" s="7">
        <v>668</v>
      </c>
      <c r="U660" s="1" t="s">
        <v>15</v>
      </c>
      <c r="V660" s="5">
        <v>42857.493622685186</v>
      </c>
      <c r="W660" s="1" t="s">
        <v>2</v>
      </c>
      <c r="X660" s="1"/>
      <c r="Y660" s="1" t="s">
        <v>13</v>
      </c>
      <c r="Z660" s="1" t="s">
        <v>12</v>
      </c>
      <c r="AA660" s="1" t="s">
        <v>11</v>
      </c>
    </row>
    <row r="661" spans="1:27" x14ac:dyDescent="0.25">
      <c r="A661" s="1" t="s">
        <v>864</v>
      </c>
      <c r="B661" s="4">
        <v>42769</v>
      </c>
      <c r="C661" s="24" t="str">
        <f ca="1">IF(Table_owssvr[[#This Row],[Date]]&gt;=(TODAY()-365),"Y","N")</f>
        <v>N</v>
      </c>
      <c r="D661" s="1" t="s">
        <v>834</v>
      </c>
      <c r="E661" s="1" t="s">
        <v>39</v>
      </c>
      <c r="F661" s="14" t="s">
        <v>863</v>
      </c>
      <c r="G661" s="1" t="s">
        <v>221</v>
      </c>
      <c r="H661" s="6" t="str">
        <f>IFERROR(LEFT(Table_owssvr[[#This Row],[Subject]],FIND(";",Table_owssvr[[#This Row],[Subject]])-1),Table_owssvr[[#This Row],[Subject]])</f>
        <v>Damage related to disaster</v>
      </c>
      <c r="I661" s="1" t="s">
        <v>27</v>
      </c>
      <c r="J661" s="1" t="s">
        <v>2</v>
      </c>
      <c r="K661" s="5">
        <v>42857.495810185188</v>
      </c>
      <c r="L661" s="1"/>
      <c r="M661" s="1"/>
      <c r="N661" s="2" t="s">
        <v>12</v>
      </c>
      <c r="O661" s="6" t="b">
        <v>0</v>
      </c>
      <c r="P661" s="1" t="s">
        <v>15</v>
      </c>
      <c r="Q661" s="33" t="str">
        <f>IF(ISNUMBER(SEARCH(",",Table_owssvr[[#This Row],[Created By]])),SUBSTITUTE(Table_owssvr[[#This Row],[Created By]]," OCD,",""),Table_owssvr[[#This Row],[Created By]])</f>
        <v>Darin Mann</v>
      </c>
      <c r="R661" s="33" t="str">
        <f>IF(ISNUMBER(SEARCH(",",Table_owssvr[[#This Row],[Created By]])),(MID(Table_owssvr[[#This Row],[Created By_A]]&amp;" "&amp;Table_owssvr[[#This Row],[Created By_A]],FIND(" ",Table_owssvr[[#This Row],[Created By_A]])+1,LEN(Table_owssvr[[#This Row],[Created By_A]]))),Table_owssvr[[#This Row],[Created By]])</f>
        <v>Darin Mann</v>
      </c>
      <c r="S661" s="34" t="str">
        <f>IF(ISNUMBER(SEARCH(",",Table_owssvr[[#This Row],[Created By_B1]])),SUBSTITUTE(Table_owssvr[[#This Row],[Created By_B1]],",",""),Table_owssvr[[#This Row],[Created By_B1]])</f>
        <v>Darin Mann</v>
      </c>
      <c r="T661" s="7">
        <v>669</v>
      </c>
      <c r="U661" s="1" t="s">
        <v>15</v>
      </c>
      <c r="V661" s="5">
        <v>42857.495810185188</v>
      </c>
      <c r="W661" s="1" t="s">
        <v>2</v>
      </c>
      <c r="X661" s="1"/>
      <c r="Y661" s="1" t="s">
        <v>13</v>
      </c>
      <c r="Z661" s="1" t="s">
        <v>12</v>
      </c>
      <c r="AA661" s="1" t="s">
        <v>11</v>
      </c>
    </row>
    <row r="662" spans="1:27" x14ac:dyDescent="0.25">
      <c r="A662" s="1" t="s">
        <v>745</v>
      </c>
      <c r="B662" s="4">
        <v>42769</v>
      </c>
      <c r="C662" s="24" t="str">
        <f ca="1">IF(Table_owssvr[[#This Row],[Date]]&gt;=(TODAY()-365),"Y","N")</f>
        <v>N</v>
      </c>
      <c r="D662" s="1" t="s">
        <v>862</v>
      </c>
      <c r="E662" s="1" t="s">
        <v>39</v>
      </c>
      <c r="F662" s="14" t="s">
        <v>861</v>
      </c>
      <c r="G662" s="1" t="s">
        <v>46</v>
      </c>
      <c r="H662" s="6" t="str">
        <f>IFERROR(LEFT(Table_owssvr[[#This Row],[Subject]],FIND(";",Table_owssvr[[#This Row],[Subject]])-1),Table_owssvr[[#This Row],[Subject]])</f>
        <v>Damage related to disaster</v>
      </c>
      <c r="I662" s="1" t="s">
        <v>27</v>
      </c>
      <c r="J662" s="1" t="s">
        <v>2</v>
      </c>
      <c r="K662" s="5">
        <v>42857.498078703706</v>
      </c>
      <c r="L662" s="1"/>
      <c r="M662" s="1"/>
      <c r="N662" s="2" t="s">
        <v>12</v>
      </c>
      <c r="O662" s="6" t="b">
        <v>0</v>
      </c>
      <c r="P662" s="1" t="s">
        <v>15</v>
      </c>
      <c r="Q662" s="33" t="str">
        <f>IF(ISNUMBER(SEARCH(",",Table_owssvr[[#This Row],[Created By]])),SUBSTITUTE(Table_owssvr[[#This Row],[Created By]]," OCD,",""),Table_owssvr[[#This Row],[Created By]])</f>
        <v>Darin Mann</v>
      </c>
      <c r="R662" s="33" t="str">
        <f>IF(ISNUMBER(SEARCH(",",Table_owssvr[[#This Row],[Created By]])),(MID(Table_owssvr[[#This Row],[Created By_A]]&amp;" "&amp;Table_owssvr[[#This Row],[Created By_A]],FIND(" ",Table_owssvr[[#This Row],[Created By_A]])+1,LEN(Table_owssvr[[#This Row],[Created By_A]]))),Table_owssvr[[#This Row],[Created By]])</f>
        <v>Darin Mann</v>
      </c>
      <c r="S662" s="34" t="str">
        <f>IF(ISNUMBER(SEARCH(",",Table_owssvr[[#This Row],[Created By_B1]])),SUBSTITUTE(Table_owssvr[[#This Row],[Created By_B1]],",",""),Table_owssvr[[#This Row],[Created By_B1]])</f>
        <v>Darin Mann</v>
      </c>
      <c r="T662" s="7">
        <v>670</v>
      </c>
      <c r="U662" s="1" t="s">
        <v>15</v>
      </c>
      <c r="V662" s="5">
        <v>42857.498078703706</v>
      </c>
      <c r="W662" s="1" t="s">
        <v>2</v>
      </c>
      <c r="X662" s="1"/>
      <c r="Y662" s="1" t="s">
        <v>13</v>
      </c>
      <c r="Z662" s="1" t="s">
        <v>12</v>
      </c>
      <c r="AA662" s="1" t="s">
        <v>11</v>
      </c>
    </row>
    <row r="663" spans="1:27" x14ac:dyDescent="0.25">
      <c r="A663" s="1" t="s">
        <v>37</v>
      </c>
      <c r="B663" s="4">
        <v>42823</v>
      </c>
      <c r="C663" s="24" t="str">
        <f ca="1">IF(Table_owssvr[[#This Row],[Date]]&gt;=(TODAY()-365),"Y","N")</f>
        <v>N</v>
      </c>
      <c r="D663" s="1" t="s">
        <v>860</v>
      </c>
      <c r="E663" s="1" t="s">
        <v>39</v>
      </c>
      <c r="F663" s="14" t="s">
        <v>859</v>
      </c>
      <c r="G663" s="1" t="s">
        <v>221</v>
      </c>
      <c r="H663" s="6" t="str">
        <f>IFERROR(LEFT(Table_owssvr[[#This Row],[Subject]],FIND(";",Table_owssvr[[#This Row],[Subject]])-1),Table_owssvr[[#This Row],[Subject]])</f>
        <v>Damage related to disaster</v>
      </c>
      <c r="I663" s="1" t="s">
        <v>27</v>
      </c>
      <c r="J663" s="1" t="s">
        <v>2</v>
      </c>
      <c r="K663" s="5">
        <v>42857.501608796294</v>
      </c>
      <c r="L663" s="1"/>
      <c r="M663" s="1"/>
      <c r="N663" s="2" t="s">
        <v>12</v>
      </c>
      <c r="O663" s="6" t="b">
        <v>0</v>
      </c>
      <c r="P663" s="1" t="s">
        <v>15</v>
      </c>
      <c r="Q663" s="33" t="str">
        <f>IF(ISNUMBER(SEARCH(",",Table_owssvr[[#This Row],[Created By]])),SUBSTITUTE(Table_owssvr[[#This Row],[Created By]]," OCD,",""),Table_owssvr[[#This Row],[Created By]])</f>
        <v>Darin Mann</v>
      </c>
      <c r="R663" s="33" t="str">
        <f>IF(ISNUMBER(SEARCH(",",Table_owssvr[[#This Row],[Created By]])),(MID(Table_owssvr[[#This Row],[Created By_A]]&amp;" "&amp;Table_owssvr[[#This Row],[Created By_A]],FIND(" ",Table_owssvr[[#This Row],[Created By_A]])+1,LEN(Table_owssvr[[#This Row],[Created By_A]]))),Table_owssvr[[#This Row],[Created By]])</f>
        <v>Darin Mann</v>
      </c>
      <c r="S663" s="34" t="str">
        <f>IF(ISNUMBER(SEARCH(",",Table_owssvr[[#This Row],[Created By_B1]])),SUBSTITUTE(Table_owssvr[[#This Row],[Created By_B1]],",",""),Table_owssvr[[#This Row],[Created By_B1]])</f>
        <v>Darin Mann</v>
      </c>
      <c r="T663" s="7">
        <v>671</v>
      </c>
      <c r="U663" s="1" t="s">
        <v>15</v>
      </c>
      <c r="V663" s="5">
        <v>42857.501608796294</v>
      </c>
      <c r="W663" s="1" t="s">
        <v>2</v>
      </c>
      <c r="X663" s="1"/>
      <c r="Y663" s="1" t="s">
        <v>13</v>
      </c>
      <c r="Z663" s="1" t="s">
        <v>12</v>
      </c>
      <c r="AA663" s="1" t="s">
        <v>11</v>
      </c>
    </row>
    <row r="664" spans="1:27" x14ac:dyDescent="0.25">
      <c r="A664" s="1" t="s">
        <v>858</v>
      </c>
      <c r="B664" s="4">
        <v>42842</v>
      </c>
      <c r="C664" s="24" t="str">
        <f ca="1">IF(Table_owssvr[[#This Row],[Date]]&gt;=(TODAY()-365),"Y","N")</f>
        <v>N</v>
      </c>
      <c r="D664" s="1" t="s">
        <v>844</v>
      </c>
      <c r="E664" s="1" t="s">
        <v>29</v>
      </c>
      <c r="F664" s="14" t="s">
        <v>857</v>
      </c>
      <c r="G664" s="1" t="s">
        <v>126</v>
      </c>
      <c r="H664" s="6" t="str">
        <f>IFERROR(LEFT(Table_owssvr[[#This Row],[Subject]],FIND(";",Table_owssvr[[#This Row],[Subject]])-1),Table_owssvr[[#This Row],[Subject]])</f>
        <v>Damage related to disaster</v>
      </c>
      <c r="I664" s="1" t="s">
        <v>16</v>
      </c>
      <c r="J664" s="1" t="s">
        <v>3</v>
      </c>
      <c r="K664" s="5">
        <v>42858.712384259263</v>
      </c>
      <c r="L664" s="1"/>
      <c r="M664" s="1"/>
      <c r="N664" s="2" t="s">
        <v>12</v>
      </c>
      <c r="O664" s="6" t="b">
        <v>0</v>
      </c>
      <c r="P664" s="1" t="s">
        <v>15</v>
      </c>
      <c r="Q664" s="33" t="str">
        <f>IF(ISNUMBER(SEARCH(",",Table_owssvr[[#This Row],[Created By]])),SUBSTITUTE(Table_owssvr[[#This Row],[Created By]]," OCD,",""),Table_owssvr[[#This Row],[Created By]])</f>
        <v>Rosalind Peychaud</v>
      </c>
      <c r="R664" s="33" t="str">
        <f>IF(ISNUMBER(SEARCH(",",Table_owssvr[[#This Row],[Created By]])),(MID(Table_owssvr[[#This Row],[Created By_A]]&amp;" "&amp;Table_owssvr[[#This Row],[Created By_A]],FIND(" ",Table_owssvr[[#This Row],[Created By_A]])+1,LEN(Table_owssvr[[#This Row],[Created By_A]]))),Table_owssvr[[#This Row],[Created By]])</f>
        <v>Rosalind Peychaud</v>
      </c>
      <c r="S664" s="34" t="str">
        <f>IF(ISNUMBER(SEARCH(",",Table_owssvr[[#This Row],[Created By_B1]])),SUBSTITUTE(Table_owssvr[[#This Row],[Created By_B1]],",",""),Table_owssvr[[#This Row],[Created By_B1]])</f>
        <v>Rosalind Peychaud</v>
      </c>
      <c r="T664" s="7">
        <v>672</v>
      </c>
      <c r="U664" s="1" t="s">
        <v>15</v>
      </c>
      <c r="V664" s="5">
        <v>42858.712384259263</v>
      </c>
      <c r="W664" s="1" t="s">
        <v>3</v>
      </c>
      <c r="X664" s="1"/>
      <c r="Y664" s="1" t="s">
        <v>13</v>
      </c>
      <c r="Z664" s="1" t="s">
        <v>12</v>
      </c>
      <c r="AA664" s="1" t="s">
        <v>11</v>
      </c>
    </row>
    <row r="665" spans="1:27" x14ac:dyDescent="0.25">
      <c r="A665" s="1" t="s">
        <v>153</v>
      </c>
      <c r="B665" s="4">
        <v>42859</v>
      </c>
      <c r="C665" s="24" t="str">
        <f ca="1">IF(Table_owssvr[[#This Row],[Date]]&gt;=(TODAY()-365),"Y","N")</f>
        <v>N</v>
      </c>
      <c r="D665" s="1" t="s">
        <v>718</v>
      </c>
      <c r="E665" s="1" t="s">
        <v>39</v>
      </c>
      <c r="F665" s="14" t="s">
        <v>856</v>
      </c>
      <c r="G665" s="1" t="s">
        <v>855</v>
      </c>
      <c r="H665" s="6" t="str">
        <f>IFERROR(LEFT(Table_owssvr[[#This Row],[Subject]],FIND(";",Table_owssvr[[#This Row],[Subject]])-1),Table_owssvr[[#This Row],[Subject]])</f>
        <v>Damage related to disaster</v>
      </c>
      <c r="I665" s="1" t="s">
        <v>16</v>
      </c>
      <c r="J665" s="1" t="s">
        <v>6</v>
      </c>
      <c r="K665" s="5">
        <v>42859.58252314815</v>
      </c>
      <c r="L665" s="1"/>
      <c r="M665" s="1"/>
      <c r="N665" s="2" t="s">
        <v>12</v>
      </c>
      <c r="O665" s="6" t="b">
        <v>0</v>
      </c>
      <c r="P665" s="1" t="s">
        <v>15</v>
      </c>
      <c r="Q665" s="33" t="str">
        <f>IF(ISNUMBER(SEARCH(",",Table_owssvr[[#This Row],[Created By]])),SUBSTITUTE(Table_owssvr[[#This Row],[Created By]]," OCD,",""),Table_owssvr[[#This Row],[Created By]])</f>
        <v>Nechelle Polk</v>
      </c>
      <c r="R665" s="33" t="str">
        <f>IF(ISNUMBER(SEARCH(",",Table_owssvr[[#This Row],[Created By]])),(MID(Table_owssvr[[#This Row],[Created By_A]]&amp;" "&amp;Table_owssvr[[#This Row],[Created By_A]],FIND(" ",Table_owssvr[[#This Row],[Created By_A]])+1,LEN(Table_owssvr[[#This Row],[Created By_A]]))),Table_owssvr[[#This Row],[Created By]])</f>
        <v>Nechelle Polk</v>
      </c>
      <c r="S665" s="34" t="str">
        <f>IF(ISNUMBER(SEARCH(",",Table_owssvr[[#This Row],[Created By_B1]])),SUBSTITUTE(Table_owssvr[[#This Row],[Created By_B1]],",",""),Table_owssvr[[#This Row],[Created By_B1]])</f>
        <v>Nechelle Polk</v>
      </c>
      <c r="T665" s="7">
        <v>673</v>
      </c>
      <c r="U665" s="1" t="s">
        <v>15</v>
      </c>
      <c r="V665" s="5">
        <v>42859.58252314815</v>
      </c>
      <c r="W665" s="1" t="s">
        <v>6</v>
      </c>
      <c r="X665" s="1"/>
      <c r="Y665" s="1" t="s">
        <v>13</v>
      </c>
      <c r="Z665" s="1" t="s">
        <v>12</v>
      </c>
      <c r="AA665" s="1" t="s">
        <v>11</v>
      </c>
    </row>
    <row r="666" spans="1:27" x14ac:dyDescent="0.25">
      <c r="A666" s="1" t="s">
        <v>341</v>
      </c>
      <c r="B666" s="4">
        <v>42863</v>
      </c>
      <c r="C666" s="24" t="str">
        <f ca="1">IF(Table_owssvr[[#This Row],[Date]]&gt;=(TODAY()-365),"Y","N")</f>
        <v>N</v>
      </c>
      <c r="D666" s="1" t="s">
        <v>849</v>
      </c>
      <c r="E666" s="1" t="s">
        <v>187</v>
      </c>
      <c r="F666" s="14" t="s">
        <v>854</v>
      </c>
      <c r="G666" s="1" t="s">
        <v>471</v>
      </c>
      <c r="H666" s="6" t="str">
        <f>IFERROR(LEFT(Table_owssvr[[#This Row],[Subject]],FIND(";",Table_owssvr[[#This Row],[Subject]])-1),Table_owssvr[[#This Row],[Subject]])</f>
        <v>Damage related to disaster</v>
      </c>
      <c r="I666" s="1" t="s">
        <v>16</v>
      </c>
      <c r="J666" s="1" t="s">
        <v>3</v>
      </c>
      <c r="K666" s="5">
        <v>42863.596562500003</v>
      </c>
      <c r="L666" s="1"/>
      <c r="M666" s="1"/>
      <c r="N666" s="2" t="s">
        <v>12</v>
      </c>
      <c r="O666" s="6" t="b">
        <v>0</v>
      </c>
      <c r="P666" s="1" t="s">
        <v>15</v>
      </c>
      <c r="Q666" s="33" t="str">
        <f>IF(ISNUMBER(SEARCH(",",Table_owssvr[[#This Row],[Created By]])),SUBSTITUTE(Table_owssvr[[#This Row],[Created By]]," OCD,",""),Table_owssvr[[#This Row],[Created By]])</f>
        <v>Rosalind Peychaud</v>
      </c>
      <c r="R666" s="33" t="str">
        <f>IF(ISNUMBER(SEARCH(",",Table_owssvr[[#This Row],[Created By]])),(MID(Table_owssvr[[#This Row],[Created By_A]]&amp;" "&amp;Table_owssvr[[#This Row],[Created By_A]],FIND(" ",Table_owssvr[[#This Row],[Created By_A]])+1,LEN(Table_owssvr[[#This Row],[Created By_A]]))),Table_owssvr[[#This Row],[Created By]])</f>
        <v>Rosalind Peychaud</v>
      </c>
      <c r="S666" s="34" t="str">
        <f>IF(ISNUMBER(SEARCH(",",Table_owssvr[[#This Row],[Created By_B1]])),SUBSTITUTE(Table_owssvr[[#This Row],[Created By_B1]],",",""),Table_owssvr[[#This Row],[Created By_B1]])</f>
        <v>Rosalind Peychaud</v>
      </c>
      <c r="T666" s="7">
        <v>674</v>
      </c>
      <c r="U666" s="1" t="s">
        <v>15</v>
      </c>
      <c r="V666" s="5">
        <v>42863.596562500003</v>
      </c>
      <c r="W666" s="1" t="s">
        <v>3</v>
      </c>
      <c r="X666" s="1"/>
      <c r="Y666" s="1" t="s">
        <v>13</v>
      </c>
      <c r="Z666" s="1" t="s">
        <v>12</v>
      </c>
      <c r="AA666" s="1" t="s">
        <v>11</v>
      </c>
    </row>
    <row r="667" spans="1:27" x14ac:dyDescent="0.25">
      <c r="A667" s="1" t="s">
        <v>853</v>
      </c>
      <c r="B667" s="4">
        <v>42863</v>
      </c>
      <c r="C667" s="24" t="str">
        <f ca="1">IF(Table_owssvr[[#This Row],[Date]]&gt;=(TODAY()-365),"Y","N")</f>
        <v>N</v>
      </c>
      <c r="D667" s="1" t="s">
        <v>852</v>
      </c>
      <c r="E667" s="1" t="s">
        <v>29</v>
      </c>
      <c r="F667" s="14" t="s">
        <v>851</v>
      </c>
      <c r="G667" s="1" t="s">
        <v>850</v>
      </c>
      <c r="H667" s="6" t="str">
        <f>IFERROR(LEFT(Table_owssvr[[#This Row],[Subject]],FIND(";",Table_owssvr[[#This Row],[Subject]])-1),Table_owssvr[[#This Row],[Subject]])</f>
        <v>Damage related to disaster</v>
      </c>
      <c r="I667" s="1" t="s">
        <v>27</v>
      </c>
      <c r="J667" s="1" t="s">
        <v>3</v>
      </c>
      <c r="K667" s="5">
        <v>42863.611608796295</v>
      </c>
      <c r="L667" s="1"/>
      <c r="M667" s="1"/>
      <c r="N667" s="2" t="s">
        <v>12</v>
      </c>
      <c r="O667" s="6" t="b">
        <v>0</v>
      </c>
      <c r="P667" s="1" t="s">
        <v>15</v>
      </c>
      <c r="Q667" s="33" t="str">
        <f>IF(ISNUMBER(SEARCH(",",Table_owssvr[[#This Row],[Created By]])),SUBSTITUTE(Table_owssvr[[#This Row],[Created By]]," OCD,",""),Table_owssvr[[#This Row],[Created By]])</f>
        <v>Rosalind Peychaud</v>
      </c>
      <c r="R667" s="33" t="str">
        <f>IF(ISNUMBER(SEARCH(",",Table_owssvr[[#This Row],[Created By]])),(MID(Table_owssvr[[#This Row],[Created By_A]]&amp;" "&amp;Table_owssvr[[#This Row],[Created By_A]],FIND(" ",Table_owssvr[[#This Row],[Created By_A]])+1,LEN(Table_owssvr[[#This Row],[Created By_A]]))),Table_owssvr[[#This Row],[Created By]])</f>
        <v>Rosalind Peychaud</v>
      </c>
      <c r="S667" s="34" t="str">
        <f>IF(ISNUMBER(SEARCH(",",Table_owssvr[[#This Row],[Created By_B1]])),SUBSTITUTE(Table_owssvr[[#This Row],[Created By_B1]],",",""),Table_owssvr[[#This Row],[Created By_B1]])</f>
        <v>Rosalind Peychaud</v>
      </c>
      <c r="T667" s="7">
        <v>675</v>
      </c>
      <c r="U667" s="1" t="s">
        <v>15</v>
      </c>
      <c r="V667" s="5">
        <v>42863.611608796295</v>
      </c>
      <c r="W667" s="1" t="s">
        <v>3</v>
      </c>
      <c r="X667" s="1"/>
      <c r="Y667" s="1" t="s">
        <v>13</v>
      </c>
      <c r="Z667" s="1" t="s">
        <v>12</v>
      </c>
      <c r="AA667" s="1" t="s">
        <v>11</v>
      </c>
    </row>
    <row r="668" spans="1:27" x14ac:dyDescent="0.25">
      <c r="A668" s="1" t="s">
        <v>426</v>
      </c>
      <c r="B668" s="4">
        <v>42867</v>
      </c>
      <c r="C668" s="24" t="str">
        <f ca="1">IF(Table_owssvr[[#This Row],[Date]]&gt;=(TODAY()-365),"Y","N")</f>
        <v>N</v>
      </c>
      <c r="D668" s="1" t="s">
        <v>849</v>
      </c>
      <c r="E668" s="1" t="s">
        <v>187</v>
      </c>
      <c r="F668" s="14" t="s">
        <v>848</v>
      </c>
      <c r="G668" s="1" t="s">
        <v>59</v>
      </c>
      <c r="H668" s="6" t="str">
        <f>IFERROR(LEFT(Table_owssvr[[#This Row],[Subject]],FIND(";",Table_owssvr[[#This Row],[Subject]])-1),Table_owssvr[[#This Row],[Subject]])</f>
        <v>Damage related to disaster</v>
      </c>
      <c r="I668" s="1" t="s">
        <v>16</v>
      </c>
      <c r="J668" s="1" t="s">
        <v>3</v>
      </c>
      <c r="K668" s="5">
        <v>42867.645821759259</v>
      </c>
      <c r="L668" s="1"/>
      <c r="M668" s="1"/>
      <c r="N668" s="2" t="s">
        <v>12</v>
      </c>
      <c r="O668" s="6" t="b">
        <v>0</v>
      </c>
      <c r="P668" s="1" t="s">
        <v>15</v>
      </c>
      <c r="Q668" s="33" t="str">
        <f>IF(ISNUMBER(SEARCH(",",Table_owssvr[[#This Row],[Created By]])),SUBSTITUTE(Table_owssvr[[#This Row],[Created By]]," OCD,",""),Table_owssvr[[#This Row],[Created By]])</f>
        <v>Rosalind Peychaud</v>
      </c>
      <c r="R668" s="33" t="str">
        <f>IF(ISNUMBER(SEARCH(",",Table_owssvr[[#This Row],[Created By]])),(MID(Table_owssvr[[#This Row],[Created By_A]]&amp;" "&amp;Table_owssvr[[#This Row],[Created By_A]],FIND(" ",Table_owssvr[[#This Row],[Created By_A]])+1,LEN(Table_owssvr[[#This Row],[Created By_A]]))),Table_owssvr[[#This Row],[Created By]])</f>
        <v>Rosalind Peychaud</v>
      </c>
      <c r="S668" s="34" t="str">
        <f>IF(ISNUMBER(SEARCH(",",Table_owssvr[[#This Row],[Created By_B1]])),SUBSTITUTE(Table_owssvr[[#This Row],[Created By_B1]],",",""),Table_owssvr[[#This Row],[Created By_B1]])</f>
        <v>Rosalind Peychaud</v>
      </c>
      <c r="T668" s="7">
        <v>676</v>
      </c>
      <c r="U668" s="1" t="s">
        <v>15</v>
      </c>
      <c r="V668" s="5">
        <v>42867.645821759259</v>
      </c>
      <c r="W668" s="1" t="s">
        <v>3</v>
      </c>
      <c r="X668" s="1"/>
      <c r="Y668" s="1" t="s">
        <v>13</v>
      </c>
      <c r="Z668" s="1" t="s">
        <v>12</v>
      </c>
      <c r="AA668" s="1" t="s">
        <v>11</v>
      </c>
    </row>
    <row r="669" spans="1:27" x14ac:dyDescent="0.25">
      <c r="A669" s="1" t="s">
        <v>847</v>
      </c>
      <c r="B669" s="4">
        <v>42867</v>
      </c>
      <c r="C669" s="24" t="str">
        <f ca="1">IF(Table_owssvr[[#This Row],[Date]]&gt;=(TODAY()-365),"Y","N")</f>
        <v>N</v>
      </c>
      <c r="D669" s="1" t="s">
        <v>846</v>
      </c>
      <c r="E669" s="1" t="s">
        <v>187</v>
      </c>
      <c r="F669" s="14" t="s">
        <v>845</v>
      </c>
      <c r="G669" s="1" t="s">
        <v>306</v>
      </c>
      <c r="H669" s="6" t="str">
        <f>IFERROR(LEFT(Table_owssvr[[#This Row],[Subject]],FIND(";",Table_owssvr[[#This Row],[Subject]])-1),Table_owssvr[[#This Row],[Subject]])</f>
        <v>Damage related to disaster</v>
      </c>
      <c r="I669" s="1" t="s">
        <v>16</v>
      </c>
      <c r="J669" s="1" t="s">
        <v>3</v>
      </c>
      <c r="K669" s="5">
        <v>42867.679375</v>
      </c>
      <c r="L669" s="1"/>
      <c r="M669" s="1"/>
      <c r="N669" s="2" t="s">
        <v>12</v>
      </c>
      <c r="O669" s="6" t="b">
        <v>0</v>
      </c>
      <c r="P669" s="1" t="s">
        <v>15</v>
      </c>
      <c r="Q669" s="33" t="str">
        <f>IF(ISNUMBER(SEARCH(",",Table_owssvr[[#This Row],[Created By]])),SUBSTITUTE(Table_owssvr[[#This Row],[Created By]]," OCD,",""),Table_owssvr[[#This Row],[Created By]])</f>
        <v>Rosalind Peychaud</v>
      </c>
      <c r="R669" s="33" t="str">
        <f>IF(ISNUMBER(SEARCH(",",Table_owssvr[[#This Row],[Created By]])),(MID(Table_owssvr[[#This Row],[Created By_A]]&amp;" "&amp;Table_owssvr[[#This Row],[Created By_A]],FIND(" ",Table_owssvr[[#This Row],[Created By_A]])+1,LEN(Table_owssvr[[#This Row],[Created By_A]]))),Table_owssvr[[#This Row],[Created By]])</f>
        <v>Rosalind Peychaud</v>
      </c>
      <c r="S669" s="34" t="str">
        <f>IF(ISNUMBER(SEARCH(",",Table_owssvr[[#This Row],[Created By_B1]])),SUBSTITUTE(Table_owssvr[[#This Row],[Created By_B1]],",",""),Table_owssvr[[#This Row],[Created By_B1]])</f>
        <v>Rosalind Peychaud</v>
      </c>
      <c r="T669" s="7">
        <v>677</v>
      </c>
      <c r="U669" s="1" t="s">
        <v>15</v>
      </c>
      <c r="V669" s="5">
        <v>42867.679375</v>
      </c>
      <c r="W669" s="1" t="s">
        <v>3</v>
      </c>
      <c r="X669" s="1"/>
      <c r="Y669" s="1" t="s">
        <v>13</v>
      </c>
      <c r="Z669" s="1" t="s">
        <v>12</v>
      </c>
      <c r="AA669" s="1" t="s">
        <v>11</v>
      </c>
    </row>
    <row r="670" spans="1:27" x14ac:dyDescent="0.25">
      <c r="A670" s="1" t="s">
        <v>844</v>
      </c>
      <c r="B670" s="4">
        <v>42871</v>
      </c>
      <c r="C670" s="24" t="str">
        <f ca="1">IF(Table_owssvr[[#This Row],[Date]]&gt;=(TODAY()-365),"Y","N")</f>
        <v>N</v>
      </c>
      <c r="D670" s="1" t="s">
        <v>455</v>
      </c>
      <c r="E670" s="1" t="s">
        <v>187</v>
      </c>
      <c r="F670" s="14" t="s">
        <v>843</v>
      </c>
      <c r="G670" s="1" t="s">
        <v>126</v>
      </c>
      <c r="H670" s="6" t="str">
        <f>IFERROR(LEFT(Table_owssvr[[#This Row],[Subject]],FIND(";",Table_owssvr[[#This Row],[Subject]])-1),Table_owssvr[[#This Row],[Subject]])</f>
        <v>Damage related to disaster</v>
      </c>
      <c r="I670" s="1" t="s">
        <v>16</v>
      </c>
      <c r="J670" s="1" t="s">
        <v>3</v>
      </c>
      <c r="K670" s="5">
        <v>42871.63553240741</v>
      </c>
      <c r="L670" s="1"/>
      <c r="M670" s="1"/>
      <c r="N670" s="2" t="s">
        <v>12</v>
      </c>
      <c r="O670" s="6" t="b">
        <v>0</v>
      </c>
      <c r="P670" s="1" t="s">
        <v>15</v>
      </c>
      <c r="Q670" s="33" t="str">
        <f>IF(ISNUMBER(SEARCH(",",Table_owssvr[[#This Row],[Created By]])),SUBSTITUTE(Table_owssvr[[#This Row],[Created By]]," OCD,",""),Table_owssvr[[#This Row],[Created By]])</f>
        <v>Rosalind Peychaud</v>
      </c>
      <c r="R670" s="33" t="str">
        <f>IF(ISNUMBER(SEARCH(",",Table_owssvr[[#This Row],[Created By]])),(MID(Table_owssvr[[#This Row],[Created By_A]]&amp;" "&amp;Table_owssvr[[#This Row],[Created By_A]],FIND(" ",Table_owssvr[[#This Row],[Created By_A]])+1,LEN(Table_owssvr[[#This Row],[Created By_A]]))),Table_owssvr[[#This Row],[Created By]])</f>
        <v>Rosalind Peychaud</v>
      </c>
      <c r="S670" s="34" t="str">
        <f>IF(ISNUMBER(SEARCH(",",Table_owssvr[[#This Row],[Created By_B1]])),SUBSTITUTE(Table_owssvr[[#This Row],[Created By_B1]],",",""),Table_owssvr[[#This Row],[Created By_B1]])</f>
        <v>Rosalind Peychaud</v>
      </c>
      <c r="T670" s="7">
        <v>678</v>
      </c>
      <c r="U670" s="1" t="s">
        <v>15</v>
      </c>
      <c r="V670" s="5">
        <v>42871.63553240741</v>
      </c>
      <c r="W670" s="1" t="s">
        <v>3</v>
      </c>
      <c r="X670" s="1"/>
      <c r="Y670" s="1" t="s">
        <v>13</v>
      </c>
      <c r="Z670" s="1" t="s">
        <v>12</v>
      </c>
      <c r="AA670" s="1" t="s">
        <v>11</v>
      </c>
    </row>
    <row r="671" spans="1:27" x14ac:dyDescent="0.25">
      <c r="A671" s="1" t="s">
        <v>142</v>
      </c>
      <c r="B671" s="4">
        <v>42873</v>
      </c>
      <c r="C671" s="24" t="str">
        <f ca="1">IF(Table_owssvr[[#This Row],[Date]]&gt;=(TODAY()-365),"Y","N")</f>
        <v>N</v>
      </c>
      <c r="D671" s="1" t="s">
        <v>736</v>
      </c>
      <c r="E671" s="1" t="s">
        <v>48</v>
      </c>
      <c r="F671" s="14" t="s">
        <v>842</v>
      </c>
      <c r="G671" s="1" t="s">
        <v>417</v>
      </c>
      <c r="H671" s="6" t="str">
        <f>IFERROR(LEFT(Table_owssvr[[#This Row],[Subject]],FIND(";",Table_owssvr[[#This Row],[Subject]])-1),Table_owssvr[[#This Row],[Subject]])</f>
        <v>Financial Management</v>
      </c>
      <c r="I671" s="1" t="s">
        <v>16</v>
      </c>
      <c r="J671" s="1" t="s">
        <v>6</v>
      </c>
      <c r="K671" s="5">
        <v>42873.441030092596</v>
      </c>
      <c r="L671" s="1"/>
      <c r="M671" s="1"/>
      <c r="N671" s="2" t="s">
        <v>12</v>
      </c>
      <c r="O671" s="6" t="b">
        <v>0</v>
      </c>
      <c r="P671" s="1" t="s">
        <v>15</v>
      </c>
      <c r="Q671" s="33" t="str">
        <f>IF(ISNUMBER(SEARCH(",",Table_owssvr[[#This Row],[Created By]])),SUBSTITUTE(Table_owssvr[[#This Row],[Created By]]," OCD,",""),Table_owssvr[[#This Row],[Created By]])</f>
        <v>Nechelle Polk</v>
      </c>
      <c r="R671" s="33" t="str">
        <f>IF(ISNUMBER(SEARCH(",",Table_owssvr[[#This Row],[Created By]])),(MID(Table_owssvr[[#This Row],[Created By_A]]&amp;" "&amp;Table_owssvr[[#This Row],[Created By_A]],FIND(" ",Table_owssvr[[#This Row],[Created By_A]])+1,LEN(Table_owssvr[[#This Row],[Created By_A]]))),Table_owssvr[[#This Row],[Created By]])</f>
        <v>Nechelle Polk</v>
      </c>
      <c r="S671" s="34" t="str">
        <f>IF(ISNUMBER(SEARCH(",",Table_owssvr[[#This Row],[Created By_B1]])),SUBSTITUTE(Table_owssvr[[#This Row],[Created By_B1]],",",""),Table_owssvr[[#This Row],[Created By_B1]])</f>
        <v>Nechelle Polk</v>
      </c>
      <c r="T671" s="7">
        <v>679</v>
      </c>
      <c r="U671" s="1" t="s">
        <v>15</v>
      </c>
      <c r="V671" s="5">
        <v>42873.441030092596</v>
      </c>
      <c r="W671" s="1" t="s">
        <v>6</v>
      </c>
      <c r="X671" s="1"/>
      <c r="Y671" s="1" t="s">
        <v>13</v>
      </c>
      <c r="Z671" s="1" t="s">
        <v>12</v>
      </c>
      <c r="AA671" s="1" t="s">
        <v>11</v>
      </c>
    </row>
    <row r="672" spans="1:27" x14ac:dyDescent="0.25">
      <c r="A672" s="1" t="s">
        <v>482</v>
      </c>
      <c r="B672" s="4">
        <v>42829</v>
      </c>
      <c r="C672" s="24" t="str">
        <f ca="1">IF(Table_owssvr[[#This Row],[Date]]&gt;=(TODAY()-365),"Y","N")</f>
        <v>N</v>
      </c>
      <c r="D672" s="1" t="s">
        <v>803</v>
      </c>
      <c r="E672" s="1" t="s">
        <v>29</v>
      </c>
      <c r="F672" s="14" t="s">
        <v>841</v>
      </c>
      <c r="G672" s="1" t="s">
        <v>217</v>
      </c>
      <c r="H672" s="6" t="str">
        <f>IFERROR(LEFT(Table_owssvr[[#This Row],[Subject]],FIND(";",Table_owssvr[[#This Row],[Subject]])-1),Table_owssvr[[#This Row],[Subject]])</f>
        <v>Damage related to disaster</v>
      </c>
      <c r="I672" s="1" t="s">
        <v>16</v>
      </c>
      <c r="J672" s="1" t="s">
        <v>3</v>
      </c>
      <c r="K672" s="5">
        <v>42888.533680555556</v>
      </c>
      <c r="L672" s="1"/>
      <c r="M672" s="1"/>
      <c r="N672" s="2" t="s">
        <v>12</v>
      </c>
      <c r="O672" s="6" t="b">
        <v>0</v>
      </c>
      <c r="P672" s="1" t="s">
        <v>15</v>
      </c>
      <c r="Q672" s="33" t="str">
        <f>IF(ISNUMBER(SEARCH(",",Table_owssvr[[#This Row],[Created By]])),SUBSTITUTE(Table_owssvr[[#This Row],[Created By]]," OCD,",""),Table_owssvr[[#This Row],[Created By]])</f>
        <v>Rosalind Peychaud</v>
      </c>
      <c r="R672" s="33" t="str">
        <f>IF(ISNUMBER(SEARCH(",",Table_owssvr[[#This Row],[Created By]])),(MID(Table_owssvr[[#This Row],[Created By_A]]&amp;" "&amp;Table_owssvr[[#This Row],[Created By_A]],FIND(" ",Table_owssvr[[#This Row],[Created By_A]])+1,LEN(Table_owssvr[[#This Row],[Created By_A]]))),Table_owssvr[[#This Row],[Created By]])</f>
        <v>Rosalind Peychaud</v>
      </c>
      <c r="S672" s="34" t="str">
        <f>IF(ISNUMBER(SEARCH(",",Table_owssvr[[#This Row],[Created By_B1]])),SUBSTITUTE(Table_owssvr[[#This Row],[Created By_B1]],",",""),Table_owssvr[[#This Row],[Created By_B1]])</f>
        <v>Rosalind Peychaud</v>
      </c>
      <c r="T672" s="7">
        <v>680</v>
      </c>
      <c r="U672" s="1" t="s">
        <v>15</v>
      </c>
      <c r="V672" s="5">
        <v>42888.533680555556</v>
      </c>
      <c r="W672" s="1" t="s">
        <v>3</v>
      </c>
      <c r="X672" s="1"/>
      <c r="Y672" s="1" t="s">
        <v>13</v>
      </c>
      <c r="Z672" s="1" t="s">
        <v>12</v>
      </c>
      <c r="AA672" s="1" t="s">
        <v>11</v>
      </c>
    </row>
    <row r="673" spans="1:27" x14ac:dyDescent="0.25">
      <c r="A673" s="1" t="s">
        <v>826</v>
      </c>
      <c r="B673" s="4">
        <v>42859</v>
      </c>
      <c r="C673" s="24" t="str">
        <f ca="1">IF(Table_owssvr[[#This Row],[Date]]&gt;=(TODAY()-365),"Y","N")</f>
        <v>N</v>
      </c>
      <c r="D673" s="1" t="s">
        <v>825</v>
      </c>
      <c r="E673" s="1" t="s">
        <v>19</v>
      </c>
      <c r="F673" s="14" t="s">
        <v>840</v>
      </c>
      <c r="G673" s="1" t="s">
        <v>59</v>
      </c>
      <c r="H673" s="6" t="str">
        <f>IFERROR(LEFT(Table_owssvr[[#This Row],[Subject]],FIND(";",Table_owssvr[[#This Row],[Subject]])-1),Table_owssvr[[#This Row],[Subject]])</f>
        <v>Damage related to disaster</v>
      </c>
      <c r="I673" s="1" t="s">
        <v>16</v>
      </c>
      <c r="J673" s="1" t="s">
        <v>2</v>
      </c>
      <c r="K673" s="5">
        <v>42888.711458333331</v>
      </c>
      <c r="L673" s="1"/>
      <c r="M673" s="1"/>
      <c r="N673" s="2" t="s">
        <v>12</v>
      </c>
      <c r="O673" s="6" t="b">
        <v>0</v>
      </c>
      <c r="P673" s="1" t="s">
        <v>15</v>
      </c>
      <c r="Q673" s="33" t="str">
        <f>IF(ISNUMBER(SEARCH(",",Table_owssvr[[#This Row],[Created By]])),SUBSTITUTE(Table_owssvr[[#This Row],[Created By]]," OCD,",""),Table_owssvr[[#This Row],[Created By]])</f>
        <v>Darin Mann</v>
      </c>
      <c r="R673" s="33" t="str">
        <f>IF(ISNUMBER(SEARCH(",",Table_owssvr[[#This Row],[Created By]])),(MID(Table_owssvr[[#This Row],[Created By_A]]&amp;" "&amp;Table_owssvr[[#This Row],[Created By_A]],FIND(" ",Table_owssvr[[#This Row],[Created By_A]])+1,LEN(Table_owssvr[[#This Row],[Created By_A]]))),Table_owssvr[[#This Row],[Created By]])</f>
        <v>Darin Mann</v>
      </c>
      <c r="S673" s="34" t="str">
        <f>IF(ISNUMBER(SEARCH(",",Table_owssvr[[#This Row],[Created By_B1]])),SUBSTITUTE(Table_owssvr[[#This Row],[Created By_B1]],",",""),Table_owssvr[[#This Row],[Created By_B1]])</f>
        <v>Darin Mann</v>
      </c>
      <c r="T673" s="7">
        <v>681</v>
      </c>
      <c r="U673" s="1" t="s">
        <v>15</v>
      </c>
      <c r="V673" s="5">
        <v>42888.711458333331</v>
      </c>
      <c r="W673" s="1" t="s">
        <v>2</v>
      </c>
      <c r="X673" s="1"/>
      <c r="Y673" s="1" t="s">
        <v>13</v>
      </c>
      <c r="Z673" s="1" t="s">
        <v>12</v>
      </c>
      <c r="AA673" s="1" t="s">
        <v>11</v>
      </c>
    </row>
    <row r="674" spans="1:27" x14ac:dyDescent="0.25">
      <c r="A674" s="1" t="s">
        <v>839</v>
      </c>
      <c r="B674" s="4">
        <v>42871</v>
      </c>
      <c r="C674" s="24" t="str">
        <f ca="1">IF(Table_owssvr[[#This Row],[Date]]&gt;=(TODAY()-365),"Y","N")</f>
        <v>N</v>
      </c>
      <c r="D674" s="1" t="s">
        <v>838</v>
      </c>
      <c r="E674" s="1" t="s">
        <v>837</v>
      </c>
      <c r="F674" s="14" t="s">
        <v>836</v>
      </c>
      <c r="G674" s="1" t="s">
        <v>42</v>
      </c>
      <c r="H674" s="6" t="str">
        <f>IFERROR(LEFT(Table_owssvr[[#This Row],[Subject]],FIND(";",Table_owssvr[[#This Row],[Subject]])-1),Table_owssvr[[#This Row],[Subject]])</f>
        <v>Damage related to disaster</v>
      </c>
      <c r="I674" s="1" t="s">
        <v>16</v>
      </c>
      <c r="J674" s="1" t="s">
        <v>2</v>
      </c>
      <c r="K674" s="5">
        <v>42888.714513888888</v>
      </c>
      <c r="L674" s="1"/>
      <c r="M674" s="1"/>
      <c r="N674" s="2" t="s">
        <v>12</v>
      </c>
      <c r="O674" s="6" t="b">
        <v>0</v>
      </c>
      <c r="P674" s="1" t="s">
        <v>15</v>
      </c>
      <c r="Q674" s="33" t="str">
        <f>IF(ISNUMBER(SEARCH(",",Table_owssvr[[#This Row],[Created By]])),SUBSTITUTE(Table_owssvr[[#This Row],[Created By]]," OCD,",""),Table_owssvr[[#This Row],[Created By]])</f>
        <v>Darin Mann</v>
      </c>
      <c r="R674" s="33" t="str">
        <f>IF(ISNUMBER(SEARCH(",",Table_owssvr[[#This Row],[Created By]])),(MID(Table_owssvr[[#This Row],[Created By_A]]&amp;" "&amp;Table_owssvr[[#This Row],[Created By_A]],FIND(" ",Table_owssvr[[#This Row],[Created By_A]])+1,LEN(Table_owssvr[[#This Row],[Created By_A]]))),Table_owssvr[[#This Row],[Created By]])</f>
        <v>Darin Mann</v>
      </c>
      <c r="S674" s="34" t="str">
        <f>IF(ISNUMBER(SEARCH(",",Table_owssvr[[#This Row],[Created By_B1]])),SUBSTITUTE(Table_owssvr[[#This Row],[Created By_B1]],",",""),Table_owssvr[[#This Row],[Created By_B1]])</f>
        <v>Darin Mann</v>
      </c>
      <c r="T674" s="7">
        <v>682</v>
      </c>
      <c r="U674" s="1" t="s">
        <v>15</v>
      </c>
      <c r="V674" s="5">
        <v>42888.714513888888</v>
      </c>
      <c r="W674" s="1" t="s">
        <v>2</v>
      </c>
      <c r="X674" s="1"/>
      <c r="Y674" s="1" t="s">
        <v>13</v>
      </c>
      <c r="Z674" s="1" t="s">
        <v>12</v>
      </c>
      <c r="AA674" s="1" t="s">
        <v>11</v>
      </c>
    </row>
    <row r="675" spans="1:27" x14ac:dyDescent="0.25">
      <c r="A675" s="1" t="s">
        <v>835</v>
      </c>
      <c r="B675" s="4">
        <v>42866</v>
      </c>
      <c r="C675" s="24" t="str">
        <f ca="1">IF(Table_owssvr[[#This Row],[Date]]&gt;=(TODAY()-365),"Y","N")</f>
        <v>N</v>
      </c>
      <c r="D675" s="1" t="s">
        <v>834</v>
      </c>
      <c r="E675" s="1" t="s">
        <v>39</v>
      </c>
      <c r="F675" s="14" t="s">
        <v>833</v>
      </c>
      <c r="G675" s="1" t="s">
        <v>221</v>
      </c>
      <c r="H675" s="6" t="str">
        <f>IFERROR(LEFT(Table_owssvr[[#This Row],[Subject]],FIND(";",Table_owssvr[[#This Row],[Subject]])-1),Table_owssvr[[#This Row],[Subject]])</f>
        <v>Damage related to disaster</v>
      </c>
      <c r="I675" s="1" t="s">
        <v>16</v>
      </c>
      <c r="J675" s="1" t="s">
        <v>2</v>
      </c>
      <c r="K675" s="5">
        <v>42888.715324074074</v>
      </c>
      <c r="L675" s="1"/>
      <c r="M675" s="1"/>
      <c r="N675" s="2" t="s">
        <v>12</v>
      </c>
      <c r="O675" s="6" t="b">
        <v>0</v>
      </c>
      <c r="P675" s="1" t="s">
        <v>15</v>
      </c>
      <c r="Q675" s="33" t="str">
        <f>IF(ISNUMBER(SEARCH(",",Table_owssvr[[#This Row],[Created By]])),SUBSTITUTE(Table_owssvr[[#This Row],[Created By]]," OCD,",""),Table_owssvr[[#This Row],[Created By]])</f>
        <v>Darin Mann</v>
      </c>
      <c r="R675" s="33" t="str">
        <f>IF(ISNUMBER(SEARCH(",",Table_owssvr[[#This Row],[Created By]])),(MID(Table_owssvr[[#This Row],[Created By_A]]&amp;" "&amp;Table_owssvr[[#This Row],[Created By_A]],FIND(" ",Table_owssvr[[#This Row],[Created By_A]])+1,LEN(Table_owssvr[[#This Row],[Created By_A]]))),Table_owssvr[[#This Row],[Created By]])</f>
        <v>Darin Mann</v>
      </c>
      <c r="S675" s="34" t="str">
        <f>IF(ISNUMBER(SEARCH(",",Table_owssvr[[#This Row],[Created By_B1]])),SUBSTITUTE(Table_owssvr[[#This Row],[Created By_B1]],",",""),Table_owssvr[[#This Row],[Created By_B1]])</f>
        <v>Darin Mann</v>
      </c>
      <c r="T675" s="7">
        <v>683</v>
      </c>
      <c r="U675" s="1" t="s">
        <v>15</v>
      </c>
      <c r="V675" s="5">
        <v>42888.715324074074</v>
      </c>
      <c r="W675" s="1" t="s">
        <v>2</v>
      </c>
      <c r="X675" s="1"/>
      <c r="Y675" s="1" t="s">
        <v>13</v>
      </c>
      <c r="Z675" s="1" t="s">
        <v>12</v>
      </c>
      <c r="AA675" s="1" t="s">
        <v>11</v>
      </c>
    </row>
    <row r="676" spans="1:27" x14ac:dyDescent="0.25">
      <c r="A676" s="1" t="s">
        <v>832</v>
      </c>
      <c r="B676" s="4">
        <v>42872</v>
      </c>
      <c r="C676" s="24" t="str">
        <f ca="1">IF(Table_owssvr[[#This Row],[Date]]&gt;=(TODAY()-365),"Y","N")</f>
        <v>N</v>
      </c>
      <c r="D676" s="1" t="s">
        <v>831</v>
      </c>
      <c r="E676" s="1" t="s">
        <v>39</v>
      </c>
      <c r="F676" s="14" t="s">
        <v>830</v>
      </c>
      <c r="G676" s="1" t="s">
        <v>42</v>
      </c>
      <c r="H676" s="6" t="str">
        <f>IFERROR(LEFT(Table_owssvr[[#This Row],[Subject]],FIND(";",Table_owssvr[[#This Row],[Subject]])-1),Table_owssvr[[#This Row],[Subject]])</f>
        <v>Damage related to disaster</v>
      </c>
      <c r="I676" s="1" t="s">
        <v>16</v>
      </c>
      <c r="J676" s="1" t="s">
        <v>2</v>
      </c>
      <c r="K676" s="5">
        <v>42888.716111111113</v>
      </c>
      <c r="L676" s="1"/>
      <c r="M676" s="1"/>
      <c r="N676" s="2" t="s">
        <v>12</v>
      </c>
      <c r="O676" s="6" t="b">
        <v>0</v>
      </c>
      <c r="P676" s="1" t="s">
        <v>15</v>
      </c>
      <c r="Q676" s="33" t="str">
        <f>IF(ISNUMBER(SEARCH(",",Table_owssvr[[#This Row],[Created By]])),SUBSTITUTE(Table_owssvr[[#This Row],[Created By]]," OCD,",""),Table_owssvr[[#This Row],[Created By]])</f>
        <v>Darin Mann</v>
      </c>
      <c r="R676" s="33" t="str">
        <f>IF(ISNUMBER(SEARCH(",",Table_owssvr[[#This Row],[Created By]])),(MID(Table_owssvr[[#This Row],[Created By_A]]&amp;" "&amp;Table_owssvr[[#This Row],[Created By_A]],FIND(" ",Table_owssvr[[#This Row],[Created By_A]])+1,LEN(Table_owssvr[[#This Row],[Created By_A]]))),Table_owssvr[[#This Row],[Created By]])</f>
        <v>Darin Mann</v>
      </c>
      <c r="S676" s="34" t="str">
        <f>IF(ISNUMBER(SEARCH(",",Table_owssvr[[#This Row],[Created By_B1]])),SUBSTITUTE(Table_owssvr[[#This Row],[Created By_B1]],",",""),Table_owssvr[[#This Row],[Created By_B1]])</f>
        <v>Darin Mann</v>
      </c>
      <c r="T676" s="7">
        <v>684</v>
      </c>
      <c r="U676" s="1" t="s">
        <v>15</v>
      </c>
      <c r="V676" s="5">
        <v>42888.716111111113</v>
      </c>
      <c r="W676" s="1" t="s">
        <v>2</v>
      </c>
      <c r="X676" s="1"/>
      <c r="Y676" s="1" t="s">
        <v>13</v>
      </c>
      <c r="Z676" s="1" t="s">
        <v>12</v>
      </c>
      <c r="AA676" s="1" t="s">
        <v>11</v>
      </c>
    </row>
    <row r="677" spans="1:27" x14ac:dyDescent="0.25">
      <c r="A677" s="1" t="s">
        <v>829</v>
      </c>
      <c r="B677" s="4">
        <v>42879</v>
      </c>
      <c r="C677" s="24" t="str">
        <f ca="1">IF(Table_owssvr[[#This Row],[Date]]&gt;=(TODAY()-365),"Y","N")</f>
        <v>N</v>
      </c>
      <c r="D677" s="1" t="s">
        <v>828</v>
      </c>
      <c r="E677" s="1" t="s">
        <v>39</v>
      </c>
      <c r="F677" s="14" t="s">
        <v>827</v>
      </c>
      <c r="G677" s="1" t="s">
        <v>46</v>
      </c>
      <c r="H677" s="6" t="str">
        <f>IFERROR(LEFT(Table_owssvr[[#This Row],[Subject]],FIND(";",Table_owssvr[[#This Row],[Subject]])-1),Table_owssvr[[#This Row],[Subject]])</f>
        <v>Damage related to disaster</v>
      </c>
      <c r="I677" s="1" t="s">
        <v>16</v>
      </c>
      <c r="J677" s="1" t="s">
        <v>2</v>
      </c>
      <c r="K677" s="5">
        <v>42888.716805555552</v>
      </c>
      <c r="L677" s="1"/>
      <c r="M677" s="1"/>
      <c r="N677" s="2" t="s">
        <v>12</v>
      </c>
      <c r="O677" s="6" t="b">
        <v>0</v>
      </c>
      <c r="P677" s="1" t="s">
        <v>15</v>
      </c>
      <c r="Q677" s="33" t="str">
        <f>IF(ISNUMBER(SEARCH(",",Table_owssvr[[#This Row],[Created By]])),SUBSTITUTE(Table_owssvr[[#This Row],[Created By]]," OCD,",""),Table_owssvr[[#This Row],[Created By]])</f>
        <v>Darin Mann</v>
      </c>
      <c r="R677" s="33" t="str">
        <f>IF(ISNUMBER(SEARCH(",",Table_owssvr[[#This Row],[Created By]])),(MID(Table_owssvr[[#This Row],[Created By_A]]&amp;" "&amp;Table_owssvr[[#This Row],[Created By_A]],FIND(" ",Table_owssvr[[#This Row],[Created By_A]])+1,LEN(Table_owssvr[[#This Row],[Created By_A]]))),Table_owssvr[[#This Row],[Created By]])</f>
        <v>Darin Mann</v>
      </c>
      <c r="S677" s="34" t="str">
        <f>IF(ISNUMBER(SEARCH(",",Table_owssvr[[#This Row],[Created By_B1]])),SUBSTITUTE(Table_owssvr[[#This Row],[Created By_B1]],",",""),Table_owssvr[[#This Row],[Created By_B1]])</f>
        <v>Darin Mann</v>
      </c>
      <c r="T677" s="7">
        <v>685</v>
      </c>
      <c r="U677" s="1" t="s">
        <v>15</v>
      </c>
      <c r="V677" s="5">
        <v>42888.716805555552</v>
      </c>
      <c r="W677" s="1" t="s">
        <v>2</v>
      </c>
      <c r="X677" s="1"/>
      <c r="Y677" s="1" t="s">
        <v>13</v>
      </c>
      <c r="Z677" s="1" t="s">
        <v>12</v>
      </c>
      <c r="AA677" s="1" t="s">
        <v>11</v>
      </c>
    </row>
    <row r="678" spans="1:27" x14ac:dyDescent="0.25">
      <c r="A678" s="1" t="s">
        <v>826</v>
      </c>
      <c r="B678" s="4">
        <v>42880</v>
      </c>
      <c r="C678" s="24" t="str">
        <f ca="1">IF(Table_owssvr[[#This Row],[Date]]&gt;=(TODAY()-365),"Y","N")</f>
        <v>N</v>
      </c>
      <c r="D678" s="1" t="s">
        <v>825</v>
      </c>
      <c r="E678" s="1" t="s">
        <v>19</v>
      </c>
      <c r="F678" s="14" t="s">
        <v>824</v>
      </c>
      <c r="G678" s="1" t="s">
        <v>59</v>
      </c>
      <c r="H678" s="6" t="str">
        <f>IFERROR(LEFT(Table_owssvr[[#This Row],[Subject]],FIND(";",Table_owssvr[[#This Row],[Subject]])-1),Table_owssvr[[#This Row],[Subject]])</f>
        <v>Damage related to disaster</v>
      </c>
      <c r="I678" s="1" t="s">
        <v>16</v>
      </c>
      <c r="J678" s="1" t="s">
        <v>2</v>
      </c>
      <c r="K678" s="5">
        <v>42888.71775462963</v>
      </c>
      <c r="L678" s="1"/>
      <c r="M678" s="1"/>
      <c r="N678" s="2" t="s">
        <v>12</v>
      </c>
      <c r="O678" s="6" t="b">
        <v>0</v>
      </c>
      <c r="P678" s="1" t="s">
        <v>15</v>
      </c>
      <c r="Q678" s="33" t="str">
        <f>IF(ISNUMBER(SEARCH(",",Table_owssvr[[#This Row],[Created By]])),SUBSTITUTE(Table_owssvr[[#This Row],[Created By]]," OCD,",""),Table_owssvr[[#This Row],[Created By]])</f>
        <v>Darin Mann</v>
      </c>
      <c r="R678" s="33" t="str">
        <f>IF(ISNUMBER(SEARCH(",",Table_owssvr[[#This Row],[Created By]])),(MID(Table_owssvr[[#This Row],[Created By_A]]&amp;" "&amp;Table_owssvr[[#This Row],[Created By_A]],FIND(" ",Table_owssvr[[#This Row],[Created By_A]])+1,LEN(Table_owssvr[[#This Row],[Created By_A]]))),Table_owssvr[[#This Row],[Created By]])</f>
        <v>Darin Mann</v>
      </c>
      <c r="S678" s="34" t="str">
        <f>IF(ISNUMBER(SEARCH(",",Table_owssvr[[#This Row],[Created By_B1]])),SUBSTITUTE(Table_owssvr[[#This Row],[Created By_B1]],",",""),Table_owssvr[[#This Row],[Created By_B1]])</f>
        <v>Darin Mann</v>
      </c>
      <c r="T678" s="7">
        <v>686</v>
      </c>
      <c r="U678" s="1" t="s">
        <v>15</v>
      </c>
      <c r="V678" s="5">
        <v>42888.71775462963</v>
      </c>
      <c r="W678" s="1" t="s">
        <v>2</v>
      </c>
      <c r="X678" s="1"/>
      <c r="Y678" s="1" t="s">
        <v>13</v>
      </c>
      <c r="Z678" s="1" t="s">
        <v>12</v>
      </c>
      <c r="AA678" s="1" t="s">
        <v>11</v>
      </c>
    </row>
    <row r="679" spans="1:27" x14ac:dyDescent="0.25">
      <c r="A679" s="1" t="s">
        <v>590</v>
      </c>
      <c r="B679" s="4">
        <v>42873</v>
      </c>
      <c r="C679" s="24" t="str">
        <f ca="1">IF(Table_owssvr[[#This Row],[Date]]&gt;=(TODAY()-365),"Y","N")</f>
        <v>N</v>
      </c>
      <c r="D679" s="1" t="s">
        <v>589</v>
      </c>
      <c r="E679" s="1" t="s">
        <v>39</v>
      </c>
      <c r="F679" s="14" t="s">
        <v>823</v>
      </c>
      <c r="G679" s="1" t="s">
        <v>632</v>
      </c>
      <c r="H679" s="6" t="str">
        <f>IFERROR(LEFT(Table_owssvr[[#This Row],[Subject]],FIND(";",Table_owssvr[[#This Row],[Subject]])-1),Table_owssvr[[#This Row],[Subject]])</f>
        <v>Damage related to disaster</v>
      </c>
      <c r="I679" s="1" t="s">
        <v>27</v>
      </c>
      <c r="J679" s="1" t="s">
        <v>10</v>
      </c>
      <c r="K679" s="5">
        <v>42891.434062499997</v>
      </c>
      <c r="L679" s="1"/>
      <c r="M679" s="1"/>
      <c r="N679" s="2" t="s">
        <v>12</v>
      </c>
      <c r="O679" s="6" t="b">
        <v>0</v>
      </c>
      <c r="P679" s="1" t="s">
        <v>15</v>
      </c>
      <c r="Q679" s="33" t="str">
        <f>IF(ISNUMBER(SEARCH(",",Table_owssvr[[#This Row],[Created By]])),SUBSTITUTE(Table_owssvr[[#This Row],[Created By]]," OCD,",""),Table_owssvr[[#This Row],[Created By]])</f>
        <v>Helena Janssen</v>
      </c>
      <c r="R679" s="33" t="str">
        <f>IF(ISNUMBER(SEARCH(",",Table_owssvr[[#This Row],[Created By]])),(MID(Table_owssvr[[#This Row],[Created By_A]]&amp;" "&amp;Table_owssvr[[#This Row],[Created By_A]],FIND(" ",Table_owssvr[[#This Row],[Created By_A]])+1,LEN(Table_owssvr[[#This Row],[Created By_A]]))),Table_owssvr[[#This Row],[Created By]])</f>
        <v>Helena Janssen</v>
      </c>
      <c r="S679" s="34" t="str">
        <f>IF(ISNUMBER(SEARCH(",",Table_owssvr[[#This Row],[Created By_B1]])),SUBSTITUTE(Table_owssvr[[#This Row],[Created By_B1]],",",""),Table_owssvr[[#This Row],[Created By_B1]])</f>
        <v>Helena Janssen</v>
      </c>
      <c r="T679" s="7">
        <v>687</v>
      </c>
      <c r="U679" s="1" t="s">
        <v>15</v>
      </c>
      <c r="V679" s="5">
        <v>42891.434062499997</v>
      </c>
      <c r="W679" s="1" t="s">
        <v>10</v>
      </c>
      <c r="X679" s="1"/>
      <c r="Y679" s="1" t="s">
        <v>190</v>
      </c>
      <c r="Z679" s="1" t="s">
        <v>12</v>
      </c>
      <c r="AA679" s="1" t="s">
        <v>11</v>
      </c>
    </row>
    <row r="680" spans="1:27" x14ac:dyDescent="0.25">
      <c r="A680" s="1" t="s">
        <v>822</v>
      </c>
      <c r="B680" s="4">
        <v>42885</v>
      </c>
      <c r="C680" s="24" t="str">
        <f ca="1">IF(Table_owssvr[[#This Row],[Date]]&gt;=(TODAY()-365),"Y","N")</f>
        <v>N</v>
      </c>
      <c r="D680" s="1" t="s">
        <v>821</v>
      </c>
      <c r="E680" s="1" t="s">
        <v>29</v>
      </c>
      <c r="F680" s="14" t="s">
        <v>820</v>
      </c>
      <c r="G680" s="1" t="s">
        <v>819</v>
      </c>
      <c r="H680" s="6" t="str">
        <f>IFERROR(LEFT(Table_owssvr[[#This Row],[Subject]],FIND(";",Table_owssvr[[#This Row],[Subject]])-1),Table_owssvr[[#This Row],[Subject]])</f>
        <v>Damage related to disaster</v>
      </c>
      <c r="I680" s="1" t="s">
        <v>16</v>
      </c>
      <c r="J680" s="1" t="s">
        <v>10</v>
      </c>
      <c r="K680" s="5">
        <v>42891.454942129632</v>
      </c>
      <c r="L680" s="1"/>
      <c r="M680" s="1"/>
      <c r="N680" s="2" t="s">
        <v>12</v>
      </c>
      <c r="O680" s="6" t="b">
        <v>0</v>
      </c>
      <c r="P680" s="1" t="s">
        <v>15</v>
      </c>
      <c r="Q680" s="33" t="str">
        <f>IF(ISNUMBER(SEARCH(",",Table_owssvr[[#This Row],[Created By]])),SUBSTITUTE(Table_owssvr[[#This Row],[Created By]]," OCD,",""),Table_owssvr[[#This Row],[Created By]])</f>
        <v>Helena Janssen</v>
      </c>
      <c r="R680" s="33" t="str">
        <f>IF(ISNUMBER(SEARCH(",",Table_owssvr[[#This Row],[Created By]])),(MID(Table_owssvr[[#This Row],[Created By_A]]&amp;" "&amp;Table_owssvr[[#This Row],[Created By_A]],FIND(" ",Table_owssvr[[#This Row],[Created By_A]])+1,LEN(Table_owssvr[[#This Row],[Created By_A]]))),Table_owssvr[[#This Row],[Created By]])</f>
        <v>Helena Janssen</v>
      </c>
      <c r="S680" s="34" t="str">
        <f>IF(ISNUMBER(SEARCH(",",Table_owssvr[[#This Row],[Created By_B1]])),SUBSTITUTE(Table_owssvr[[#This Row],[Created By_B1]],",",""),Table_owssvr[[#This Row],[Created By_B1]])</f>
        <v>Helena Janssen</v>
      </c>
      <c r="T680" s="7">
        <v>688</v>
      </c>
      <c r="U680" s="1" t="s">
        <v>15</v>
      </c>
      <c r="V680" s="5">
        <v>42891.465497685182</v>
      </c>
      <c r="W680" s="1" t="s">
        <v>10</v>
      </c>
      <c r="X680" s="1"/>
      <c r="Y680" s="1" t="s">
        <v>190</v>
      </c>
      <c r="Z680" s="1" t="s">
        <v>12</v>
      </c>
      <c r="AA680" s="1" t="s">
        <v>11</v>
      </c>
    </row>
    <row r="681" spans="1:27" x14ac:dyDescent="0.25">
      <c r="A681" s="1" t="s">
        <v>818</v>
      </c>
      <c r="B681" s="4">
        <v>42872</v>
      </c>
      <c r="C681" s="24" t="str">
        <f ca="1">IF(Table_owssvr[[#This Row],[Date]]&gt;=(TODAY()-365),"Y","N")</f>
        <v>N</v>
      </c>
      <c r="D681" s="1" t="s">
        <v>817</v>
      </c>
      <c r="E681" s="1" t="s">
        <v>39</v>
      </c>
      <c r="F681" s="14" t="s">
        <v>816</v>
      </c>
      <c r="G681" s="1" t="s">
        <v>815</v>
      </c>
      <c r="H681" s="6" t="str">
        <f>IFERROR(LEFT(Table_owssvr[[#This Row],[Subject]],FIND(";",Table_owssvr[[#This Row],[Subject]])-1),Table_owssvr[[#This Row],[Subject]])</f>
        <v>Damage related to disaster</v>
      </c>
      <c r="I681" s="1" t="s">
        <v>16</v>
      </c>
      <c r="J681" s="1" t="s">
        <v>10</v>
      </c>
      <c r="K681" s="5">
        <v>42891.479120370372</v>
      </c>
      <c r="L681" s="1"/>
      <c r="M681" s="1"/>
      <c r="N681" s="2" t="s">
        <v>12</v>
      </c>
      <c r="O681" s="6" t="b">
        <v>0</v>
      </c>
      <c r="P681" s="1" t="s">
        <v>15</v>
      </c>
      <c r="Q681" s="33" t="str">
        <f>IF(ISNUMBER(SEARCH(",",Table_owssvr[[#This Row],[Created By]])),SUBSTITUTE(Table_owssvr[[#This Row],[Created By]]," OCD,",""),Table_owssvr[[#This Row],[Created By]])</f>
        <v>Helena Janssen</v>
      </c>
      <c r="R681" s="33" t="str">
        <f>IF(ISNUMBER(SEARCH(",",Table_owssvr[[#This Row],[Created By]])),(MID(Table_owssvr[[#This Row],[Created By_A]]&amp;" "&amp;Table_owssvr[[#This Row],[Created By_A]],FIND(" ",Table_owssvr[[#This Row],[Created By_A]])+1,LEN(Table_owssvr[[#This Row],[Created By_A]]))),Table_owssvr[[#This Row],[Created By]])</f>
        <v>Helena Janssen</v>
      </c>
      <c r="S681" s="34" t="str">
        <f>IF(ISNUMBER(SEARCH(",",Table_owssvr[[#This Row],[Created By_B1]])),SUBSTITUTE(Table_owssvr[[#This Row],[Created By_B1]],",",""),Table_owssvr[[#This Row],[Created By_B1]])</f>
        <v>Helena Janssen</v>
      </c>
      <c r="T681" s="7">
        <v>689</v>
      </c>
      <c r="U681" s="1" t="s">
        <v>15</v>
      </c>
      <c r="V681" s="5">
        <v>42891.479120370372</v>
      </c>
      <c r="W681" s="1" t="s">
        <v>10</v>
      </c>
      <c r="X681" s="1"/>
      <c r="Y681" s="1" t="s">
        <v>190</v>
      </c>
      <c r="Z681" s="1" t="s">
        <v>12</v>
      </c>
      <c r="AA681" s="1" t="s">
        <v>11</v>
      </c>
    </row>
    <row r="682" spans="1:27" x14ac:dyDescent="0.25">
      <c r="A682" s="1" t="s">
        <v>590</v>
      </c>
      <c r="B682" s="4">
        <v>42873</v>
      </c>
      <c r="C682" s="24" t="str">
        <f ca="1">IF(Table_owssvr[[#This Row],[Date]]&gt;=(TODAY()-365),"Y","N")</f>
        <v>N</v>
      </c>
      <c r="D682" s="1" t="s">
        <v>589</v>
      </c>
      <c r="E682" s="1" t="s">
        <v>39</v>
      </c>
      <c r="F682" s="14" t="s">
        <v>814</v>
      </c>
      <c r="G682" s="1" t="s">
        <v>632</v>
      </c>
      <c r="H682" s="6" t="str">
        <f>IFERROR(LEFT(Table_owssvr[[#This Row],[Subject]],FIND(";",Table_owssvr[[#This Row],[Subject]])-1),Table_owssvr[[#This Row],[Subject]])</f>
        <v>Damage related to disaster</v>
      </c>
      <c r="I682" s="1" t="s">
        <v>27</v>
      </c>
      <c r="J682" s="1" t="s">
        <v>4</v>
      </c>
      <c r="K682" s="5">
        <v>42891.619733796295</v>
      </c>
      <c r="L682" s="1"/>
      <c r="M682" s="1"/>
      <c r="N682" s="2" t="s">
        <v>12</v>
      </c>
      <c r="O682" s="6" t="b">
        <v>0</v>
      </c>
      <c r="P682" s="1" t="s">
        <v>15</v>
      </c>
      <c r="Q682" s="33" t="str">
        <f>IF(ISNUMBER(SEARCH(",",Table_owssvr[[#This Row],[Created By]])),SUBSTITUTE(Table_owssvr[[#This Row],[Created By]]," OCD,",""),Table_owssvr[[#This Row],[Created By]])</f>
        <v>Kristen Hebert</v>
      </c>
      <c r="R682" s="33" t="str">
        <f>IF(ISNUMBER(SEARCH(",",Table_owssvr[[#This Row],[Created By]])),(MID(Table_owssvr[[#This Row],[Created By_A]]&amp;" "&amp;Table_owssvr[[#This Row],[Created By_A]],FIND(" ",Table_owssvr[[#This Row],[Created By_A]])+1,LEN(Table_owssvr[[#This Row],[Created By_A]]))),Table_owssvr[[#This Row],[Created By]])</f>
        <v>Kristen Hebert</v>
      </c>
      <c r="S682" s="34" t="str">
        <f>IF(ISNUMBER(SEARCH(",",Table_owssvr[[#This Row],[Created By_B1]])),SUBSTITUTE(Table_owssvr[[#This Row],[Created By_B1]],",",""),Table_owssvr[[#This Row],[Created By_B1]])</f>
        <v>Kristen Hebert</v>
      </c>
      <c r="T682" s="7">
        <v>690</v>
      </c>
      <c r="U682" s="1" t="s">
        <v>15</v>
      </c>
      <c r="V682" s="5">
        <v>42891.619733796295</v>
      </c>
      <c r="W682" s="1" t="s">
        <v>4</v>
      </c>
      <c r="X682" s="1"/>
      <c r="Y682" s="1" t="s">
        <v>190</v>
      </c>
      <c r="Z682" s="1" t="s">
        <v>12</v>
      </c>
      <c r="AA682" s="1" t="s">
        <v>11</v>
      </c>
    </row>
    <row r="683" spans="1:27" x14ac:dyDescent="0.25">
      <c r="A683" s="1" t="s">
        <v>631</v>
      </c>
      <c r="B683" s="4">
        <v>42880</v>
      </c>
      <c r="C683" s="24" t="str">
        <f ca="1">IF(Table_owssvr[[#This Row],[Date]]&gt;=(TODAY()-365),"Y","N")</f>
        <v>N</v>
      </c>
      <c r="D683" s="1" t="s">
        <v>630</v>
      </c>
      <c r="E683" s="1" t="s">
        <v>39</v>
      </c>
      <c r="F683" s="14" t="s">
        <v>813</v>
      </c>
      <c r="G683" s="1" t="s">
        <v>812</v>
      </c>
      <c r="H683" s="6" t="str">
        <f>IFERROR(LEFT(Table_owssvr[[#This Row],[Subject]],FIND(";",Table_owssvr[[#This Row],[Subject]])-1),Table_owssvr[[#This Row],[Subject]])</f>
        <v>Damage related to disaster</v>
      </c>
      <c r="I683" s="1" t="s">
        <v>27</v>
      </c>
      <c r="J683" s="1" t="s">
        <v>4</v>
      </c>
      <c r="K683" s="5">
        <v>42891.627164351848</v>
      </c>
      <c r="L683" s="1"/>
      <c r="M683" s="1"/>
      <c r="N683" s="2" t="s">
        <v>12</v>
      </c>
      <c r="O683" s="6" t="b">
        <v>0</v>
      </c>
      <c r="P683" s="1" t="s">
        <v>15</v>
      </c>
      <c r="Q683" s="33" t="str">
        <f>IF(ISNUMBER(SEARCH(",",Table_owssvr[[#This Row],[Created By]])),SUBSTITUTE(Table_owssvr[[#This Row],[Created By]]," OCD,",""),Table_owssvr[[#This Row],[Created By]])</f>
        <v>Kristen Hebert</v>
      </c>
      <c r="R683" s="33" t="str">
        <f>IF(ISNUMBER(SEARCH(",",Table_owssvr[[#This Row],[Created By]])),(MID(Table_owssvr[[#This Row],[Created By_A]]&amp;" "&amp;Table_owssvr[[#This Row],[Created By_A]],FIND(" ",Table_owssvr[[#This Row],[Created By_A]])+1,LEN(Table_owssvr[[#This Row],[Created By_A]]))),Table_owssvr[[#This Row],[Created By]])</f>
        <v>Kristen Hebert</v>
      </c>
      <c r="S683" s="34" t="str">
        <f>IF(ISNUMBER(SEARCH(",",Table_owssvr[[#This Row],[Created By_B1]])),SUBSTITUTE(Table_owssvr[[#This Row],[Created By_B1]],",",""),Table_owssvr[[#This Row],[Created By_B1]])</f>
        <v>Kristen Hebert</v>
      </c>
      <c r="T683" s="7">
        <v>691</v>
      </c>
      <c r="U683" s="1" t="s">
        <v>15</v>
      </c>
      <c r="V683" s="5">
        <v>42891.627164351848</v>
      </c>
      <c r="W683" s="1" t="s">
        <v>4</v>
      </c>
      <c r="X683" s="1"/>
      <c r="Y683" s="1" t="s">
        <v>190</v>
      </c>
      <c r="Z683" s="1" t="s">
        <v>12</v>
      </c>
      <c r="AA683" s="1" t="s">
        <v>11</v>
      </c>
    </row>
    <row r="684" spans="1:27" x14ac:dyDescent="0.25">
      <c r="A684" s="1" t="s">
        <v>637</v>
      </c>
      <c r="B684" s="4">
        <v>42881</v>
      </c>
      <c r="C684" s="24" t="str">
        <f ca="1">IF(Table_owssvr[[#This Row],[Date]]&gt;=(TODAY()-365),"Y","N")</f>
        <v>N</v>
      </c>
      <c r="D684" s="1" t="s">
        <v>692</v>
      </c>
      <c r="E684" s="1" t="s">
        <v>39</v>
      </c>
      <c r="F684" s="14" t="s">
        <v>811</v>
      </c>
      <c r="G684" s="1" t="s">
        <v>632</v>
      </c>
      <c r="H684" s="6" t="str">
        <f>IFERROR(LEFT(Table_owssvr[[#This Row],[Subject]],FIND(";",Table_owssvr[[#This Row],[Subject]])-1),Table_owssvr[[#This Row],[Subject]])</f>
        <v>Damage related to disaster</v>
      </c>
      <c r="I684" s="1" t="s">
        <v>27</v>
      </c>
      <c r="J684" s="1" t="s">
        <v>4</v>
      </c>
      <c r="K684" s="5">
        <v>42891.633912037039</v>
      </c>
      <c r="L684" s="1"/>
      <c r="M684" s="1"/>
      <c r="N684" s="2" t="s">
        <v>12</v>
      </c>
      <c r="O684" s="6" t="b">
        <v>0</v>
      </c>
      <c r="P684" s="1" t="s">
        <v>15</v>
      </c>
      <c r="Q684" s="33" t="str">
        <f>IF(ISNUMBER(SEARCH(",",Table_owssvr[[#This Row],[Created By]])),SUBSTITUTE(Table_owssvr[[#This Row],[Created By]]," OCD,",""),Table_owssvr[[#This Row],[Created By]])</f>
        <v>Kristen Hebert</v>
      </c>
      <c r="R684" s="33" t="str">
        <f>IF(ISNUMBER(SEARCH(",",Table_owssvr[[#This Row],[Created By]])),(MID(Table_owssvr[[#This Row],[Created By_A]]&amp;" "&amp;Table_owssvr[[#This Row],[Created By_A]],FIND(" ",Table_owssvr[[#This Row],[Created By_A]])+1,LEN(Table_owssvr[[#This Row],[Created By_A]]))),Table_owssvr[[#This Row],[Created By]])</f>
        <v>Kristen Hebert</v>
      </c>
      <c r="S684" s="34" t="str">
        <f>IF(ISNUMBER(SEARCH(",",Table_owssvr[[#This Row],[Created By_B1]])),SUBSTITUTE(Table_owssvr[[#This Row],[Created By_B1]],",",""),Table_owssvr[[#This Row],[Created By_B1]])</f>
        <v>Kristen Hebert</v>
      </c>
      <c r="T684" s="7">
        <v>692</v>
      </c>
      <c r="U684" s="1" t="s">
        <v>15</v>
      </c>
      <c r="V684" s="5">
        <v>42891.633912037039</v>
      </c>
      <c r="W684" s="1" t="s">
        <v>4</v>
      </c>
      <c r="X684" s="1"/>
      <c r="Y684" s="1" t="s">
        <v>190</v>
      </c>
      <c r="Z684" s="1" t="s">
        <v>12</v>
      </c>
      <c r="AA684" s="1" t="s">
        <v>11</v>
      </c>
    </row>
    <row r="685" spans="1:27" x14ac:dyDescent="0.25">
      <c r="A685" s="1" t="s">
        <v>31</v>
      </c>
      <c r="B685" s="4">
        <v>42891</v>
      </c>
      <c r="C685" s="24" t="str">
        <f ca="1">IF(Table_owssvr[[#This Row],[Date]]&gt;=(TODAY()-365),"Y","N")</f>
        <v>N</v>
      </c>
      <c r="D685" s="1" t="s">
        <v>164</v>
      </c>
      <c r="E685" s="1" t="s">
        <v>29</v>
      </c>
      <c r="F685" s="14" t="s">
        <v>810</v>
      </c>
      <c r="G685" s="1" t="s">
        <v>809</v>
      </c>
      <c r="H685" s="6" t="str">
        <f>IFERROR(LEFT(Table_owssvr[[#This Row],[Subject]],FIND(";",Table_owssvr[[#This Row],[Subject]])-1),Table_owssvr[[#This Row],[Subject]])</f>
        <v>Duplication of Benefits</v>
      </c>
      <c r="I685" s="1" t="s">
        <v>16</v>
      </c>
      <c r="J685" s="1" t="s">
        <v>6</v>
      </c>
      <c r="K685" s="5">
        <v>42891.656180555554</v>
      </c>
      <c r="L685" s="1"/>
      <c r="M685" s="1"/>
      <c r="N685" s="2" t="s">
        <v>12</v>
      </c>
      <c r="O685" s="6" t="b">
        <v>0</v>
      </c>
      <c r="P685" s="1" t="s">
        <v>15</v>
      </c>
      <c r="Q685" s="33" t="str">
        <f>IF(ISNUMBER(SEARCH(",",Table_owssvr[[#This Row],[Created By]])),SUBSTITUTE(Table_owssvr[[#This Row],[Created By]]," OCD,",""),Table_owssvr[[#This Row],[Created By]])</f>
        <v>Nechelle Polk</v>
      </c>
      <c r="R685" s="33" t="str">
        <f>IF(ISNUMBER(SEARCH(",",Table_owssvr[[#This Row],[Created By]])),(MID(Table_owssvr[[#This Row],[Created By_A]]&amp;" "&amp;Table_owssvr[[#This Row],[Created By_A]],FIND(" ",Table_owssvr[[#This Row],[Created By_A]])+1,LEN(Table_owssvr[[#This Row],[Created By_A]]))),Table_owssvr[[#This Row],[Created By]])</f>
        <v>Nechelle Polk</v>
      </c>
      <c r="S685" s="34" t="str">
        <f>IF(ISNUMBER(SEARCH(",",Table_owssvr[[#This Row],[Created By_B1]])),SUBSTITUTE(Table_owssvr[[#This Row],[Created By_B1]],",",""),Table_owssvr[[#This Row],[Created By_B1]])</f>
        <v>Nechelle Polk</v>
      </c>
      <c r="T685" s="7">
        <v>693</v>
      </c>
      <c r="U685" s="1" t="s">
        <v>15</v>
      </c>
      <c r="V685" s="5">
        <v>42891.656180555554</v>
      </c>
      <c r="W685" s="1" t="s">
        <v>6</v>
      </c>
      <c r="X685" s="1"/>
      <c r="Y685" s="1" t="s">
        <v>13</v>
      </c>
      <c r="Z685" s="1" t="s">
        <v>12</v>
      </c>
      <c r="AA685" s="1" t="s">
        <v>11</v>
      </c>
    </row>
    <row r="686" spans="1:27" x14ac:dyDescent="0.25">
      <c r="A686" s="1" t="s">
        <v>698</v>
      </c>
      <c r="B686" s="4">
        <v>42858</v>
      </c>
      <c r="C686" s="24" t="str">
        <f ca="1">IF(Table_owssvr[[#This Row],[Date]]&gt;=(TODAY()-365),"Y","N")</f>
        <v>N</v>
      </c>
      <c r="D686" s="1" t="s">
        <v>697</v>
      </c>
      <c r="E686" s="1" t="s">
        <v>39</v>
      </c>
      <c r="F686" s="14" t="s">
        <v>808</v>
      </c>
      <c r="G686" s="1" t="s">
        <v>805</v>
      </c>
      <c r="H686" s="6" t="str">
        <f>IFERROR(LEFT(Table_owssvr[[#This Row],[Subject]],FIND(";",Table_owssvr[[#This Row],[Subject]])-1),Table_owssvr[[#This Row],[Subject]])</f>
        <v>Damage related to disaster</v>
      </c>
      <c r="I686" s="1" t="s">
        <v>27</v>
      </c>
      <c r="J686" s="1" t="s">
        <v>4</v>
      </c>
      <c r="K686" s="5">
        <v>42892.439305555556</v>
      </c>
      <c r="L686" s="1"/>
      <c r="M686" s="1"/>
      <c r="N686" s="2" t="s">
        <v>12</v>
      </c>
      <c r="O686" s="6" t="b">
        <v>0</v>
      </c>
      <c r="P686" s="1" t="s">
        <v>15</v>
      </c>
      <c r="Q686" s="33" t="str">
        <f>IF(ISNUMBER(SEARCH(",",Table_owssvr[[#This Row],[Created By]])),SUBSTITUTE(Table_owssvr[[#This Row],[Created By]]," OCD,",""),Table_owssvr[[#This Row],[Created By]])</f>
        <v>Kristen Hebert</v>
      </c>
      <c r="R686" s="33" t="str">
        <f>IF(ISNUMBER(SEARCH(",",Table_owssvr[[#This Row],[Created By]])),(MID(Table_owssvr[[#This Row],[Created By_A]]&amp;" "&amp;Table_owssvr[[#This Row],[Created By_A]],FIND(" ",Table_owssvr[[#This Row],[Created By_A]])+1,LEN(Table_owssvr[[#This Row],[Created By_A]]))),Table_owssvr[[#This Row],[Created By]])</f>
        <v>Kristen Hebert</v>
      </c>
      <c r="S686" s="34" t="str">
        <f>IF(ISNUMBER(SEARCH(",",Table_owssvr[[#This Row],[Created By_B1]])),SUBSTITUTE(Table_owssvr[[#This Row],[Created By_B1]],",",""),Table_owssvr[[#This Row],[Created By_B1]])</f>
        <v>Kristen Hebert</v>
      </c>
      <c r="T686" s="7">
        <v>694</v>
      </c>
      <c r="U686" s="1" t="s">
        <v>15</v>
      </c>
      <c r="V686" s="5">
        <v>42892.439305555556</v>
      </c>
      <c r="W686" s="1" t="s">
        <v>4</v>
      </c>
      <c r="X686" s="1"/>
      <c r="Y686" s="1" t="s">
        <v>190</v>
      </c>
      <c r="Z686" s="1" t="s">
        <v>12</v>
      </c>
      <c r="AA686" s="1" t="s">
        <v>11</v>
      </c>
    </row>
    <row r="687" spans="1:27" x14ac:dyDescent="0.25">
      <c r="A687" s="1" t="s">
        <v>590</v>
      </c>
      <c r="B687" s="4">
        <v>42852</v>
      </c>
      <c r="C687" s="24" t="str">
        <f ca="1">IF(Table_owssvr[[#This Row],[Date]]&gt;=(TODAY()-365),"Y","N")</f>
        <v>N</v>
      </c>
      <c r="D687" s="1" t="s">
        <v>589</v>
      </c>
      <c r="E687" s="1" t="s">
        <v>39</v>
      </c>
      <c r="F687" s="14" t="s">
        <v>807</v>
      </c>
      <c r="G687" s="1" t="s">
        <v>632</v>
      </c>
      <c r="H687" s="6" t="str">
        <f>IFERROR(LEFT(Table_owssvr[[#This Row],[Subject]],FIND(";",Table_owssvr[[#This Row],[Subject]])-1),Table_owssvr[[#This Row],[Subject]])</f>
        <v>Damage related to disaster</v>
      </c>
      <c r="I687" s="1" t="s">
        <v>27</v>
      </c>
      <c r="J687" s="1" t="s">
        <v>4</v>
      </c>
      <c r="K687" s="5">
        <v>42892.444363425922</v>
      </c>
      <c r="L687" s="1"/>
      <c r="M687" s="1"/>
      <c r="N687" s="2" t="s">
        <v>12</v>
      </c>
      <c r="O687" s="6" t="b">
        <v>0</v>
      </c>
      <c r="P687" s="1" t="s">
        <v>15</v>
      </c>
      <c r="Q687" s="33" t="str">
        <f>IF(ISNUMBER(SEARCH(",",Table_owssvr[[#This Row],[Created By]])),SUBSTITUTE(Table_owssvr[[#This Row],[Created By]]," OCD,",""),Table_owssvr[[#This Row],[Created By]])</f>
        <v>Kristen Hebert</v>
      </c>
      <c r="R687" s="33" t="str">
        <f>IF(ISNUMBER(SEARCH(",",Table_owssvr[[#This Row],[Created By]])),(MID(Table_owssvr[[#This Row],[Created By_A]]&amp;" "&amp;Table_owssvr[[#This Row],[Created By_A]],FIND(" ",Table_owssvr[[#This Row],[Created By_A]])+1,LEN(Table_owssvr[[#This Row],[Created By_A]]))),Table_owssvr[[#This Row],[Created By]])</f>
        <v>Kristen Hebert</v>
      </c>
      <c r="S687" s="34" t="str">
        <f>IF(ISNUMBER(SEARCH(",",Table_owssvr[[#This Row],[Created By_B1]])),SUBSTITUTE(Table_owssvr[[#This Row],[Created By_B1]],",",""),Table_owssvr[[#This Row],[Created By_B1]])</f>
        <v>Kristen Hebert</v>
      </c>
      <c r="T687" s="7">
        <v>695</v>
      </c>
      <c r="U687" s="1" t="s">
        <v>15</v>
      </c>
      <c r="V687" s="5">
        <v>42892.444363425922</v>
      </c>
      <c r="W687" s="1" t="s">
        <v>4</v>
      </c>
      <c r="X687" s="1"/>
      <c r="Y687" s="1" t="s">
        <v>190</v>
      </c>
      <c r="Z687" s="1" t="s">
        <v>12</v>
      </c>
      <c r="AA687" s="1" t="s">
        <v>11</v>
      </c>
    </row>
    <row r="688" spans="1:27" x14ac:dyDescent="0.25">
      <c r="A688" s="1" t="s">
        <v>698</v>
      </c>
      <c r="B688" s="4">
        <v>42893</v>
      </c>
      <c r="C688" s="24" t="str">
        <f ca="1">IF(Table_owssvr[[#This Row],[Date]]&gt;=(TODAY()-365),"Y","N")</f>
        <v>N</v>
      </c>
      <c r="D688" s="1" t="s">
        <v>697</v>
      </c>
      <c r="E688" s="1" t="s">
        <v>39</v>
      </c>
      <c r="F688" s="14" t="s">
        <v>806</v>
      </c>
      <c r="G688" s="1" t="s">
        <v>805</v>
      </c>
      <c r="H688" s="6" t="str">
        <f>IFERROR(LEFT(Table_owssvr[[#This Row],[Subject]],FIND(";",Table_owssvr[[#This Row],[Subject]])-1),Table_owssvr[[#This Row],[Subject]])</f>
        <v>Damage related to disaster</v>
      </c>
      <c r="I688" s="1" t="s">
        <v>16</v>
      </c>
      <c r="J688" s="1" t="s">
        <v>4</v>
      </c>
      <c r="K688" s="5">
        <v>42893.446643518517</v>
      </c>
      <c r="L688" s="1"/>
      <c r="M688" s="1"/>
      <c r="N688" s="2" t="s">
        <v>12</v>
      </c>
      <c r="O688" s="6" t="b">
        <v>0</v>
      </c>
      <c r="P688" s="1" t="s">
        <v>15</v>
      </c>
      <c r="Q688" s="33" t="str">
        <f>IF(ISNUMBER(SEARCH(",",Table_owssvr[[#This Row],[Created By]])),SUBSTITUTE(Table_owssvr[[#This Row],[Created By]]," OCD,",""),Table_owssvr[[#This Row],[Created By]])</f>
        <v>Kristen Hebert</v>
      </c>
      <c r="R688" s="33" t="str">
        <f>IF(ISNUMBER(SEARCH(",",Table_owssvr[[#This Row],[Created By]])),(MID(Table_owssvr[[#This Row],[Created By_A]]&amp;" "&amp;Table_owssvr[[#This Row],[Created By_A]],FIND(" ",Table_owssvr[[#This Row],[Created By_A]])+1,LEN(Table_owssvr[[#This Row],[Created By_A]]))),Table_owssvr[[#This Row],[Created By]])</f>
        <v>Kristen Hebert</v>
      </c>
      <c r="S688" s="34" t="str">
        <f>IF(ISNUMBER(SEARCH(",",Table_owssvr[[#This Row],[Created By_B1]])),SUBSTITUTE(Table_owssvr[[#This Row],[Created By_B1]],",",""),Table_owssvr[[#This Row],[Created By_B1]])</f>
        <v>Kristen Hebert</v>
      </c>
      <c r="T688" s="7">
        <v>696</v>
      </c>
      <c r="U688" s="1" t="s">
        <v>15</v>
      </c>
      <c r="V688" s="5">
        <v>42893.448217592595</v>
      </c>
      <c r="W688" s="1" t="s">
        <v>4</v>
      </c>
      <c r="X688" s="1"/>
      <c r="Y688" s="1" t="s">
        <v>190</v>
      </c>
      <c r="Z688" s="1" t="s">
        <v>12</v>
      </c>
      <c r="AA688" s="1" t="s">
        <v>11</v>
      </c>
    </row>
    <row r="689" spans="1:27" x14ac:dyDescent="0.25">
      <c r="A689" s="1" t="s">
        <v>698</v>
      </c>
      <c r="B689" s="4">
        <v>42795</v>
      </c>
      <c r="C689" s="24" t="str">
        <f ca="1">IF(Table_owssvr[[#This Row],[Date]]&gt;=(TODAY()-365),"Y","N")</f>
        <v>N</v>
      </c>
      <c r="D689" s="1" t="s">
        <v>697</v>
      </c>
      <c r="E689" s="1" t="s">
        <v>39</v>
      </c>
      <c r="F689" s="14" t="s">
        <v>804</v>
      </c>
      <c r="G689" s="1" t="s">
        <v>695</v>
      </c>
      <c r="H689" s="6" t="str">
        <f>IFERROR(LEFT(Table_owssvr[[#This Row],[Subject]],FIND(";",Table_owssvr[[#This Row],[Subject]])-1),Table_owssvr[[#This Row],[Subject]])</f>
        <v>Damage related to disaster</v>
      </c>
      <c r="I689" s="1" t="s">
        <v>27</v>
      </c>
      <c r="J689" s="1" t="s">
        <v>4</v>
      </c>
      <c r="K689" s="5">
        <v>42894.409780092596</v>
      </c>
      <c r="L689" s="1"/>
      <c r="M689" s="1"/>
      <c r="N689" s="2" t="s">
        <v>12</v>
      </c>
      <c r="O689" s="6" t="b">
        <v>0</v>
      </c>
      <c r="P689" s="1" t="s">
        <v>15</v>
      </c>
      <c r="Q689" s="33" t="str">
        <f>IF(ISNUMBER(SEARCH(",",Table_owssvr[[#This Row],[Created By]])),SUBSTITUTE(Table_owssvr[[#This Row],[Created By]]," OCD,",""),Table_owssvr[[#This Row],[Created By]])</f>
        <v>Kristen Hebert</v>
      </c>
      <c r="R689" s="33" t="str">
        <f>IF(ISNUMBER(SEARCH(",",Table_owssvr[[#This Row],[Created By]])),(MID(Table_owssvr[[#This Row],[Created By_A]]&amp;" "&amp;Table_owssvr[[#This Row],[Created By_A]],FIND(" ",Table_owssvr[[#This Row],[Created By_A]])+1,LEN(Table_owssvr[[#This Row],[Created By_A]]))),Table_owssvr[[#This Row],[Created By]])</f>
        <v>Kristen Hebert</v>
      </c>
      <c r="S689" s="34" t="str">
        <f>IF(ISNUMBER(SEARCH(",",Table_owssvr[[#This Row],[Created By_B1]])),SUBSTITUTE(Table_owssvr[[#This Row],[Created By_B1]],",",""),Table_owssvr[[#This Row],[Created By_B1]])</f>
        <v>Kristen Hebert</v>
      </c>
      <c r="T689" s="7">
        <v>697</v>
      </c>
      <c r="U689" s="1" t="s">
        <v>15</v>
      </c>
      <c r="V689" s="5">
        <v>42894.409780092596</v>
      </c>
      <c r="W689" s="1" t="s">
        <v>4</v>
      </c>
      <c r="X689" s="1"/>
      <c r="Y689" s="1" t="s">
        <v>190</v>
      </c>
      <c r="Z689" s="1" t="s">
        <v>12</v>
      </c>
      <c r="AA689" s="1" t="s">
        <v>11</v>
      </c>
    </row>
    <row r="690" spans="1:27" x14ac:dyDescent="0.25">
      <c r="A690" s="1" t="s">
        <v>482</v>
      </c>
      <c r="B690" s="4">
        <v>42898</v>
      </c>
      <c r="C690" s="24" t="str">
        <f ca="1">IF(Table_owssvr[[#This Row],[Date]]&gt;=(TODAY()-365),"Y","N")</f>
        <v>N</v>
      </c>
      <c r="D690" s="1" t="s">
        <v>803</v>
      </c>
      <c r="E690" s="1" t="s">
        <v>29</v>
      </c>
      <c r="F690" s="14" t="s">
        <v>802</v>
      </c>
      <c r="G690" s="1" t="s">
        <v>801</v>
      </c>
      <c r="H690" s="6" t="str">
        <f>IFERROR(LEFT(Table_owssvr[[#This Row],[Subject]],FIND(";",Table_owssvr[[#This Row],[Subject]])-1),Table_owssvr[[#This Row],[Subject]])</f>
        <v>Damage related to disaster</v>
      </c>
      <c r="I690" s="1" t="s">
        <v>16</v>
      </c>
      <c r="J690" s="1" t="s">
        <v>3</v>
      </c>
      <c r="K690" s="5">
        <v>42899.453067129631</v>
      </c>
      <c r="L690" s="1"/>
      <c r="M690" s="1"/>
      <c r="N690" s="2" t="s">
        <v>12</v>
      </c>
      <c r="O690" s="6" t="b">
        <v>0</v>
      </c>
      <c r="P690" s="1" t="s">
        <v>15</v>
      </c>
      <c r="Q690" s="33" t="str">
        <f>IF(ISNUMBER(SEARCH(",",Table_owssvr[[#This Row],[Created By]])),SUBSTITUTE(Table_owssvr[[#This Row],[Created By]]," OCD,",""),Table_owssvr[[#This Row],[Created By]])</f>
        <v>Rosalind Peychaud</v>
      </c>
      <c r="R690" s="33" t="str">
        <f>IF(ISNUMBER(SEARCH(",",Table_owssvr[[#This Row],[Created By]])),(MID(Table_owssvr[[#This Row],[Created By_A]]&amp;" "&amp;Table_owssvr[[#This Row],[Created By_A]],FIND(" ",Table_owssvr[[#This Row],[Created By_A]])+1,LEN(Table_owssvr[[#This Row],[Created By_A]]))),Table_owssvr[[#This Row],[Created By]])</f>
        <v>Rosalind Peychaud</v>
      </c>
      <c r="S690" s="34" t="str">
        <f>IF(ISNUMBER(SEARCH(",",Table_owssvr[[#This Row],[Created By_B1]])),SUBSTITUTE(Table_owssvr[[#This Row],[Created By_B1]],",",""),Table_owssvr[[#This Row],[Created By_B1]])</f>
        <v>Rosalind Peychaud</v>
      </c>
      <c r="T690" s="7">
        <v>698</v>
      </c>
      <c r="U690" s="1" t="s">
        <v>15</v>
      </c>
      <c r="V690" s="5">
        <v>42899.453067129631</v>
      </c>
      <c r="W690" s="1" t="s">
        <v>3</v>
      </c>
      <c r="X690" s="1"/>
      <c r="Y690" s="1" t="s">
        <v>13</v>
      </c>
      <c r="Z690" s="1" t="s">
        <v>12</v>
      </c>
      <c r="AA690" s="1" t="s">
        <v>11</v>
      </c>
    </row>
    <row r="691" spans="1:27" x14ac:dyDescent="0.25">
      <c r="A691" s="1" t="s">
        <v>800</v>
      </c>
      <c r="B691" s="4">
        <v>42859</v>
      </c>
      <c r="C691" s="24" t="str">
        <f ca="1">IF(Table_owssvr[[#This Row],[Date]]&gt;=(TODAY()-365),"Y","N")</f>
        <v>N</v>
      </c>
      <c r="D691" s="1" t="s">
        <v>675</v>
      </c>
      <c r="E691" s="1" t="s">
        <v>29</v>
      </c>
      <c r="F691" s="14" t="s">
        <v>799</v>
      </c>
      <c r="G691" s="1" t="s">
        <v>798</v>
      </c>
      <c r="H691" s="6" t="str">
        <f>IFERROR(LEFT(Table_owssvr[[#This Row],[Subject]],FIND(";",Table_owssvr[[#This Row],[Subject]])-1),Table_owssvr[[#This Row],[Subject]])</f>
        <v>Damage related to disaster</v>
      </c>
      <c r="I691" s="1" t="s">
        <v>16</v>
      </c>
      <c r="J691" s="1" t="s">
        <v>3</v>
      </c>
      <c r="K691" s="5">
        <v>42899.484803240739</v>
      </c>
      <c r="L691" s="1"/>
      <c r="M691" s="1"/>
      <c r="N691" s="2" t="s">
        <v>12</v>
      </c>
      <c r="O691" s="6" t="b">
        <v>0</v>
      </c>
      <c r="P691" s="1" t="s">
        <v>15</v>
      </c>
      <c r="Q691" s="33" t="str">
        <f>IF(ISNUMBER(SEARCH(",",Table_owssvr[[#This Row],[Created By]])),SUBSTITUTE(Table_owssvr[[#This Row],[Created By]]," OCD,",""),Table_owssvr[[#This Row],[Created By]])</f>
        <v>Rosalind Peychaud</v>
      </c>
      <c r="R691" s="33" t="str">
        <f>IF(ISNUMBER(SEARCH(",",Table_owssvr[[#This Row],[Created By]])),(MID(Table_owssvr[[#This Row],[Created By_A]]&amp;" "&amp;Table_owssvr[[#This Row],[Created By_A]],FIND(" ",Table_owssvr[[#This Row],[Created By_A]])+1,LEN(Table_owssvr[[#This Row],[Created By_A]]))),Table_owssvr[[#This Row],[Created By]])</f>
        <v>Rosalind Peychaud</v>
      </c>
      <c r="S691" s="34" t="str">
        <f>IF(ISNUMBER(SEARCH(",",Table_owssvr[[#This Row],[Created By_B1]])),SUBSTITUTE(Table_owssvr[[#This Row],[Created By_B1]],",",""),Table_owssvr[[#This Row],[Created By_B1]])</f>
        <v>Rosalind Peychaud</v>
      </c>
      <c r="T691" s="7">
        <v>699</v>
      </c>
      <c r="U691" s="1" t="s">
        <v>15</v>
      </c>
      <c r="V691" s="5">
        <v>42899.484803240739</v>
      </c>
      <c r="W691" s="1" t="s">
        <v>3</v>
      </c>
      <c r="X691" s="1"/>
      <c r="Y691" s="1" t="s">
        <v>13</v>
      </c>
      <c r="Z691" s="1" t="s">
        <v>12</v>
      </c>
      <c r="AA691" s="1" t="s">
        <v>11</v>
      </c>
    </row>
    <row r="692" spans="1:27" x14ac:dyDescent="0.25">
      <c r="A692" s="1" t="s">
        <v>492</v>
      </c>
      <c r="B692" s="4">
        <v>42899</v>
      </c>
      <c r="C692" s="24" t="str">
        <f ca="1">IF(Table_owssvr[[#This Row],[Date]]&gt;=(TODAY()-365),"Y","N")</f>
        <v>N</v>
      </c>
      <c r="D692" s="1" t="s">
        <v>568</v>
      </c>
      <c r="E692" s="1" t="s">
        <v>29</v>
      </c>
      <c r="F692" s="14" t="s">
        <v>797</v>
      </c>
      <c r="G692" s="1" t="s">
        <v>796</v>
      </c>
      <c r="H692" s="6" t="str">
        <f>IFERROR(LEFT(Table_owssvr[[#This Row],[Subject]],FIND(";",Table_owssvr[[#This Row],[Subject]])-1),Table_owssvr[[#This Row],[Subject]])</f>
        <v>Damage related to disaster</v>
      </c>
      <c r="I692" s="1" t="s">
        <v>16</v>
      </c>
      <c r="J692" s="1" t="s">
        <v>3</v>
      </c>
      <c r="K692" s="5">
        <v>42899.642534722225</v>
      </c>
      <c r="L692" s="1"/>
      <c r="M692" s="1"/>
      <c r="N692" s="2" t="s">
        <v>12</v>
      </c>
      <c r="O692" s="6" t="b">
        <v>0</v>
      </c>
      <c r="P692" s="1" t="s">
        <v>15</v>
      </c>
      <c r="Q692" s="33" t="str">
        <f>IF(ISNUMBER(SEARCH(",",Table_owssvr[[#This Row],[Created By]])),SUBSTITUTE(Table_owssvr[[#This Row],[Created By]]," OCD,",""),Table_owssvr[[#This Row],[Created By]])</f>
        <v>Rosalind Peychaud</v>
      </c>
      <c r="R692" s="33" t="str">
        <f>IF(ISNUMBER(SEARCH(",",Table_owssvr[[#This Row],[Created By]])),(MID(Table_owssvr[[#This Row],[Created By_A]]&amp;" "&amp;Table_owssvr[[#This Row],[Created By_A]],FIND(" ",Table_owssvr[[#This Row],[Created By_A]])+1,LEN(Table_owssvr[[#This Row],[Created By_A]]))),Table_owssvr[[#This Row],[Created By]])</f>
        <v>Rosalind Peychaud</v>
      </c>
      <c r="S692" s="34" t="str">
        <f>IF(ISNUMBER(SEARCH(",",Table_owssvr[[#This Row],[Created By_B1]])),SUBSTITUTE(Table_owssvr[[#This Row],[Created By_B1]],",",""),Table_owssvr[[#This Row],[Created By_B1]])</f>
        <v>Rosalind Peychaud</v>
      </c>
      <c r="T692" s="7">
        <v>700</v>
      </c>
      <c r="U692" s="1" t="s">
        <v>15</v>
      </c>
      <c r="V692" s="5">
        <v>42899.642534722225</v>
      </c>
      <c r="W692" s="1" t="s">
        <v>3</v>
      </c>
      <c r="X692" s="1"/>
      <c r="Y692" s="1" t="s">
        <v>13</v>
      </c>
      <c r="Z692" s="1" t="s">
        <v>12</v>
      </c>
      <c r="AA692" s="1" t="s">
        <v>11</v>
      </c>
    </row>
    <row r="693" spans="1:27" x14ac:dyDescent="0.25">
      <c r="A693" s="1" t="s">
        <v>388</v>
      </c>
      <c r="B693" s="4">
        <v>42879</v>
      </c>
      <c r="C693" s="24" t="str">
        <f ca="1">IF(Table_owssvr[[#This Row],[Date]]&gt;=(TODAY()-365),"Y","N")</f>
        <v>N</v>
      </c>
      <c r="D693" s="1" t="s">
        <v>453</v>
      </c>
      <c r="E693" s="1" t="s">
        <v>187</v>
      </c>
      <c r="F693" s="14" t="s">
        <v>795</v>
      </c>
      <c r="G693" s="1" t="s">
        <v>168</v>
      </c>
      <c r="H693" s="6" t="str">
        <f>IFERROR(LEFT(Table_owssvr[[#This Row],[Subject]],FIND(";",Table_owssvr[[#This Row],[Subject]])-1),Table_owssvr[[#This Row],[Subject]])</f>
        <v>Damage related to disaster</v>
      </c>
      <c r="I693" s="1" t="s">
        <v>16</v>
      </c>
      <c r="J693" s="1" t="s">
        <v>3</v>
      </c>
      <c r="K693" s="5">
        <v>42899.654733796298</v>
      </c>
      <c r="L693" s="1"/>
      <c r="M693" s="1"/>
      <c r="N693" s="2" t="s">
        <v>12</v>
      </c>
      <c r="O693" s="6" t="b">
        <v>0</v>
      </c>
      <c r="P693" s="1" t="s">
        <v>15</v>
      </c>
      <c r="Q693" s="33" t="str">
        <f>IF(ISNUMBER(SEARCH(",",Table_owssvr[[#This Row],[Created By]])),SUBSTITUTE(Table_owssvr[[#This Row],[Created By]]," OCD,",""),Table_owssvr[[#This Row],[Created By]])</f>
        <v>Rosalind Peychaud</v>
      </c>
      <c r="R693" s="33" t="str">
        <f>IF(ISNUMBER(SEARCH(",",Table_owssvr[[#This Row],[Created By]])),(MID(Table_owssvr[[#This Row],[Created By_A]]&amp;" "&amp;Table_owssvr[[#This Row],[Created By_A]],FIND(" ",Table_owssvr[[#This Row],[Created By_A]])+1,LEN(Table_owssvr[[#This Row],[Created By_A]]))),Table_owssvr[[#This Row],[Created By]])</f>
        <v>Rosalind Peychaud</v>
      </c>
      <c r="S693" s="34" t="str">
        <f>IF(ISNUMBER(SEARCH(",",Table_owssvr[[#This Row],[Created By_B1]])),SUBSTITUTE(Table_owssvr[[#This Row],[Created By_B1]],",",""),Table_owssvr[[#This Row],[Created By_B1]])</f>
        <v>Rosalind Peychaud</v>
      </c>
      <c r="T693" s="7">
        <v>701</v>
      </c>
      <c r="U693" s="1" t="s">
        <v>15</v>
      </c>
      <c r="V693" s="5">
        <v>42899.654733796298</v>
      </c>
      <c r="W693" s="1" t="s">
        <v>3</v>
      </c>
      <c r="X693" s="1"/>
      <c r="Y693" s="1" t="s">
        <v>13</v>
      </c>
      <c r="Z693" s="1" t="s">
        <v>12</v>
      </c>
      <c r="AA693" s="1" t="s">
        <v>11</v>
      </c>
    </row>
    <row r="694" spans="1:27" x14ac:dyDescent="0.25">
      <c r="A694" s="1" t="s">
        <v>482</v>
      </c>
      <c r="B694" s="4">
        <v>42893</v>
      </c>
      <c r="C694" s="24" t="str">
        <f ca="1">IF(Table_owssvr[[#This Row],[Date]]&gt;=(TODAY()-365),"Y","N")</f>
        <v>N</v>
      </c>
      <c r="D694" s="1" t="s">
        <v>568</v>
      </c>
      <c r="E694" s="1" t="s">
        <v>29</v>
      </c>
      <c r="F694" s="14" t="s">
        <v>794</v>
      </c>
      <c r="G694" s="1" t="s">
        <v>793</v>
      </c>
      <c r="H694" s="6" t="str">
        <f>IFERROR(LEFT(Table_owssvr[[#This Row],[Subject]],FIND(";",Table_owssvr[[#This Row],[Subject]])-1),Table_owssvr[[#This Row],[Subject]])</f>
        <v>Damage related to disaster</v>
      </c>
      <c r="I694" s="1" t="s">
        <v>16</v>
      </c>
      <c r="J694" s="1" t="s">
        <v>3</v>
      </c>
      <c r="K694" s="5">
        <v>42899.719305555554</v>
      </c>
      <c r="L694" s="1"/>
      <c r="M694" s="1"/>
      <c r="N694" s="2" t="s">
        <v>12</v>
      </c>
      <c r="O694" s="6" t="b">
        <v>0</v>
      </c>
      <c r="P694" s="1" t="s">
        <v>15</v>
      </c>
      <c r="Q694" s="33" t="str">
        <f>IF(ISNUMBER(SEARCH(",",Table_owssvr[[#This Row],[Created By]])),SUBSTITUTE(Table_owssvr[[#This Row],[Created By]]," OCD,",""),Table_owssvr[[#This Row],[Created By]])</f>
        <v>Rosalind Peychaud</v>
      </c>
      <c r="R694" s="33" t="str">
        <f>IF(ISNUMBER(SEARCH(",",Table_owssvr[[#This Row],[Created By]])),(MID(Table_owssvr[[#This Row],[Created By_A]]&amp;" "&amp;Table_owssvr[[#This Row],[Created By_A]],FIND(" ",Table_owssvr[[#This Row],[Created By_A]])+1,LEN(Table_owssvr[[#This Row],[Created By_A]]))),Table_owssvr[[#This Row],[Created By]])</f>
        <v>Rosalind Peychaud</v>
      </c>
      <c r="S694" s="34" t="str">
        <f>IF(ISNUMBER(SEARCH(",",Table_owssvr[[#This Row],[Created By_B1]])),SUBSTITUTE(Table_owssvr[[#This Row],[Created By_B1]],",",""),Table_owssvr[[#This Row],[Created By_B1]])</f>
        <v>Rosalind Peychaud</v>
      </c>
      <c r="T694" s="7">
        <v>702</v>
      </c>
      <c r="U694" s="1" t="s">
        <v>15</v>
      </c>
      <c r="V694" s="5">
        <v>42899.719305555554</v>
      </c>
      <c r="W694" s="1" t="s">
        <v>3</v>
      </c>
      <c r="X694" s="1"/>
      <c r="Y694" s="1" t="s">
        <v>13</v>
      </c>
      <c r="Z694" s="1" t="s">
        <v>12</v>
      </c>
      <c r="AA694" s="1" t="s">
        <v>11</v>
      </c>
    </row>
    <row r="695" spans="1:27" x14ac:dyDescent="0.25">
      <c r="A695" s="1" t="s">
        <v>142</v>
      </c>
      <c r="B695" s="4">
        <v>42901</v>
      </c>
      <c r="C695" s="24" t="str">
        <f ca="1">IF(Table_owssvr[[#This Row],[Date]]&gt;=(TODAY()-365),"Y","N")</f>
        <v>N</v>
      </c>
      <c r="D695" s="1" t="s">
        <v>736</v>
      </c>
      <c r="E695" s="1" t="s">
        <v>48</v>
      </c>
      <c r="F695" s="14" t="s">
        <v>792</v>
      </c>
      <c r="G695" s="1" t="s">
        <v>55</v>
      </c>
      <c r="H695" s="6" t="str">
        <f>IFERROR(LEFT(Table_owssvr[[#This Row],[Subject]],FIND(";",Table_owssvr[[#This Row],[Subject]])-1),Table_owssvr[[#This Row],[Subject]])</f>
        <v>Damage related to disaster</v>
      </c>
      <c r="I695" s="1" t="s">
        <v>16</v>
      </c>
      <c r="J695" s="1" t="s">
        <v>6</v>
      </c>
      <c r="K695" s="5">
        <v>42901.490601851852</v>
      </c>
      <c r="L695" s="1"/>
      <c r="M695" s="1"/>
      <c r="N695" s="2" t="s">
        <v>12</v>
      </c>
      <c r="O695" s="6" t="b">
        <v>0</v>
      </c>
      <c r="P695" s="1" t="s">
        <v>15</v>
      </c>
      <c r="Q695" s="33" t="str">
        <f>IF(ISNUMBER(SEARCH(",",Table_owssvr[[#This Row],[Created By]])),SUBSTITUTE(Table_owssvr[[#This Row],[Created By]]," OCD,",""),Table_owssvr[[#This Row],[Created By]])</f>
        <v>Nechelle Polk</v>
      </c>
      <c r="R695" s="33" t="str">
        <f>IF(ISNUMBER(SEARCH(",",Table_owssvr[[#This Row],[Created By]])),(MID(Table_owssvr[[#This Row],[Created By_A]]&amp;" "&amp;Table_owssvr[[#This Row],[Created By_A]],FIND(" ",Table_owssvr[[#This Row],[Created By_A]])+1,LEN(Table_owssvr[[#This Row],[Created By_A]]))),Table_owssvr[[#This Row],[Created By]])</f>
        <v>Nechelle Polk</v>
      </c>
      <c r="S695" s="34" t="str">
        <f>IF(ISNUMBER(SEARCH(",",Table_owssvr[[#This Row],[Created By_B1]])),SUBSTITUTE(Table_owssvr[[#This Row],[Created By_B1]],",",""),Table_owssvr[[#This Row],[Created By_B1]])</f>
        <v>Nechelle Polk</v>
      </c>
      <c r="T695" s="7">
        <v>703</v>
      </c>
      <c r="U695" s="1" t="s">
        <v>15</v>
      </c>
      <c r="V695" s="5">
        <v>42901.490601851852</v>
      </c>
      <c r="W695" s="1" t="s">
        <v>6</v>
      </c>
      <c r="X695" s="1"/>
      <c r="Y695" s="1" t="s">
        <v>13</v>
      </c>
      <c r="Z695" s="1" t="s">
        <v>12</v>
      </c>
      <c r="AA695" s="1" t="s">
        <v>11</v>
      </c>
    </row>
    <row r="696" spans="1:27" x14ac:dyDescent="0.25">
      <c r="A696" s="1" t="s">
        <v>590</v>
      </c>
      <c r="B696" s="4">
        <v>42901</v>
      </c>
      <c r="C696" s="24" t="str">
        <f ca="1">IF(Table_owssvr[[#This Row],[Date]]&gt;=(TODAY()-365),"Y","N")</f>
        <v>N</v>
      </c>
      <c r="D696" s="1" t="s">
        <v>589</v>
      </c>
      <c r="E696" s="1" t="s">
        <v>39</v>
      </c>
      <c r="F696" s="14" t="s">
        <v>791</v>
      </c>
      <c r="G696" s="1" t="s">
        <v>632</v>
      </c>
      <c r="H696" s="6" t="str">
        <f>IFERROR(LEFT(Table_owssvr[[#This Row],[Subject]],FIND(";",Table_owssvr[[#This Row],[Subject]])-1),Table_owssvr[[#This Row],[Subject]])</f>
        <v>Damage related to disaster</v>
      </c>
      <c r="I696" s="1" t="s">
        <v>27</v>
      </c>
      <c r="J696" s="1" t="s">
        <v>4</v>
      </c>
      <c r="K696" s="5">
        <v>42901.690625000003</v>
      </c>
      <c r="L696" s="1"/>
      <c r="M696" s="1"/>
      <c r="N696" s="2" t="s">
        <v>12</v>
      </c>
      <c r="O696" s="6" t="b">
        <v>0</v>
      </c>
      <c r="P696" s="1" t="s">
        <v>15</v>
      </c>
      <c r="Q696" s="33" t="str">
        <f>IF(ISNUMBER(SEARCH(",",Table_owssvr[[#This Row],[Created By]])),SUBSTITUTE(Table_owssvr[[#This Row],[Created By]]," OCD,",""),Table_owssvr[[#This Row],[Created By]])</f>
        <v>Kristen Hebert</v>
      </c>
      <c r="R696" s="33" t="str">
        <f>IF(ISNUMBER(SEARCH(",",Table_owssvr[[#This Row],[Created By]])),(MID(Table_owssvr[[#This Row],[Created By_A]]&amp;" "&amp;Table_owssvr[[#This Row],[Created By_A]],FIND(" ",Table_owssvr[[#This Row],[Created By_A]])+1,LEN(Table_owssvr[[#This Row],[Created By_A]]))),Table_owssvr[[#This Row],[Created By]])</f>
        <v>Kristen Hebert</v>
      </c>
      <c r="S696" s="34" t="str">
        <f>IF(ISNUMBER(SEARCH(",",Table_owssvr[[#This Row],[Created By_B1]])),SUBSTITUTE(Table_owssvr[[#This Row],[Created By_B1]],",",""),Table_owssvr[[#This Row],[Created By_B1]])</f>
        <v>Kristen Hebert</v>
      </c>
      <c r="T696" s="7">
        <v>704</v>
      </c>
      <c r="U696" s="1" t="s">
        <v>15</v>
      </c>
      <c r="V696" s="5">
        <v>42901.690625000003</v>
      </c>
      <c r="W696" s="1" t="s">
        <v>4</v>
      </c>
      <c r="X696" s="1"/>
      <c r="Y696" s="1" t="s">
        <v>190</v>
      </c>
      <c r="Z696" s="1" t="s">
        <v>12</v>
      </c>
      <c r="AA696" s="1" t="s">
        <v>11</v>
      </c>
    </row>
    <row r="697" spans="1:27" x14ac:dyDescent="0.25">
      <c r="A697" s="1" t="s">
        <v>512</v>
      </c>
      <c r="B697" s="4">
        <v>42902</v>
      </c>
      <c r="C697" s="24" t="str">
        <f ca="1">IF(Table_owssvr[[#This Row],[Date]]&gt;=(TODAY()-365),"Y","N")</f>
        <v>N</v>
      </c>
      <c r="D697" s="1" t="s">
        <v>790</v>
      </c>
      <c r="E697" s="1" t="s">
        <v>29</v>
      </c>
      <c r="F697" s="14" t="s">
        <v>789</v>
      </c>
      <c r="G697" s="1" t="s">
        <v>168</v>
      </c>
      <c r="H697" s="6" t="str">
        <f>IFERROR(LEFT(Table_owssvr[[#This Row],[Subject]],FIND(";",Table_owssvr[[#This Row],[Subject]])-1),Table_owssvr[[#This Row],[Subject]])</f>
        <v>Damage related to disaster</v>
      </c>
      <c r="I697" s="1" t="s">
        <v>27</v>
      </c>
      <c r="J697" s="1" t="s">
        <v>493</v>
      </c>
      <c r="K697" s="5">
        <v>42905.34615740741</v>
      </c>
      <c r="L697" s="1"/>
      <c r="M697" s="1"/>
      <c r="N697" s="2" t="s">
        <v>12</v>
      </c>
      <c r="O697" s="6" t="b">
        <v>0</v>
      </c>
      <c r="P697" s="1" t="s">
        <v>15</v>
      </c>
      <c r="Q697" s="33" t="str">
        <f>IF(ISNUMBER(SEARCH(",",Table_owssvr[[#This Row],[Created By]])),SUBSTITUTE(Table_owssvr[[#This Row],[Created By]]," OCD,",""),Table_owssvr[[#This Row],[Created By]])</f>
        <v>Lee Jared</v>
      </c>
      <c r="R697" s="33" t="str">
        <f>IF(ISNUMBER(SEARCH(",",Table_owssvr[[#This Row],[Created By]])),(MID(Table_owssvr[[#This Row],[Created By_A]]&amp;" "&amp;Table_owssvr[[#This Row],[Created By_A]],FIND(" ",Table_owssvr[[#This Row],[Created By_A]])+1,LEN(Table_owssvr[[#This Row],[Created By_A]]))),Table_owssvr[[#This Row],[Created By]])</f>
        <v>Jared Lee</v>
      </c>
      <c r="S697" s="34" t="str">
        <f>IF(ISNUMBER(SEARCH(",",Table_owssvr[[#This Row],[Created By_B1]])),SUBSTITUTE(Table_owssvr[[#This Row],[Created By_B1]],",",""),Table_owssvr[[#This Row],[Created By_B1]])</f>
        <v>Jared Lee</v>
      </c>
      <c r="T697" s="7">
        <v>705</v>
      </c>
      <c r="U697" s="1" t="s">
        <v>15</v>
      </c>
      <c r="V697" s="5">
        <v>42905.357465277775</v>
      </c>
      <c r="W697" s="1" t="s">
        <v>493</v>
      </c>
      <c r="X697" s="1"/>
      <c r="Y697" s="1" t="s">
        <v>13</v>
      </c>
      <c r="Z697" s="1" t="s">
        <v>12</v>
      </c>
      <c r="AA697" s="1" t="s">
        <v>11</v>
      </c>
    </row>
    <row r="698" spans="1:27" x14ac:dyDescent="0.25">
      <c r="A698" s="1" t="s">
        <v>512</v>
      </c>
      <c r="B698" s="4">
        <v>42900</v>
      </c>
      <c r="C698" s="24" t="str">
        <f ca="1">IF(Table_owssvr[[#This Row],[Date]]&gt;=(TODAY()-365),"Y","N")</f>
        <v>N</v>
      </c>
      <c r="D698" s="1" t="s">
        <v>788</v>
      </c>
      <c r="E698" s="1" t="s">
        <v>29</v>
      </c>
      <c r="F698" s="14" t="s">
        <v>787</v>
      </c>
      <c r="G698" s="1" t="s">
        <v>786</v>
      </c>
      <c r="H698" s="6" t="str">
        <f>IFERROR(LEFT(Table_owssvr[[#This Row],[Subject]],FIND(";",Table_owssvr[[#This Row],[Subject]])-1),Table_owssvr[[#This Row],[Subject]])</f>
        <v>Fair Housing Equal Opportunity</v>
      </c>
      <c r="I698" s="1" t="s">
        <v>16</v>
      </c>
      <c r="J698" s="1" t="s">
        <v>493</v>
      </c>
      <c r="K698" s="5">
        <v>42905.404108796298</v>
      </c>
      <c r="L698" s="1"/>
      <c r="M698" s="1"/>
      <c r="N698" s="2" t="s">
        <v>12</v>
      </c>
      <c r="O698" s="6" t="b">
        <v>0</v>
      </c>
      <c r="P698" s="1" t="s">
        <v>15</v>
      </c>
      <c r="Q698" s="33" t="str">
        <f>IF(ISNUMBER(SEARCH(",",Table_owssvr[[#This Row],[Created By]])),SUBSTITUTE(Table_owssvr[[#This Row],[Created By]]," OCD,",""),Table_owssvr[[#This Row],[Created By]])</f>
        <v>Lee Jared</v>
      </c>
      <c r="R698" s="33" t="str">
        <f>IF(ISNUMBER(SEARCH(",",Table_owssvr[[#This Row],[Created By]])),(MID(Table_owssvr[[#This Row],[Created By_A]]&amp;" "&amp;Table_owssvr[[#This Row],[Created By_A]],FIND(" ",Table_owssvr[[#This Row],[Created By_A]])+1,LEN(Table_owssvr[[#This Row],[Created By_A]]))),Table_owssvr[[#This Row],[Created By]])</f>
        <v>Jared Lee</v>
      </c>
      <c r="S698" s="34" t="str">
        <f>IF(ISNUMBER(SEARCH(",",Table_owssvr[[#This Row],[Created By_B1]])),SUBSTITUTE(Table_owssvr[[#This Row],[Created By_B1]],",",""),Table_owssvr[[#This Row],[Created By_B1]])</f>
        <v>Jared Lee</v>
      </c>
      <c r="T698" s="7">
        <v>706</v>
      </c>
      <c r="U698" s="1" t="s">
        <v>15</v>
      </c>
      <c r="V698" s="5">
        <v>42905.41505787037</v>
      </c>
      <c r="W698" s="1" t="s">
        <v>493</v>
      </c>
      <c r="X698" s="1"/>
      <c r="Y698" s="1" t="s">
        <v>13</v>
      </c>
      <c r="Z698" s="1" t="s">
        <v>12</v>
      </c>
      <c r="AA698" s="1" t="s">
        <v>11</v>
      </c>
    </row>
    <row r="699" spans="1:27" x14ac:dyDescent="0.25">
      <c r="A699" s="1" t="s">
        <v>497</v>
      </c>
      <c r="B699" s="4">
        <v>42905</v>
      </c>
      <c r="C699" s="24" t="str">
        <f ca="1">IF(Table_owssvr[[#This Row],[Date]]&gt;=(TODAY()-365),"Y","N")</f>
        <v>N</v>
      </c>
      <c r="D699" s="1" t="s">
        <v>785</v>
      </c>
      <c r="E699" s="1" t="s">
        <v>39</v>
      </c>
      <c r="F699" s="14" t="s">
        <v>784</v>
      </c>
      <c r="G699" s="1" t="s">
        <v>417</v>
      </c>
      <c r="H699" s="6" t="str">
        <f>IFERROR(LEFT(Table_owssvr[[#This Row],[Subject]],FIND(";",Table_owssvr[[#This Row],[Subject]])-1),Table_owssvr[[#This Row],[Subject]])</f>
        <v>Financial Management</v>
      </c>
      <c r="I699" s="1" t="s">
        <v>27</v>
      </c>
      <c r="J699" s="1" t="s">
        <v>493</v>
      </c>
      <c r="K699" s="5">
        <v>42905.656180555554</v>
      </c>
      <c r="L699" s="1"/>
      <c r="M699" s="1"/>
      <c r="N699" s="2" t="s">
        <v>12</v>
      </c>
      <c r="O699" s="6" t="b">
        <v>0</v>
      </c>
      <c r="P699" s="1" t="s">
        <v>15</v>
      </c>
      <c r="Q699" s="33" t="str">
        <f>IF(ISNUMBER(SEARCH(",",Table_owssvr[[#This Row],[Created By]])),SUBSTITUTE(Table_owssvr[[#This Row],[Created By]]," OCD,",""),Table_owssvr[[#This Row],[Created By]])</f>
        <v>Lee Jared</v>
      </c>
      <c r="R699" s="33" t="str">
        <f>IF(ISNUMBER(SEARCH(",",Table_owssvr[[#This Row],[Created By]])),(MID(Table_owssvr[[#This Row],[Created By_A]]&amp;" "&amp;Table_owssvr[[#This Row],[Created By_A]],FIND(" ",Table_owssvr[[#This Row],[Created By_A]])+1,LEN(Table_owssvr[[#This Row],[Created By_A]]))),Table_owssvr[[#This Row],[Created By]])</f>
        <v>Jared Lee</v>
      </c>
      <c r="S699" s="34" t="str">
        <f>IF(ISNUMBER(SEARCH(",",Table_owssvr[[#This Row],[Created By_B1]])),SUBSTITUTE(Table_owssvr[[#This Row],[Created By_B1]],",",""),Table_owssvr[[#This Row],[Created By_B1]])</f>
        <v>Jared Lee</v>
      </c>
      <c r="T699" s="7">
        <v>707</v>
      </c>
      <c r="U699" s="1" t="s">
        <v>15</v>
      </c>
      <c r="V699" s="5">
        <v>42905.662141203706</v>
      </c>
      <c r="W699" s="1" t="s">
        <v>493</v>
      </c>
      <c r="X699" s="1"/>
      <c r="Y699" s="1" t="s">
        <v>13</v>
      </c>
      <c r="Z699" s="1" t="s">
        <v>12</v>
      </c>
      <c r="AA699" s="1" t="s">
        <v>11</v>
      </c>
    </row>
    <row r="700" spans="1:27" x14ac:dyDescent="0.25">
      <c r="A700" s="1" t="s">
        <v>783</v>
      </c>
      <c r="B700" s="4">
        <v>42900</v>
      </c>
      <c r="C700" s="24" t="str">
        <f ca="1">IF(Table_owssvr[[#This Row],[Date]]&gt;=(TODAY()-365),"Y","N")</f>
        <v>N</v>
      </c>
      <c r="D700" s="1" t="s">
        <v>782</v>
      </c>
      <c r="E700" s="1" t="s">
        <v>502</v>
      </c>
      <c r="F700" s="14" t="s">
        <v>781</v>
      </c>
      <c r="G700" s="1" t="s">
        <v>780</v>
      </c>
      <c r="H700" s="6" t="str">
        <f>IFERROR(LEFT(Table_owssvr[[#This Row],[Subject]],FIND(";",Table_owssvr[[#This Row],[Subject]])-1),Table_owssvr[[#This Row],[Subject]])</f>
        <v>Eligible CDBG Activities</v>
      </c>
      <c r="I700" s="1" t="s">
        <v>27</v>
      </c>
      <c r="J700" s="1" t="s">
        <v>10</v>
      </c>
      <c r="K700" s="5">
        <v>42906.548194444447</v>
      </c>
      <c r="L700" s="1"/>
      <c r="M700" s="1"/>
      <c r="N700" s="2" t="s">
        <v>12</v>
      </c>
      <c r="O700" s="6" t="b">
        <v>0</v>
      </c>
      <c r="P700" s="1" t="s">
        <v>15</v>
      </c>
      <c r="Q700" s="33" t="str">
        <f>IF(ISNUMBER(SEARCH(",",Table_owssvr[[#This Row],[Created By]])),SUBSTITUTE(Table_owssvr[[#This Row],[Created By]]," OCD,",""),Table_owssvr[[#This Row],[Created By]])</f>
        <v>Helena Janssen</v>
      </c>
      <c r="R700" s="33" t="str">
        <f>IF(ISNUMBER(SEARCH(",",Table_owssvr[[#This Row],[Created By]])),(MID(Table_owssvr[[#This Row],[Created By_A]]&amp;" "&amp;Table_owssvr[[#This Row],[Created By_A]],FIND(" ",Table_owssvr[[#This Row],[Created By_A]])+1,LEN(Table_owssvr[[#This Row],[Created By_A]]))),Table_owssvr[[#This Row],[Created By]])</f>
        <v>Helena Janssen</v>
      </c>
      <c r="S700" s="34" t="str">
        <f>IF(ISNUMBER(SEARCH(",",Table_owssvr[[#This Row],[Created By_B1]])),SUBSTITUTE(Table_owssvr[[#This Row],[Created By_B1]],",",""),Table_owssvr[[#This Row],[Created By_B1]])</f>
        <v>Helena Janssen</v>
      </c>
      <c r="T700" s="7">
        <v>708</v>
      </c>
      <c r="U700" s="1" t="s">
        <v>15</v>
      </c>
      <c r="V700" s="5">
        <v>42906.548194444447</v>
      </c>
      <c r="W700" s="1" t="s">
        <v>10</v>
      </c>
      <c r="X700" s="1"/>
      <c r="Y700" s="1" t="s">
        <v>190</v>
      </c>
      <c r="Z700" s="1" t="s">
        <v>12</v>
      </c>
      <c r="AA700" s="1" t="s">
        <v>11</v>
      </c>
    </row>
    <row r="701" spans="1:27" x14ac:dyDescent="0.25">
      <c r="A701" s="1" t="s">
        <v>504</v>
      </c>
      <c r="B701" s="4">
        <v>42894</v>
      </c>
      <c r="C701" s="24" t="str">
        <f ca="1">IF(Table_owssvr[[#This Row],[Date]]&gt;=(TODAY()-365),"Y","N")</f>
        <v>N</v>
      </c>
      <c r="D701" s="1" t="s">
        <v>779</v>
      </c>
      <c r="E701" s="1" t="s">
        <v>48</v>
      </c>
      <c r="F701" s="14" t="s">
        <v>778</v>
      </c>
      <c r="G701" s="1" t="s">
        <v>400</v>
      </c>
      <c r="H701" s="6" t="str">
        <f>IFERROR(LEFT(Table_owssvr[[#This Row],[Subject]],FIND(";",Table_owssvr[[#This Row],[Subject]])-1),Table_owssvr[[#This Row],[Subject]])</f>
        <v>Eligible CDBG Activities</v>
      </c>
      <c r="I701" s="1" t="s">
        <v>27</v>
      </c>
      <c r="J701" s="1" t="s">
        <v>10</v>
      </c>
      <c r="K701" s="5">
        <v>42906.557002314818</v>
      </c>
      <c r="L701" s="1"/>
      <c r="M701" s="1"/>
      <c r="N701" s="2" t="s">
        <v>12</v>
      </c>
      <c r="O701" s="6" t="b">
        <v>0</v>
      </c>
      <c r="P701" s="1" t="s">
        <v>15</v>
      </c>
      <c r="Q701" s="33" t="str">
        <f>IF(ISNUMBER(SEARCH(",",Table_owssvr[[#This Row],[Created By]])),SUBSTITUTE(Table_owssvr[[#This Row],[Created By]]," OCD,",""),Table_owssvr[[#This Row],[Created By]])</f>
        <v>Helena Janssen</v>
      </c>
      <c r="R701" s="33" t="str">
        <f>IF(ISNUMBER(SEARCH(",",Table_owssvr[[#This Row],[Created By]])),(MID(Table_owssvr[[#This Row],[Created By_A]]&amp;" "&amp;Table_owssvr[[#This Row],[Created By_A]],FIND(" ",Table_owssvr[[#This Row],[Created By_A]])+1,LEN(Table_owssvr[[#This Row],[Created By_A]]))),Table_owssvr[[#This Row],[Created By]])</f>
        <v>Helena Janssen</v>
      </c>
      <c r="S701" s="34" t="str">
        <f>IF(ISNUMBER(SEARCH(",",Table_owssvr[[#This Row],[Created By_B1]])),SUBSTITUTE(Table_owssvr[[#This Row],[Created By_B1]],",",""),Table_owssvr[[#This Row],[Created By_B1]])</f>
        <v>Helena Janssen</v>
      </c>
      <c r="T701" s="7">
        <v>709</v>
      </c>
      <c r="U701" s="1" t="s">
        <v>15</v>
      </c>
      <c r="V701" s="5">
        <v>42906.557002314818</v>
      </c>
      <c r="W701" s="1" t="s">
        <v>10</v>
      </c>
      <c r="X701" s="1"/>
      <c r="Y701" s="1" t="s">
        <v>190</v>
      </c>
      <c r="Z701" s="1" t="s">
        <v>12</v>
      </c>
      <c r="AA701" s="1" t="s">
        <v>11</v>
      </c>
    </row>
    <row r="702" spans="1:27" x14ac:dyDescent="0.25">
      <c r="A702" s="1" t="s">
        <v>777</v>
      </c>
      <c r="B702" s="4">
        <v>42908</v>
      </c>
      <c r="C702" s="24" t="str">
        <f ca="1">IF(Table_owssvr[[#This Row],[Date]]&gt;=(TODAY()-365),"Y","N")</f>
        <v>N</v>
      </c>
      <c r="D702" s="1" t="s">
        <v>776</v>
      </c>
      <c r="E702" s="1" t="s">
        <v>39</v>
      </c>
      <c r="F702" s="14" t="s">
        <v>775</v>
      </c>
      <c r="G702" s="1" t="s">
        <v>774</v>
      </c>
      <c r="H702" s="6" t="str">
        <f>IFERROR(LEFT(Table_owssvr[[#This Row],[Subject]],FIND(";",Table_owssvr[[#This Row],[Subject]])-1),Table_owssvr[[#This Row],[Subject]])</f>
        <v>Financial Management</v>
      </c>
      <c r="I702" s="1" t="s">
        <v>16</v>
      </c>
      <c r="J702" s="1" t="s">
        <v>6</v>
      </c>
      <c r="K702" s="5">
        <v>42908.345069444447</v>
      </c>
      <c r="L702" s="1"/>
      <c r="M702" s="1"/>
      <c r="N702" s="2" t="s">
        <v>12</v>
      </c>
      <c r="O702" s="6" t="b">
        <v>0</v>
      </c>
      <c r="P702" s="1" t="s">
        <v>15</v>
      </c>
      <c r="Q702" s="33" t="str">
        <f>IF(ISNUMBER(SEARCH(",",Table_owssvr[[#This Row],[Created By]])),SUBSTITUTE(Table_owssvr[[#This Row],[Created By]]," OCD,",""),Table_owssvr[[#This Row],[Created By]])</f>
        <v>Nechelle Polk</v>
      </c>
      <c r="R702" s="33" t="str">
        <f>IF(ISNUMBER(SEARCH(",",Table_owssvr[[#This Row],[Created By]])),(MID(Table_owssvr[[#This Row],[Created By_A]]&amp;" "&amp;Table_owssvr[[#This Row],[Created By_A]],FIND(" ",Table_owssvr[[#This Row],[Created By_A]])+1,LEN(Table_owssvr[[#This Row],[Created By_A]]))),Table_owssvr[[#This Row],[Created By]])</f>
        <v>Nechelle Polk</v>
      </c>
      <c r="S702" s="34" t="str">
        <f>IF(ISNUMBER(SEARCH(",",Table_owssvr[[#This Row],[Created By_B1]])),SUBSTITUTE(Table_owssvr[[#This Row],[Created By_B1]],",",""),Table_owssvr[[#This Row],[Created By_B1]])</f>
        <v>Nechelle Polk</v>
      </c>
      <c r="T702" s="7">
        <v>710</v>
      </c>
      <c r="U702" s="1" t="s">
        <v>15</v>
      </c>
      <c r="V702" s="5">
        <v>42908.345069444447</v>
      </c>
      <c r="W702" s="1" t="s">
        <v>6</v>
      </c>
      <c r="X702" s="1"/>
      <c r="Y702" s="1" t="s">
        <v>13</v>
      </c>
      <c r="Z702" s="1" t="s">
        <v>12</v>
      </c>
      <c r="AA702" s="1" t="s">
        <v>11</v>
      </c>
    </row>
    <row r="703" spans="1:27" x14ac:dyDescent="0.25">
      <c r="A703" s="1" t="s">
        <v>482</v>
      </c>
      <c r="B703" s="4">
        <v>42907</v>
      </c>
      <c r="C703" s="24" t="str">
        <f ca="1">IF(Table_owssvr[[#This Row],[Date]]&gt;=(TODAY()-365),"Y","N")</f>
        <v>N</v>
      </c>
      <c r="D703" s="1" t="s">
        <v>773</v>
      </c>
      <c r="E703" s="1" t="s">
        <v>29</v>
      </c>
      <c r="F703" s="14" t="s">
        <v>772</v>
      </c>
      <c r="G703" s="1" t="s">
        <v>771</v>
      </c>
      <c r="H703" s="6" t="str">
        <f>IFERROR(LEFT(Table_owssvr[[#This Row],[Subject]],FIND(";",Table_owssvr[[#This Row],[Subject]])-1),Table_owssvr[[#This Row],[Subject]])</f>
        <v>Damage related to disaster</v>
      </c>
      <c r="I703" s="1" t="s">
        <v>27</v>
      </c>
      <c r="J703" s="1" t="s">
        <v>3</v>
      </c>
      <c r="K703" s="5">
        <v>42908.632372685184</v>
      </c>
      <c r="L703" s="1"/>
      <c r="M703" s="1"/>
      <c r="N703" s="2" t="s">
        <v>12</v>
      </c>
      <c r="O703" s="6" t="b">
        <v>0</v>
      </c>
      <c r="P703" s="1" t="s">
        <v>15</v>
      </c>
      <c r="Q703" s="33" t="str">
        <f>IF(ISNUMBER(SEARCH(",",Table_owssvr[[#This Row],[Created By]])),SUBSTITUTE(Table_owssvr[[#This Row],[Created By]]," OCD,",""),Table_owssvr[[#This Row],[Created By]])</f>
        <v>Rosalind Peychaud</v>
      </c>
      <c r="R703" s="33" t="str">
        <f>IF(ISNUMBER(SEARCH(",",Table_owssvr[[#This Row],[Created By]])),(MID(Table_owssvr[[#This Row],[Created By_A]]&amp;" "&amp;Table_owssvr[[#This Row],[Created By_A]],FIND(" ",Table_owssvr[[#This Row],[Created By_A]])+1,LEN(Table_owssvr[[#This Row],[Created By_A]]))),Table_owssvr[[#This Row],[Created By]])</f>
        <v>Rosalind Peychaud</v>
      </c>
      <c r="S703" s="34" t="str">
        <f>IF(ISNUMBER(SEARCH(",",Table_owssvr[[#This Row],[Created By_B1]])),SUBSTITUTE(Table_owssvr[[#This Row],[Created By_B1]],",",""),Table_owssvr[[#This Row],[Created By_B1]])</f>
        <v>Rosalind Peychaud</v>
      </c>
      <c r="T703" s="7">
        <v>711</v>
      </c>
      <c r="U703" s="1" t="s">
        <v>15</v>
      </c>
      <c r="V703" s="5">
        <v>42908.632372685184</v>
      </c>
      <c r="W703" s="1" t="s">
        <v>3</v>
      </c>
      <c r="X703" s="1"/>
      <c r="Y703" s="1" t="s">
        <v>190</v>
      </c>
      <c r="Z703" s="1" t="s">
        <v>12</v>
      </c>
      <c r="AA703" s="1" t="s">
        <v>11</v>
      </c>
    </row>
    <row r="704" spans="1:27" x14ac:dyDescent="0.25">
      <c r="A704" s="1" t="s">
        <v>453</v>
      </c>
      <c r="B704" s="4">
        <v>42909</v>
      </c>
      <c r="C704" s="24" t="str">
        <f ca="1">IF(Table_owssvr[[#This Row],[Date]]&gt;=(TODAY()-365),"Y","N")</f>
        <v>N</v>
      </c>
      <c r="D704" s="1" t="s">
        <v>568</v>
      </c>
      <c r="E704" s="1" t="s">
        <v>29</v>
      </c>
      <c r="F704" s="14" t="s">
        <v>770</v>
      </c>
      <c r="G704" s="1" t="s">
        <v>769</v>
      </c>
      <c r="H704" s="6" t="str">
        <f>IFERROR(LEFT(Table_owssvr[[#This Row],[Subject]],FIND(";",Table_owssvr[[#This Row],[Subject]])-1),Table_owssvr[[#This Row],[Subject]])</f>
        <v>Financial Management</v>
      </c>
      <c r="I704" s="1" t="s">
        <v>16</v>
      </c>
      <c r="J704" s="1" t="s">
        <v>3</v>
      </c>
      <c r="K704" s="5">
        <v>42909.657708333332</v>
      </c>
      <c r="L704" s="1"/>
      <c r="M704" s="1"/>
      <c r="N704" s="2" t="s">
        <v>12</v>
      </c>
      <c r="O704" s="6" t="b">
        <v>0</v>
      </c>
      <c r="P704" s="1" t="s">
        <v>15</v>
      </c>
      <c r="Q704" s="33" t="str">
        <f>IF(ISNUMBER(SEARCH(",",Table_owssvr[[#This Row],[Created By]])),SUBSTITUTE(Table_owssvr[[#This Row],[Created By]]," OCD,",""),Table_owssvr[[#This Row],[Created By]])</f>
        <v>Rosalind Peychaud</v>
      </c>
      <c r="R704" s="33" t="str">
        <f>IF(ISNUMBER(SEARCH(",",Table_owssvr[[#This Row],[Created By]])),(MID(Table_owssvr[[#This Row],[Created By_A]]&amp;" "&amp;Table_owssvr[[#This Row],[Created By_A]],FIND(" ",Table_owssvr[[#This Row],[Created By_A]])+1,LEN(Table_owssvr[[#This Row],[Created By_A]]))),Table_owssvr[[#This Row],[Created By]])</f>
        <v>Rosalind Peychaud</v>
      </c>
      <c r="S704" s="34" t="str">
        <f>IF(ISNUMBER(SEARCH(",",Table_owssvr[[#This Row],[Created By_B1]])),SUBSTITUTE(Table_owssvr[[#This Row],[Created By_B1]],",",""),Table_owssvr[[#This Row],[Created By_B1]])</f>
        <v>Rosalind Peychaud</v>
      </c>
      <c r="T704" s="7">
        <v>712</v>
      </c>
      <c r="U704" s="1" t="s">
        <v>15</v>
      </c>
      <c r="V704" s="5">
        <v>42909.657708333332</v>
      </c>
      <c r="W704" s="1" t="s">
        <v>3</v>
      </c>
      <c r="X704" s="1"/>
      <c r="Y704" s="1" t="s">
        <v>13</v>
      </c>
      <c r="Z704" s="1" t="s">
        <v>12</v>
      </c>
      <c r="AA704" s="1" t="s">
        <v>11</v>
      </c>
    </row>
    <row r="705" spans="1:27" x14ac:dyDescent="0.25">
      <c r="A705" s="1" t="s">
        <v>426</v>
      </c>
      <c r="B705" s="4">
        <v>42913</v>
      </c>
      <c r="C705" s="24" t="str">
        <f ca="1">IF(Table_owssvr[[#This Row],[Date]]&gt;=(TODAY()-365),"Y","N")</f>
        <v>N</v>
      </c>
      <c r="D705" s="1" t="s">
        <v>768</v>
      </c>
      <c r="E705" s="1" t="s">
        <v>29</v>
      </c>
      <c r="F705" s="14" t="s">
        <v>767</v>
      </c>
      <c r="G705" s="1" t="s">
        <v>766</v>
      </c>
      <c r="H705" s="6" t="str">
        <f>IFERROR(LEFT(Table_owssvr[[#This Row],[Subject]],FIND(";",Table_owssvr[[#This Row],[Subject]])-1),Table_owssvr[[#This Row],[Subject]])</f>
        <v>Damage related to disaster</v>
      </c>
      <c r="I705" s="1" t="s">
        <v>16</v>
      </c>
      <c r="J705" s="1" t="s">
        <v>3</v>
      </c>
      <c r="K705" s="5">
        <v>42913.656770833331</v>
      </c>
      <c r="L705" s="1"/>
      <c r="M705" s="1"/>
      <c r="N705" s="2" t="s">
        <v>12</v>
      </c>
      <c r="O705" s="6" t="b">
        <v>0</v>
      </c>
      <c r="P705" s="1" t="s">
        <v>15</v>
      </c>
      <c r="Q705" s="33" t="str">
        <f>IF(ISNUMBER(SEARCH(",",Table_owssvr[[#This Row],[Created By]])),SUBSTITUTE(Table_owssvr[[#This Row],[Created By]]," OCD,",""),Table_owssvr[[#This Row],[Created By]])</f>
        <v>Rosalind Peychaud</v>
      </c>
      <c r="R705" s="33" t="str">
        <f>IF(ISNUMBER(SEARCH(",",Table_owssvr[[#This Row],[Created By]])),(MID(Table_owssvr[[#This Row],[Created By_A]]&amp;" "&amp;Table_owssvr[[#This Row],[Created By_A]],FIND(" ",Table_owssvr[[#This Row],[Created By_A]])+1,LEN(Table_owssvr[[#This Row],[Created By_A]]))),Table_owssvr[[#This Row],[Created By]])</f>
        <v>Rosalind Peychaud</v>
      </c>
      <c r="S705" s="34" t="str">
        <f>IF(ISNUMBER(SEARCH(",",Table_owssvr[[#This Row],[Created By_B1]])),SUBSTITUTE(Table_owssvr[[#This Row],[Created By_B1]],",",""),Table_owssvr[[#This Row],[Created By_B1]])</f>
        <v>Rosalind Peychaud</v>
      </c>
      <c r="T705" s="7">
        <v>713</v>
      </c>
      <c r="U705" s="1" t="s">
        <v>15</v>
      </c>
      <c r="V705" s="5">
        <v>42913.660763888889</v>
      </c>
      <c r="W705" s="1" t="s">
        <v>3</v>
      </c>
      <c r="X705" s="1"/>
      <c r="Y705" s="1" t="s">
        <v>13</v>
      </c>
      <c r="Z705" s="1" t="s">
        <v>12</v>
      </c>
      <c r="AA705" s="1" t="s">
        <v>11</v>
      </c>
    </row>
    <row r="706" spans="1:27" x14ac:dyDescent="0.25">
      <c r="A706" s="1" t="s">
        <v>453</v>
      </c>
      <c r="B706" s="4">
        <v>42912</v>
      </c>
      <c r="C706" s="24" t="str">
        <f ca="1">IF(Table_owssvr[[#This Row],[Date]]&gt;=(TODAY()-365),"Y","N")</f>
        <v>N</v>
      </c>
      <c r="D706" s="1" t="s">
        <v>568</v>
      </c>
      <c r="E706" s="1" t="s">
        <v>765</v>
      </c>
      <c r="F706" s="14" t="s">
        <v>764</v>
      </c>
      <c r="G706" s="1" t="s">
        <v>148</v>
      </c>
      <c r="H706" s="6" t="str">
        <f>IFERROR(LEFT(Table_owssvr[[#This Row],[Subject]],FIND(";",Table_owssvr[[#This Row],[Subject]])-1),Table_owssvr[[#This Row],[Subject]])</f>
        <v>Financial Management</v>
      </c>
      <c r="I706" s="1" t="s">
        <v>16</v>
      </c>
      <c r="J706" s="1" t="s">
        <v>3</v>
      </c>
      <c r="K706" s="5">
        <v>42913.658518518518</v>
      </c>
      <c r="L706" s="1"/>
      <c r="M706" s="1"/>
      <c r="N706" s="2" t="s">
        <v>12</v>
      </c>
      <c r="O706" s="6" t="b">
        <v>0</v>
      </c>
      <c r="P706" s="1" t="s">
        <v>15</v>
      </c>
      <c r="Q706" s="33" t="str">
        <f>IF(ISNUMBER(SEARCH(",",Table_owssvr[[#This Row],[Created By]])),SUBSTITUTE(Table_owssvr[[#This Row],[Created By]]," OCD,",""),Table_owssvr[[#This Row],[Created By]])</f>
        <v>Rosalind Peychaud</v>
      </c>
      <c r="R706" s="33" t="str">
        <f>IF(ISNUMBER(SEARCH(",",Table_owssvr[[#This Row],[Created By]])),(MID(Table_owssvr[[#This Row],[Created By_A]]&amp;" "&amp;Table_owssvr[[#This Row],[Created By_A]],FIND(" ",Table_owssvr[[#This Row],[Created By_A]])+1,LEN(Table_owssvr[[#This Row],[Created By_A]]))),Table_owssvr[[#This Row],[Created By]])</f>
        <v>Rosalind Peychaud</v>
      </c>
      <c r="S706" s="34" t="str">
        <f>IF(ISNUMBER(SEARCH(",",Table_owssvr[[#This Row],[Created By_B1]])),SUBSTITUTE(Table_owssvr[[#This Row],[Created By_B1]],",",""),Table_owssvr[[#This Row],[Created By_B1]])</f>
        <v>Rosalind Peychaud</v>
      </c>
      <c r="T706" s="7">
        <v>714</v>
      </c>
      <c r="U706" s="1" t="s">
        <v>15</v>
      </c>
      <c r="V706" s="5">
        <v>42913.658518518518</v>
      </c>
      <c r="W706" s="1" t="s">
        <v>3</v>
      </c>
      <c r="X706" s="1"/>
      <c r="Y706" s="1" t="s">
        <v>13</v>
      </c>
      <c r="Z706" s="1" t="s">
        <v>12</v>
      </c>
      <c r="AA706" s="1" t="s">
        <v>11</v>
      </c>
    </row>
    <row r="707" spans="1:27" x14ac:dyDescent="0.25">
      <c r="A707" s="1" t="s">
        <v>763</v>
      </c>
      <c r="B707" s="4">
        <v>42913</v>
      </c>
      <c r="C707" s="24" t="str">
        <f ca="1">IF(Table_owssvr[[#This Row],[Date]]&gt;=(TODAY()-365),"Y","N")</f>
        <v>N</v>
      </c>
      <c r="D707" s="1" t="s">
        <v>762</v>
      </c>
      <c r="E707" s="1" t="s">
        <v>29</v>
      </c>
      <c r="F707" s="14" t="s">
        <v>761</v>
      </c>
      <c r="G707" s="1" t="s">
        <v>126</v>
      </c>
      <c r="H707" s="6" t="str">
        <f>IFERROR(LEFT(Table_owssvr[[#This Row],[Subject]],FIND(";",Table_owssvr[[#This Row],[Subject]])-1),Table_owssvr[[#This Row],[Subject]])</f>
        <v>Damage related to disaster</v>
      </c>
      <c r="I707" s="1" t="s">
        <v>27</v>
      </c>
      <c r="J707" s="1" t="s">
        <v>3</v>
      </c>
      <c r="K707" s="5">
        <v>42913.66474537037</v>
      </c>
      <c r="L707" s="1"/>
      <c r="M707" s="1"/>
      <c r="N707" s="2" t="s">
        <v>12</v>
      </c>
      <c r="O707" s="6" t="b">
        <v>0</v>
      </c>
      <c r="P707" s="1" t="s">
        <v>15</v>
      </c>
      <c r="Q707" s="33" t="str">
        <f>IF(ISNUMBER(SEARCH(",",Table_owssvr[[#This Row],[Created By]])),SUBSTITUTE(Table_owssvr[[#This Row],[Created By]]," OCD,",""),Table_owssvr[[#This Row],[Created By]])</f>
        <v>Rosalind Peychaud</v>
      </c>
      <c r="R707" s="33" t="str">
        <f>IF(ISNUMBER(SEARCH(",",Table_owssvr[[#This Row],[Created By]])),(MID(Table_owssvr[[#This Row],[Created By_A]]&amp;" "&amp;Table_owssvr[[#This Row],[Created By_A]],FIND(" ",Table_owssvr[[#This Row],[Created By_A]])+1,LEN(Table_owssvr[[#This Row],[Created By_A]]))),Table_owssvr[[#This Row],[Created By]])</f>
        <v>Rosalind Peychaud</v>
      </c>
      <c r="S707" s="34" t="str">
        <f>IF(ISNUMBER(SEARCH(",",Table_owssvr[[#This Row],[Created By_B1]])),SUBSTITUTE(Table_owssvr[[#This Row],[Created By_B1]],",",""),Table_owssvr[[#This Row],[Created By_B1]])</f>
        <v>Rosalind Peychaud</v>
      </c>
      <c r="T707" s="7">
        <v>715</v>
      </c>
      <c r="U707" s="1" t="s">
        <v>15</v>
      </c>
      <c r="V707" s="5">
        <v>42913.66474537037</v>
      </c>
      <c r="W707" s="1" t="s">
        <v>3</v>
      </c>
      <c r="X707" s="1"/>
      <c r="Y707" s="1" t="s">
        <v>13</v>
      </c>
      <c r="Z707" s="1" t="s">
        <v>12</v>
      </c>
      <c r="AA707" s="1" t="s">
        <v>11</v>
      </c>
    </row>
    <row r="708" spans="1:27" x14ac:dyDescent="0.25">
      <c r="A708" s="1" t="s">
        <v>341</v>
      </c>
      <c r="B708" s="4">
        <v>42921</v>
      </c>
      <c r="C708" s="24" t="str">
        <f ca="1">IF(Table_owssvr[[#This Row],[Date]]&gt;=(TODAY()-365),"Y","N")</f>
        <v>N</v>
      </c>
      <c r="D708" s="1" t="s">
        <v>760</v>
      </c>
      <c r="E708" s="1" t="s">
        <v>29</v>
      </c>
      <c r="F708" s="14" t="s">
        <v>759</v>
      </c>
      <c r="G708" s="1" t="s">
        <v>148</v>
      </c>
      <c r="H708" s="6" t="str">
        <f>IFERROR(LEFT(Table_owssvr[[#This Row],[Subject]],FIND(";",Table_owssvr[[#This Row],[Subject]])-1),Table_owssvr[[#This Row],[Subject]])</f>
        <v>Financial Management</v>
      </c>
      <c r="I708" s="1" t="s">
        <v>27</v>
      </c>
      <c r="J708" s="1" t="s">
        <v>3</v>
      </c>
      <c r="K708" s="5">
        <v>42922.479583333334</v>
      </c>
      <c r="L708" s="1"/>
      <c r="M708" s="1"/>
      <c r="N708" s="2" t="s">
        <v>12</v>
      </c>
      <c r="O708" s="6" t="b">
        <v>0</v>
      </c>
      <c r="P708" s="1" t="s">
        <v>15</v>
      </c>
      <c r="Q708" s="33" t="str">
        <f>IF(ISNUMBER(SEARCH(",",Table_owssvr[[#This Row],[Created By]])),SUBSTITUTE(Table_owssvr[[#This Row],[Created By]]," OCD,",""),Table_owssvr[[#This Row],[Created By]])</f>
        <v>Rosalind Peychaud</v>
      </c>
      <c r="R708" s="33" t="str">
        <f>IF(ISNUMBER(SEARCH(",",Table_owssvr[[#This Row],[Created By]])),(MID(Table_owssvr[[#This Row],[Created By_A]]&amp;" "&amp;Table_owssvr[[#This Row],[Created By_A]],FIND(" ",Table_owssvr[[#This Row],[Created By_A]])+1,LEN(Table_owssvr[[#This Row],[Created By_A]]))),Table_owssvr[[#This Row],[Created By]])</f>
        <v>Rosalind Peychaud</v>
      </c>
      <c r="S708" s="34" t="str">
        <f>IF(ISNUMBER(SEARCH(",",Table_owssvr[[#This Row],[Created By_B1]])),SUBSTITUTE(Table_owssvr[[#This Row],[Created By_B1]],",",""),Table_owssvr[[#This Row],[Created By_B1]])</f>
        <v>Rosalind Peychaud</v>
      </c>
      <c r="T708" s="7">
        <v>716</v>
      </c>
      <c r="U708" s="1" t="s">
        <v>15</v>
      </c>
      <c r="V708" s="5">
        <v>42922.479583333334</v>
      </c>
      <c r="W708" s="1" t="s">
        <v>3</v>
      </c>
      <c r="X708" s="1"/>
      <c r="Y708" s="1" t="s">
        <v>13</v>
      </c>
      <c r="Z708" s="1" t="s">
        <v>12</v>
      </c>
      <c r="AA708" s="1" t="s">
        <v>11</v>
      </c>
    </row>
    <row r="709" spans="1:27" x14ac:dyDescent="0.25">
      <c r="A709" s="1" t="s">
        <v>758</v>
      </c>
      <c r="B709" s="4">
        <v>42922</v>
      </c>
      <c r="C709" s="24" t="str">
        <f ca="1">IF(Table_owssvr[[#This Row],[Date]]&gt;=(TODAY()-365),"Y","N")</f>
        <v>N</v>
      </c>
      <c r="D709" s="1" t="s">
        <v>757</v>
      </c>
      <c r="E709" s="1" t="s">
        <v>39</v>
      </c>
      <c r="F709" s="14" t="s">
        <v>756</v>
      </c>
      <c r="G709" s="1" t="s">
        <v>755</v>
      </c>
      <c r="H709" s="6" t="str">
        <f>IFERROR(LEFT(Table_owssvr[[#This Row],[Subject]],FIND(";",Table_owssvr[[#This Row],[Subject]])-1),Table_owssvr[[#This Row],[Subject]])</f>
        <v>Eligible CDBG Activities</v>
      </c>
      <c r="I709" s="1" t="s">
        <v>27</v>
      </c>
      <c r="J709" s="1" t="s">
        <v>10</v>
      </c>
      <c r="K709" s="5">
        <v>42923.393287037034</v>
      </c>
      <c r="L709" s="1"/>
      <c r="M709" s="1"/>
      <c r="N709" s="2" t="s">
        <v>12</v>
      </c>
      <c r="O709" s="6" t="b">
        <v>0</v>
      </c>
      <c r="P709" s="1" t="s">
        <v>15</v>
      </c>
      <c r="Q709" s="33" t="str">
        <f>IF(ISNUMBER(SEARCH(",",Table_owssvr[[#This Row],[Created By]])),SUBSTITUTE(Table_owssvr[[#This Row],[Created By]]," OCD,",""),Table_owssvr[[#This Row],[Created By]])</f>
        <v>Helena Janssen</v>
      </c>
      <c r="R709" s="33" t="str">
        <f>IF(ISNUMBER(SEARCH(",",Table_owssvr[[#This Row],[Created By]])),(MID(Table_owssvr[[#This Row],[Created By_A]]&amp;" "&amp;Table_owssvr[[#This Row],[Created By_A]],FIND(" ",Table_owssvr[[#This Row],[Created By_A]])+1,LEN(Table_owssvr[[#This Row],[Created By_A]]))),Table_owssvr[[#This Row],[Created By]])</f>
        <v>Helena Janssen</v>
      </c>
      <c r="S709" s="34" t="str">
        <f>IF(ISNUMBER(SEARCH(",",Table_owssvr[[#This Row],[Created By_B1]])),SUBSTITUTE(Table_owssvr[[#This Row],[Created By_B1]],",",""),Table_owssvr[[#This Row],[Created By_B1]])</f>
        <v>Helena Janssen</v>
      </c>
      <c r="T709" s="7">
        <v>717</v>
      </c>
      <c r="U709" s="1" t="s">
        <v>15</v>
      </c>
      <c r="V709" s="5">
        <v>42923.420393518521</v>
      </c>
      <c r="W709" s="1" t="s">
        <v>10</v>
      </c>
      <c r="X709" s="1"/>
      <c r="Y709" s="1" t="s">
        <v>190</v>
      </c>
      <c r="Z709" s="1" t="s">
        <v>12</v>
      </c>
      <c r="AA709" s="1" t="s">
        <v>11</v>
      </c>
    </row>
    <row r="710" spans="1:27" x14ac:dyDescent="0.25">
      <c r="A710" s="1" t="s">
        <v>745</v>
      </c>
      <c r="B710" s="4">
        <v>42887</v>
      </c>
      <c r="C710" s="24" t="str">
        <f ca="1">IF(Table_owssvr[[#This Row],[Date]]&gt;=(TODAY()-365),"Y","N")</f>
        <v>N</v>
      </c>
      <c r="D710" s="1" t="s">
        <v>754</v>
      </c>
      <c r="E710" s="1" t="s">
        <v>52</v>
      </c>
      <c r="F710" s="14" t="s">
        <v>753</v>
      </c>
      <c r="G710" s="1" t="s">
        <v>46</v>
      </c>
      <c r="H710" s="6" t="str">
        <f>IFERROR(LEFT(Table_owssvr[[#This Row],[Subject]],FIND(";",Table_owssvr[[#This Row],[Subject]])-1),Table_owssvr[[#This Row],[Subject]])</f>
        <v>Damage related to disaster</v>
      </c>
      <c r="I710" s="1" t="s">
        <v>27</v>
      </c>
      <c r="J710" s="1" t="s">
        <v>2</v>
      </c>
      <c r="K710" s="5">
        <v>42933.461157407408</v>
      </c>
      <c r="L710" s="1"/>
      <c r="M710" s="1"/>
      <c r="N710" s="2" t="s">
        <v>12</v>
      </c>
      <c r="O710" s="6" t="b">
        <v>0</v>
      </c>
      <c r="P710" s="1" t="s">
        <v>15</v>
      </c>
      <c r="Q710" s="33" t="str">
        <f>IF(ISNUMBER(SEARCH(",",Table_owssvr[[#This Row],[Created By]])),SUBSTITUTE(Table_owssvr[[#This Row],[Created By]]," OCD,",""),Table_owssvr[[#This Row],[Created By]])</f>
        <v>Darin Mann</v>
      </c>
      <c r="R710" s="33" t="str">
        <f>IF(ISNUMBER(SEARCH(",",Table_owssvr[[#This Row],[Created By]])),(MID(Table_owssvr[[#This Row],[Created By_A]]&amp;" "&amp;Table_owssvr[[#This Row],[Created By_A]],FIND(" ",Table_owssvr[[#This Row],[Created By_A]])+1,LEN(Table_owssvr[[#This Row],[Created By_A]]))),Table_owssvr[[#This Row],[Created By]])</f>
        <v>Darin Mann</v>
      </c>
      <c r="S710" s="34" t="str">
        <f>IF(ISNUMBER(SEARCH(",",Table_owssvr[[#This Row],[Created By_B1]])),SUBSTITUTE(Table_owssvr[[#This Row],[Created By_B1]],",",""),Table_owssvr[[#This Row],[Created By_B1]])</f>
        <v>Darin Mann</v>
      </c>
      <c r="T710" s="7">
        <v>718</v>
      </c>
      <c r="U710" s="1" t="s">
        <v>15</v>
      </c>
      <c r="V710" s="5">
        <v>42933.461157407408</v>
      </c>
      <c r="W710" s="1" t="s">
        <v>2</v>
      </c>
      <c r="X710" s="1"/>
      <c r="Y710" s="1" t="s">
        <v>13</v>
      </c>
      <c r="Z710" s="1" t="s">
        <v>12</v>
      </c>
      <c r="AA710" s="1" t="s">
        <v>11</v>
      </c>
    </row>
    <row r="711" spans="1:27" x14ac:dyDescent="0.25">
      <c r="A711" s="1" t="s">
        <v>637</v>
      </c>
      <c r="B711" s="4">
        <v>42907</v>
      </c>
      <c r="C711" s="24" t="str">
        <f ca="1">IF(Table_owssvr[[#This Row],[Date]]&gt;=(TODAY()-365),"Y","N")</f>
        <v>N</v>
      </c>
      <c r="D711" s="1" t="s">
        <v>752</v>
      </c>
      <c r="E711" s="1" t="s">
        <v>39</v>
      </c>
      <c r="F711" s="14" t="s">
        <v>751</v>
      </c>
      <c r="G711" s="1" t="s">
        <v>46</v>
      </c>
      <c r="H711" s="6" t="str">
        <f>IFERROR(LEFT(Table_owssvr[[#This Row],[Subject]],FIND(";",Table_owssvr[[#This Row],[Subject]])-1),Table_owssvr[[#This Row],[Subject]])</f>
        <v>Damage related to disaster</v>
      </c>
      <c r="I711" s="1" t="s">
        <v>16</v>
      </c>
      <c r="J711" s="1" t="s">
        <v>2</v>
      </c>
      <c r="K711" s="5">
        <v>42933.465324074074</v>
      </c>
      <c r="L711" s="1"/>
      <c r="M711" s="1"/>
      <c r="N711" s="2" t="s">
        <v>12</v>
      </c>
      <c r="O711" s="6" t="b">
        <v>0</v>
      </c>
      <c r="P711" s="1" t="s">
        <v>15</v>
      </c>
      <c r="Q711" s="33" t="str">
        <f>IF(ISNUMBER(SEARCH(",",Table_owssvr[[#This Row],[Created By]])),SUBSTITUTE(Table_owssvr[[#This Row],[Created By]]," OCD,",""),Table_owssvr[[#This Row],[Created By]])</f>
        <v>Darin Mann</v>
      </c>
      <c r="R711" s="33" t="str">
        <f>IF(ISNUMBER(SEARCH(",",Table_owssvr[[#This Row],[Created By]])),(MID(Table_owssvr[[#This Row],[Created By_A]]&amp;" "&amp;Table_owssvr[[#This Row],[Created By_A]],FIND(" ",Table_owssvr[[#This Row],[Created By_A]])+1,LEN(Table_owssvr[[#This Row],[Created By_A]]))),Table_owssvr[[#This Row],[Created By]])</f>
        <v>Darin Mann</v>
      </c>
      <c r="S711" s="34" t="str">
        <f>IF(ISNUMBER(SEARCH(",",Table_owssvr[[#This Row],[Created By_B1]])),SUBSTITUTE(Table_owssvr[[#This Row],[Created By_B1]],",",""),Table_owssvr[[#This Row],[Created By_B1]])</f>
        <v>Darin Mann</v>
      </c>
      <c r="T711" s="7">
        <v>719</v>
      </c>
      <c r="U711" s="1" t="s">
        <v>15</v>
      </c>
      <c r="V711" s="5">
        <v>42933.465324074074</v>
      </c>
      <c r="W711" s="1" t="s">
        <v>2</v>
      </c>
      <c r="X711" s="1"/>
      <c r="Y711" s="1" t="s">
        <v>13</v>
      </c>
      <c r="Z711" s="1" t="s">
        <v>12</v>
      </c>
      <c r="AA711" s="1" t="s">
        <v>11</v>
      </c>
    </row>
    <row r="712" spans="1:27" x14ac:dyDescent="0.25">
      <c r="A712" s="1" t="s">
        <v>135</v>
      </c>
      <c r="B712" s="4">
        <v>42901</v>
      </c>
      <c r="C712" s="24" t="str">
        <f ca="1">IF(Table_owssvr[[#This Row],[Date]]&gt;=(TODAY()-365),"Y","N")</f>
        <v>N</v>
      </c>
      <c r="D712" s="1" t="s">
        <v>750</v>
      </c>
      <c r="E712" s="1" t="s">
        <v>39</v>
      </c>
      <c r="F712" s="14" t="s">
        <v>749</v>
      </c>
      <c r="G712" s="1" t="s">
        <v>221</v>
      </c>
      <c r="H712" s="6" t="str">
        <f>IFERROR(LEFT(Table_owssvr[[#This Row],[Subject]],FIND(";",Table_owssvr[[#This Row],[Subject]])-1),Table_owssvr[[#This Row],[Subject]])</f>
        <v>Damage related to disaster</v>
      </c>
      <c r="I712" s="1" t="s">
        <v>16</v>
      </c>
      <c r="J712" s="1" t="s">
        <v>2</v>
      </c>
      <c r="K712" s="5">
        <v>42933.46702546296</v>
      </c>
      <c r="L712" s="1"/>
      <c r="M712" s="1"/>
      <c r="N712" s="2" t="s">
        <v>12</v>
      </c>
      <c r="O712" s="6" t="b">
        <v>0</v>
      </c>
      <c r="P712" s="1" t="s">
        <v>15</v>
      </c>
      <c r="Q712" s="33" t="str">
        <f>IF(ISNUMBER(SEARCH(",",Table_owssvr[[#This Row],[Created By]])),SUBSTITUTE(Table_owssvr[[#This Row],[Created By]]," OCD,",""),Table_owssvr[[#This Row],[Created By]])</f>
        <v>Darin Mann</v>
      </c>
      <c r="R712" s="33" t="str">
        <f>IF(ISNUMBER(SEARCH(",",Table_owssvr[[#This Row],[Created By]])),(MID(Table_owssvr[[#This Row],[Created By_A]]&amp;" "&amp;Table_owssvr[[#This Row],[Created By_A]],FIND(" ",Table_owssvr[[#This Row],[Created By_A]])+1,LEN(Table_owssvr[[#This Row],[Created By_A]]))),Table_owssvr[[#This Row],[Created By]])</f>
        <v>Darin Mann</v>
      </c>
      <c r="S712" s="34" t="str">
        <f>IF(ISNUMBER(SEARCH(",",Table_owssvr[[#This Row],[Created By_B1]])),SUBSTITUTE(Table_owssvr[[#This Row],[Created By_B1]],",",""),Table_owssvr[[#This Row],[Created By_B1]])</f>
        <v>Darin Mann</v>
      </c>
      <c r="T712" s="7">
        <v>720</v>
      </c>
      <c r="U712" s="1" t="s">
        <v>15</v>
      </c>
      <c r="V712" s="5">
        <v>42933.46702546296</v>
      </c>
      <c r="W712" s="1" t="s">
        <v>2</v>
      </c>
      <c r="X712" s="1"/>
      <c r="Y712" s="1" t="s">
        <v>13</v>
      </c>
      <c r="Z712" s="1" t="s">
        <v>12</v>
      </c>
      <c r="AA712" s="1" t="s">
        <v>11</v>
      </c>
    </row>
    <row r="713" spans="1:27" x14ac:dyDescent="0.25">
      <c r="A713" s="1" t="s">
        <v>748</v>
      </c>
      <c r="B713" s="4">
        <v>42901</v>
      </c>
      <c r="C713" s="24" t="str">
        <f ca="1">IF(Table_owssvr[[#This Row],[Date]]&gt;=(TODAY()-365),"Y","N")</f>
        <v>N</v>
      </c>
      <c r="D713" s="1" t="s">
        <v>747</v>
      </c>
      <c r="E713" s="1" t="s">
        <v>39</v>
      </c>
      <c r="F713" s="14" t="s">
        <v>746</v>
      </c>
      <c r="G713" s="1" t="s">
        <v>42</v>
      </c>
      <c r="H713" s="6" t="str">
        <f>IFERROR(LEFT(Table_owssvr[[#This Row],[Subject]],FIND(";",Table_owssvr[[#This Row],[Subject]])-1),Table_owssvr[[#This Row],[Subject]])</f>
        <v>Damage related to disaster</v>
      </c>
      <c r="I713" s="1" t="s">
        <v>27</v>
      </c>
      <c r="J713" s="1" t="s">
        <v>2</v>
      </c>
      <c r="K713" s="5">
        <v>42933.467800925922</v>
      </c>
      <c r="L713" s="1"/>
      <c r="M713" s="1"/>
      <c r="N713" s="2" t="s">
        <v>12</v>
      </c>
      <c r="O713" s="6" t="b">
        <v>0</v>
      </c>
      <c r="P713" s="1" t="s">
        <v>15</v>
      </c>
      <c r="Q713" s="33" t="str">
        <f>IF(ISNUMBER(SEARCH(",",Table_owssvr[[#This Row],[Created By]])),SUBSTITUTE(Table_owssvr[[#This Row],[Created By]]," OCD,",""),Table_owssvr[[#This Row],[Created By]])</f>
        <v>Darin Mann</v>
      </c>
      <c r="R713" s="33" t="str">
        <f>IF(ISNUMBER(SEARCH(",",Table_owssvr[[#This Row],[Created By]])),(MID(Table_owssvr[[#This Row],[Created By_A]]&amp;" "&amp;Table_owssvr[[#This Row],[Created By_A]],FIND(" ",Table_owssvr[[#This Row],[Created By_A]])+1,LEN(Table_owssvr[[#This Row],[Created By_A]]))),Table_owssvr[[#This Row],[Created By]])</f>
        <v>Darin Mann</v>
      </c>
      <c r="S713" s="34" t="str">
        <f>IF(ISNUMBER(SEARCH(",",Table_owssvr[[#This Row],[Created By_B1]])),SUBSTITUTE(Table_owssvr[[#This Row],[Created By_B1]],",",""),Table_owssvr[[#This Row],[Created By_B1]])</f>
        <v>Darin Mann</v>
      </c>
      <c r="T713" s="7">
        <v>721</v>
      </c>
      <c r="U713" s="1" t="s">
        <v>15</v>
      </c>
      <c r="V713" s="5">
        <v>42933.467800925922</v>
      </c>
      <c r="W713" s="1" t="s">
        <v>2</v>
      </c>
      <c r="X713" s="1"/>
      <c r="Y713" s="1" t="s">
        <v>13</v>
      </c>
      <c r="Z713" s="1" t="s">
        <v>12</v>
      </c>
      <c r="AA713" s="1" t="s">
        <v>11</v>
      </c>
    </row>
    <row r="714" spans="1:27" x14ac:dyDescent="0.25">
      <c r="A714" s="1" t="s">
        <v>745</v>
      </c>
      <c r="B714" s="4">
        <v>42914</v>
      </c>
      <c r="C714" s="24" t="str">
        <f ca="1">IF(Table_owssvr[[#This Row],[Date]]&gt;=(TODAY()-365),"Y","N")</f>
        <v>N</v>
      </c>
      <c r="D714" s="1" t="s">
        <v>744</v>
      </c>
      <c r="E714" s="1" t="s">
        <v>39</v>
      </c>
      <c r="F714" s="14" t="s">
        <v>743</v>
      </c>
      <c r="G714" s="1" t="s">
        <v>221</v>
      </c>
      <c r="H714" s="6" t="str">
        <f>IFERROR(LEFT(Table_owssvr[[#This Row],[Subject]],FIND(";",Table_owssvr[[#This Row],[Subject]])-1),Table_owssvr[[#This Row],[Subject]])</f>
        <v>Damage related to disaster</v>
      </c>
      <c r="I714" s="1" t="s">
        <v>16</v>
      </c>
      <c r="J714" s="1" t="s">
        <v>2</v>
      </c>
      <c r="K714" s="5">
        <v>42933.469513888886</v>
      </c>
      <c r="L714" s="1"/>
      <c r="M714" s="1"/>
      <c r="N714" s="2" t="s">
        <v>12</v>
      </c>
      <c r="O714" s="6" t="b">
        <v>0</v>
      </c>
      <c r="P714" s="1" t="s">
        <v>15</v>
      </c>
      <c r="Q714" s="33" t="str">
        <f>IF(ISNUMBER(SEARCH(",",Table_owssvr[[#This Row],[Created By]])),SUBSTITUTE(Table_owssvr[[#This Row],[Created By]]," OCD,",""),Table_owssvr[[#This Row],[Created By]])</f>
        <v>Darin Mann</v>
      </c>
      <c r="R714" s="33" t="str">
        <f>IF(ISNUMBER(SEARCH(",",Table_owssvr[[#This Row],[Created By]])),(MID(Table_owssvr[[#This Row],[Created By_A]]&amp;" "&amp;Table_owssvr[[#This Row],[Created By_A]],FIND(" ",Table_owssvr[[#This Row],[Created By_A]])+1,LEN(Table_owssvr[[#This Row],[Created By_A]]))),Table_owssvr[[#This Row],[Created By]])</f>
        <v>Darin Mann</v>
      </c>
      <c r="S714" s="34" t="str">
        <f>IF(ISNUMBER(SEARCH(",",Table_owssvr[[#This Row],[Created By_B1]])),SUBSTITUTE(Table_owssvr[[#This Row],[Created By_B1]],",",""),Table_owssvr[[#This Row],[Created By_B1]])</f>
        <v>Darin Mann</v>
      </c>
      <c r="T714" s="7">
        <v>722</v>
      </c>
      <c r="U714" s="1" t="s">
        <v>15</v>
      </c>
      <c r="V714" s="5">
        <v>42933.469513888886</v>
      </c>
      <c r="W714" s="1" t="s">
        <v>2</v>
      </c>
      <c r="X714" s="1"/>
      <c r="Y714" s="1" t="s">
        <v>13</v>
      </c>
      <c r="Z714" s="1" t="s">
        <v>12</v>
      </c>
      <c r="AA714" s="1" t="s">
        <v>11</v>
      </c>
    </row>
    <row r="715" spans="1:27" x14ac:dyDescent="0.25">
      <c r="A715" s="1" t="s">
        <v>742</v>
      </c>
      <c r="B715" s="4">
        <v>42915</v>
      </c>
      <c r="C715" s="24" t="str">
        <f ca="1">IF(Table_owssvr[[#This Row],[Date]]&gt;=(TODAY()-365),"Y","N")</f>
        <v>N</v>
      </c>
      <c r="D715" s="1" t="s">
        <v>741</v>
      </c>
      <c r="E715" s="1" t="s">
        <v>39</v>
      </c>
      <c r="F715" s="14" t="s">
        <v>740</v>
      </c>
      <c r="G715" s="1" t="s">
        <v>46</v>
      </c>
      <c r="H715" s="6" t="str">
        <f>IFERROR(LEFT(Table_owssvr[[#This Row],[Subject]],FIND(";",Table_owssvr[[#This Row],[Subject]])-1),Table_owssvr[[#This Row],[Subject]])</f>
        <v>Damage related to disaster</v>
      </c>
      <c r="I715" s="1" t="s">
        <v>27</v>
      </c>
      <c r="J715" s="1" t="s">
        <v>2</v>
      </c>
      <c r="K715" s="5">
        <v>42933.491053240738</v>
      </c>
      <c r="L715" s="1"/>
      <c r="M715" s="1"/>
      <c r="N715" s="2" t="s">
        <v>12</v>
      </c>
      <c r="O715" s="6" t="b">
        <v>0</v>
      </c>
      <c r="P715" s="1" t="s">
        <v>15</v>
      </c>
      <c r="Q715" s="33" t="str">
        <f>IF(ISNUMBER(SEARCH(",",Table_owssvr[[#This Row],[Created By]])),SUBSTITUTE(Table_owssvr[[#This Row],[Created By]]," OCD,",""),Table_owssvr[[#This Row],[Created By]])</f>
        <v>Darin Mann</v>
      </c>
      <c r="R715" s="33" t="str">
        <f>IF(ISNUMBER(SEARCH(",",Table_owssvr[[#This Row],[Created By]])),(MID(Table_owssvr[[#This Row],[Created By_A]]&amp;" "&amp;Table_owssvr[[#This Row],[Created By_A]],FIND(" ",Table_owssvr[[#This Row],[Created By_A]])+1,LEN(Table_owssvr[[#This Row],[Created By_A]]))),Table_owssvr[[#This Row],[Created By]])</f>
        <v>Darin Mann</v>
      </c>
      <c r="S715" s="34" t="str">
        <f>IF(ISNUMBER(SEARCH(",",Table_owssvr[[#This Row],[Created By_B1]])),SUBSTITUTE(Table_owssvr[[#This Row],[Created By_B1]],",",""),Table_owssvr[[#This Row],[Created By_B1]])</f>
        <v>Darin Mann</v>
      </c>
      <c r="T715" s="7">
        <v>723</v>
      </c>
      <c r="U715" s="1" t="s">
        <v>15</v>
      </c>
      <c r="V715" s="5">
        <v>42933.491053240738</v>
      </c>
      <c r="W715" s="1" t="s">
        <v>2</v>
      </c>
      <c r="X715" s="1"/>
      <c r="Y715" s="1" t="s">
        <v>13</v>
      </c>
      <c r="Z715" s="1" t="s">
        <v>12</v>
      </c>
      <c r="AA715" s="1" t="s">
        <v>11</v>
      </c>
    </row>
    <row r="716" spans="1:27" x14ac:dyDescent="0.25">
      <c r="A716" s="1" t="s">
        <v>739</v>
      </c>
      <c r="B716" s="4">
        <v>42898</v>
      </c>
      <c r="C716" s="24" t="str">
        <f ca="1">IF(Table_owssvr[[#This Row],[Date]]&gt;=(TODAY()-365),"Y","N")</f>
        <v>N</v>
      </c>
      <c r="D716" s="1" t="s">
        <v>738</v>
      </c>
      <c r="E716" s="1" t="s">
        <v>19</v>
      </c>
      <c r="F716" s="14" t="s">
        <v>737</v>
      </c>
      <c r="G716" s="1" t="s">
        <v>59</v>
      </c>
      <c r="H716" s="6" t="str">
        <f>IFERROR(LEFT(Table_owssvr[[#This Row],[Subject]],FIND(";",Table_owssvr[[#This Row],[Subject]])-1),Table_owssvr[[#This Row],[Subject]])</f>
        <v>Damage related to disaster</v>
      </c>
      <c r="I716" s="1" t="s">
        <v>27</v>
      </c>
      <c r="J716" s="1" t="s">
        <v>2</v>
      </c>
      <c r="K716" s="5">
        <v>42933.511284722219</v>
      </c>
      <c r="L716" s="1"/>
      <c r="M716" s="1"/>
      <c r="N716" s="2" t="s">
        <v>12</v>
      </c>
      <c r="O716" s="6" t="b">
        <v>0</v>
      </c>
      <c r="P716" s="1" t="s">
        <v>15</v>
      </c>
      <c r="Q716" s="33" t="str">
        <f>IF(ISNUMBER(SEARCH(",",Table_owssvr[[#This Row],[Created By]])),SUBSTITUTE(Table_owssvr[[#This Row],[Created By]]," OCD,",""),Table_owssvr[[#This Row],[Created By]])</f>
        <v>Darin Mann</v>
      </c>
      <c r="R716" s="33" t="str">
        <f>IF(ISNUMBER(SEARCH(",",Table_owssvr[[#This Row],[Created By]])),(MID(Table_owssvr[[#This Row],[Created By_A]]&amp;" "&amp;Table_owssvr[[#This Row],[Created By_A]],FIND(" ",Table_owssvr[[#This Row],[Created By_A]])+1,LEN(Table_owssvr[[#This Row],[Created By_A]]))),Table_owssvr[[#This Row],[Created By]])</f>
        <v>Darin Mann</v>
      </c>
      <c r="S716" s="34" t="str">
        <f>IF(ISNUMBER(SEARCH(",",Table_owssvr[[#This Row],[Created By_B1]])),SUBSTITUTE(Table_owssvr[[#This Row],[Created By_B1]],",",""),Table_owssvr[[#This Row],[Created By_B1]])</f>
        <v>Darin Mann</v>
      </c>
      <c r="T716" s="7">
        <v>724</v>
      </c>
      <c r="U716" s="1" t="s">
        <v>15</v>
      </c>
      <c r="V716" s="5">
        <v>42933.511284722219</v>
      </c>
      <c r="W716" s="1" t="s">
        <v>2</v>
      </c>
      <c r="X716" s="1"/>
      <c r="Y716" s="1" t="s">
        <v>13</v>
      </c>
      <c r="Z716" s="1" t="s">
        <v>12</v>
      </c>
      <c r="AA716" s="1" t="s">
        <v>11</v>
      </c>
    </row>
    <row r="717" spans="1:27" x14ac:dyDescent="0.25">
      <c r="A717" s="1" t="s">
        <v>142</v>
      </c>
      <c r="B717" s="4">
        <v>42936</v>
      </c>
      <c r="C717" s="24" t="str">
        <f ca="1">IF(Table_owssvr[[#This Row],[Date]]&gt;=(TODAY()-365),"Y","N")</f>
        <v>N</v>
      </c>
      <c r="D717" s="1" t="s">
        <v>736</v>
      </c>
      <c r="E717" s="1" t="s">
        <v>48</v>
      </c>
      <c r="F717" s="14" t="s">
        <v>735</v>
      </c>
      <c r="G717" s="1" t="s">
        <v>400</v>
      </c>
      <c r="H717" s="6" t="str">
        <f>IFERROR(LEFT(Table_owssvr[[#This Row],[Subject]],FIND(";",Table_owssvr[[#This Row],[Subject]])-1),Table_owssvr[[#This Row],[Subject]])</f>
        <v>Eligible CDBG Activities</v>
      </c>
      <c r="I717" s="1" t="s">
        <v>16</v>
      </c>
      <c r="J717" s="1" t="s">
        <v>6</v>
      </c>
      <c r="K717" s="5">
        <v>42936.481006944443</v>
      </c>
      <c r="L717" s="1"/>
      <c r="M717" s="1"/>
      <c r="N717" s="2" t="s">
        <v>12</v>
      </c>
      <c r="O717" s="6" t="b">
        <v>0</v>
      </c>
      <c r="P717" s="1" t="s">
        <v>15</v>
      </c>
      <c r="Q717" s="33" t="str">
        <f>IF(ISNUMBER(SEARCH(",",Table_owssvr[[#This Row],[Created By]])),SUBSTITUTE(Table_owssvr[[#This Row],[Created By]]," OCD,",""),Table_owssvr[[#This Row],[Created By]])</f>
        <v>Nechelle Polk</v>
      </c>
      <c r="R717" s="33" t="str">
        <f>IF(ISNUMBER(SEARCH(",",Table_owssvr[[#This Row],[Created By]])),(MID(Table_owssvr[[#This Row],[Created By_A]]&amp;" "&amp;Table_owssvr[[#This Row],[Created By_A]],FIND(" ",Table_owssvr[[#This Row],[Created By_A]])+1,LEN(Table_owssvr[[#This Row],[Created By_A]]))),Table_owssvr[[#This Row],[Created By]])</f>
        <v>Nechelle Polk</v>
      </c>
      <c r="S717" s="34" t="str">
        <f>IF(ISNUMBER(SEARCH(",",Table_owssvr[[#This Row],[Created By_B1]])),SUBSTITUTE(Table_owssvr[[#This Row],[Created By_B1]],",",""),Table_owssvr[[#This Row],[Created By_B1]])</f>
        <v>Nechelle Polk</v>
      </c>
      <c r="T717" s="7">
        <v>725</v>
      </c>
      <c r="U717" s="1" t="s">
        <v>15</v>
      </c>
      <c r="V717" s="5">
        <v>42936.481006944443</v>
      </c>
      <c r="W717" s="1" t="s">
        <v>6</v>
      </c>
      <c r="X717" s="1"/>
      <c r="Y717" s="1" t="s">
        <v>13</v>
      </c>
      <c r="Z717" s="1" t="s">
        <v>12</v>
      </c>
      <c r="AA717" s="1" t="s">
        <v>11</v>
      </c>
    </row>
    <row r="718" spans="1:27" x14ac:dyDescent="0.25">
      <c r="A718" s="1" t="s">
        <v>656</v>
      </c>
      <c r="B718" s="4">
        <v>42933</v>
      </c>
      <c r="C718" s="24" t="str">
        <f ca="1">IF(Table_owssvr[[#This Row],[Date]]&gt;=(TODAY()-365),"Y","N")</f>
        <v>N</v>
      </c>
      <c r="D718" s="1" t="s">
        <v>734</v>
      </c>
      <c r="E718" s="1" t="s">
        <v>502</v>
      </c>
      <c r="F718" s="14" t="s">
        <v>733</v>
      </c>
      <c r="G718" s="1" t="s">
        <v>471</v>
      </c>
      <c r="H718" s="6" t="str">
        <f>IFERROR(LEFT(Table_owssvr[[#This Row],[Subject]],FIND(";",Table_owssvr[[#This Row],[Subject]])-1),Table_owssvr[[#This Row],[Subject]])</f>
        <v>Damage related to disaster</v>
      </c>
      <c r="I718" s="1" t="s">
        <v>16</v>
      </c>
      <c r="J718" s="1" t="s">
        <v>10</v>
      </c>
      <c r="K718" s="5">
        <v>42936.489374999997</v>
      </c>
      <c r="L718" s="1"/>
      <c r="M718" s="1"/>
      <c r="N718" s="2" t="s">
        <v>12</v>
      </c>
      <c r="O718" s="6" t="b">
        <v>0</v>
      </c>
      <c r="P718" s="1" t="s">
        <v>15</v>
      </c>
      <c r="Q718" s="33" t="str">
        <f>IF(ISNUMBER(SEARCH(",",Table_owssvr[[#This Row],[Created By]])),SUBSTITUTE(Table_owssvr[[#This Row],[Created By]]," OCD,",""),Table_owssvr[[#This Row],[Created By]])</f>
        <v>Helena Janssen</v>
      </c>
      <c r="R718" s="33" t="str">
        <f>IF(ISNUMBER(SEARCH(",",Table_owssvr[[#This Row],[Created By]])),(MID(Table_owssvr[[#This Row],[Created By_A]]&amp;" "&amp;Table_owssvr[[#This Row],[Created By_A]],FIND(" ",Table_owssvr[[#This Row],[Created By_A]])+1,LEN(Table_owssvr[[#This Row],[Created By_A]]))),Table_owssvr[[#This Row],[Created By]])</f>
        <v>Helena Janssen</v>
      </c>
      <c r="S718" s="34" t="str">
        <f>IF(ISNUMBER(SEARCH(",",Table_owssvr[[#This Row],[Created By_B1]])),SUBSTITUTE(Table_owssvr[[#This Row],[Created By_B1]],",",""),Table_owssvr[[#This Row],[Created By_B1]])</f>
        <v>Helena Janssen</v>
      </c>
      <c r="T718" s="7">
        <v>726</v>
      </c>
      <c r="U718" s="1" t="s">
        <v>15</v>
      </c>
      <c r="V718" s="5">
        <v>42936.489374999997</v>
      </c>
      <c r="W718" s="1" t="s">
        <v>10</v>
      </c>
      <c r="X718" s="1"/>
      <c r="Y718" s="1" t="s">
        <v>190</v>
      </c>
      <c r="Z718" s="1" t="s">
        <v>12</v>
      </c>
      <c r="AA718" s="1" t="s">
        <v>11</v>
      </c>
    </row>
    <row r="719" spans="1:27" x14ac:dyDescent="0.25">
      <c r="A719" s="1" t="s">
        <v>732</v>
      </c>
      <c r="B719" s="4">
        <v>42940</v>
      </c>
      <c r="C719" s="24" t="str">
        <f ca="1">IF(Table_owssvr[[#This Row],[Date]]&gt;=(TODAY()-365),"Y","N")</f>
        <v>N</v>
      </c>
      <c r="D719" s="1" t="s">
        <v>731</v>
      </c>
      <c r="E719" s="1" t="s">
        <v>39</v>
      </c>
      <c r="F719" s="14" t="s">
        <v>730</v>
      </c>
      <c r="G719" s="1" t="s">
        <v>729</v>
      </c>
      <c r="H719" s="6" t="str">
        <f>IFERROR(LEFT(Table_owssvr[[#This Row],[Subject]],FIND(";",Table_owssvr[[#This Row],[Subject]])-1),Table_owssvr[[#This Row],[Subject]])</f>
        <v>Damage related to disaster</v>
      </c>
      <c r="I719" s="1" t="s">
        <v>16</v>
      </c>
      <c r="J719" s="1" t="s">
        <v>10</v>
      </c>
      <c r="K719" s="5">
        <v>42941.41673611111</v>
      </c>
      <c r="L719" s="1"/>
      <c r="M719" s="1"/>
      <c r="N719" s="2" t="s">
        <v>12</v>
      </c>
      <c r="O719" s="6" t="b">
        <v>0</v>
      </c>
      <c r="P719" s="1" t="s">
        <v>15</v>
      </c>
      <c r="Q719" s="33" t="str">
        <f>IF(ISNUMBER(SEARCH(",",Table_owssvr[[#This Row],[Created By]])),SUBSTITUTE(Table_owssvr[[#This Row],[Created By]]," OCD,",""),Table_owssvr[[#This Row],[Created By]])</f>
        <v>Helena Janssen</v>
      </c>
      <c r="R719" s="33" t="str">
        <f>IF(ISNUMBER(SEARCH(",",Table_owssvr[[#This Row],[Created By]])),(MID(Table_owssvr[[#This Row],[Created By_A]]&amp;" "&amp;Table_owssvr[[#This Row],[Created By_A]],FIND(" ",Table_owssvr[[#This Row],[Created By_A]])+1,LEN(Table_owssvr[[#This Row],[Created By_A]]))),Table_owssvr[[#This Row],[Created By]])</f>
        <v>Helena Janssen</v>
      </c>
      <c r="S719" s="34" t="str">
        <f>IF(ISNUMBER(SEARCH(",",Table_owssvr[[#This Row],[Created By_B1]])),SUBSTITUTE(Table_owssvr[[#This Row],[Created By_B1]],",",""),Table_owssvr[[#This Row],[Created By_B1]])</f>
        <v>Helena Janssen</v>
      </c>
      <c r="T719" s="7">
        <v>727</v>
      </c>
      <c r="U719" s="1" t="s">
        <v>15</v>
      </c>
      <c r="V719" s="5">
        <v>42941.41673611111</v>
      </c>
      <c r="W719" s="1" t="s">
        <v>10</v>
      </c>
      <c r="X719" s="1"/>
      <c r="Y719" s="1" t="s">
        <v>190</v>
      </c>
      <c r="Z719" s="1" t="s">
        <v>12</v>
      </c>
      <c r="AA719" s="1" t="s">
        <v>11</v>
      </c>
    </row>
    <row r="720" spans="1:27" x14ac:dyDescent="0.25">
      <c r="A720" s="1" t="s">
        <v>504</v>
      </c>
      <c r="B720" s="4">
        <v>42928</v>
      </c>
      <c r="C720" s="24" t="str">
        <f ca="1">IF(Table_owssvr[[#This Row],[Date]]&gt;=(TODAY()-365),"Y","N")</f>
        <v>N</v>
      </c>
      <c r="D720" s="1" t="s">
        <v>728</v>
      </c>
      <c r="E720" s="1" t="s">
        <v>502</v>
      </c>
      <c r="F720" s="14" t="s">
        <v>727</v>
      </c>
      <c r="G720" s="1" t="s">
        <v>726</v>
      </c>
      <c r="H720" s="6" t="str">
        <f>IFERROR(LEFT(Table_owssvr[[#This Row],[Subject]],FIND(";",Table_owssvr[[#This Row],[Subject]])-1),Table_owssvr[[#This Row],[Subject]])</f>
        <v>Damage related to disaster</v>
      </c>
      <c r="I720" s="1" t="s">
        <v>16</v>
      </c>
      <c r="J720" s="1" t="s">
        <v>10</v>
      </c>
      <c r="K720" s="5">
        <v>42941.428252314814</v>
      </c>
      <c r="L720" s="1"/>
      <c r="M720" s="1"/>
      <c r="N720" s="2" t="s">
        <v>12</v>
      </c>
      <c r="O720" s="6" t="b">
        <v>0</v>
      </c>
      <c r="P720" s="1" t="s">
        <v>15</v>
      </c>
      <c r="Q720" s="33" t="str">
        <f>IF(ISNUMBER(SEARCH(",",Table_owssvr[[#This Row],[Created By]])),SUBSTITUTE(Table_owssvr[[#This Row],[Created By]]," OCD,",""),Table_owssvr[[#This Row],[Created By]])</f>
        <v>Helena Janssen</v>
      </c>
      <c r="R720" s="33" t="str">
        <f>IF(ISNUMBER(SEARCH(",",Table_owssvr[[#This Row],[Created By]])),(MID(Table_owssvr[[#This Row],[Created By_A]]&amp;" "&amp;Table_owssvr[[#This Row],[Created By_A]],FIND(" ",Table_owssvr[[#This Row],[Created By_A]])+1,LEN(Table_owssvr[[#This Row],[Created By_A]]))),Table_owssvr[[#This Row],[Created By]])</f>
        <v>Helena Janssen</v>
      </c>
      <c r="S720" s="34" t="str">
        <f>IF(ISNUMBER(SEARCH(",",Table_owssvr[[#This Row],[Created By_B1]])),SUBSTITUTE(Table_owssvr[[#This Row],[Created By_B1]],",",""),Table_owssvr[[#This Row],[Created By_B1]])</f>
        <v>Helena Janssen</v>
      </c>
      <c r="T720" s="7">
        <v>728</v>
      </c>
      <c r="U720" s="1" t="s">
        <v>15</v>
      </c>
      <c r="V720" s="5">
        <v>42941.42895833333</v>
      </c>
      <c r="W720" s="1" t="s">
        <v>10</v>
      </c>
      <c r="X720" s="1"/>
      <c r="Y720" s="1" t="s">
        <v>190</v>
      </c>
      <c r="Z720" s="1" t="s">
        <v>12</v>
      </c>
      <c r="AA720" s="1" t="s">
        <v>11</v>
      </c>
    </row>
    <row r="721" spans="1:27" x14ac:dyDescent="0.25">
      <c r="A721" s="1" t="s">
        <v>453</v>
      </c>
      <c r="B721" s="4">
        <v>42922</v>
      </c>
      <c r="C721" s="24" t="str">
        <f ca="1">IF(Table_owssvr[[#This Row],[Date]]&gt;=(TODAY()-365),"Y","N")</f>
        <v>N</v>
      </c>
      <c r="D721" s="1" t="s">
        <v>453</v>
      </c>
      <c r="E721" s="1" t="s">
        <v>48</v>
      </c>
      <c r="F721" s="14" t="s">
        <v>725</v>
      </c>
      <c r="G721" s="1" t="s">
        <v>59</v>
      </c>
      <c r="H721" s="6" t="str">
        <f>IFERROR(LEFT(Table_owssvr[[#This Row],[Subject]],FIND(";",Table_owssvr[[#This Row],[Subject]])-1),Table_owssvr[[#This Row],[Subject]])</f>
        <v>Damage related to disaster</v>
      </c>
      <c r="I721" s="1" t="s">
        <v>16</v>
      </c>
      <c r="J721" s="1" t="s">
        <v>3</v>
      </c>
      <c r="K721" s="5">
        <v>42947.702268518522</v>
      </c>
      <c r="L721" s="1"/>
      <c r="M721" s="1"/>
      <c r="N721" s="2" t="s">
        <v>12</v>
      </c>
      <c r="O721" s="6" t="b">
        <v>0</v>
      </c>
      <c r="P721" s="1" t="s">
        <v>15</v>
      </c>
      <c r="Q721" s="33" t="str">
        <f>IF(ISNUMBER(SEARCH(",",Table_owssvr[[#This Row],[Created By]])),SUBSTITUTE(Table_owssvr[[#This Row],[Created By]]," OCD,",""),Table_owssvr[[#This Row],[Created By]])</f>
        <v>Rosalind Peychaud</v>
      </c>
      <c r="R721" s="33" t="str">
        <f>IF(ISNUMBER(SEARCH(",",Table_owssvr[[#This Row],[Created By]])),(MID(Table_owssvr[[#This Row],[Created By_A]]&amp;" "&amp;Table_owssvr[[#This Row],[Created By_A]],FIND(" ",Table_owssvr[[#This Row],[Created By_A]])+1,LEN(Table_owssvr[[#This Row],[Created By_A]]))),Table_owssvr[[#This Row],[Created By]])</f>
        <v>Rosalind Peychaud</v>
      </c>
      <c r="S721" s="34" t="str">
        <f>IF(ISNUMBER(SEARCH(",",Table_owssvr[[#This Row],[Created By_B1]])),SUBSTITUTE(Table_owssvr[[#This Row],[Created By_B1]],",",""),Table_owssvr[[#This Row],[Created By_B1]])</f>
        <v>Rosalind Peychaud</v>
      </c>
      <c r="T721" s="7">
        <v>729</v>
      </c>
      <c r="U721" s="1" t="s">
        <v>15</v>
      </c>
      <c r="V721" s="5">
        <v>42947.702268518522</v>
      </c>
      <c r="W721" s="1" t="s">
        <v>3</v>
      </c>
      <c r="X721" s="1"/>
      <c r="Y721" s="1" t="s">
        <v>13</v>
      </c>
      <c r="Z721" s="1" t="s">
        <v>12</v>
      </c>
      <c r="AA721" s="1" t="s">
        <v>11</v>
      </c>
    </row>
    <row r="722" spans="1:27" x14ac:dyDescent="0.25">
      <c r="A722" s="1" t="s">
        <v>153</v>
      </c>
      <c r="B722" s="4">
        <v>42949</v>
      </c>
      <c r="C722" s="24" t="str">
        <f ca="1">IF(Table_owssvr[[#This Row],[Date]]&gt;=(TODAY()-365),"Y","N")</f>
        <v>N</v>
      </c>
      <c r="D722" s="1" t="s">
        <v>724</v>
      </c>
      <c r="E722" s="1" t="s">
        <v>39</v>
      </c>
      <c r="F722" s="14" t="s">
        <v>723</v>
      </c>
      <c r="G722" s="1" t="s">
        <v>722</v>
      </c>
      <c r="H722" s="6" t="str">
        <f>IFERROR(LEFT(Table_owssvr[[#This Row],[Subject]],FIND(";",Table_owssvr[[#This Row],[Subject]])-1),Table_owssvr[[#This Row],[Subject]])</f>
        <v>Urgent Need - National Objective</v>
      </c>
      <c r="I722" s="1" t="s">
        <v>16</v>
      </c>
      <c r="J722" s="1" t="s">
        <v>6</v>
      </c>
      <c r="K722" s="5">
        <v>42949.32476851852</v>
      </c>
      <c r="L722" s="1"/>
      <c r="M722" s="1"/>
      <c r="N722" s="2" t="s">
        <v>12</v>
      </c>
      <c r="O722" s="6" t="b">
        <v>0</v>
      </c>
      <c r="P722" s="1" t="s">
        <v>15</v>
      </c>
      <c r="Q722" s="33" t="str">
        <f>IF(ISNUMBER(SEARCH(",",Table_owssvr[[#This Row],[Created By]])),SUBSTITUTE(Table_owssvr[[#This Row],[Created By]]," OCD,",""),Table_owssvr[[#This Row],[Created By]])</f>
        <v>Nechelle Polk</v>
      </c>
      <c r="R722" s="33" t="str">
        <f>IF(ISNUMBER(SEARCH(",",Table_owssvr[[#This Row],[Created By]])),(MID(Table_owssvr[[#This Row],[Created By_A]]&amp;" "&amp;Table_owssvr[[#This Row],[Created By_A]],FIND(" ",Table_owssvr[[#This Row],[Created By_A]])+1,LEN(Table_owssvr[[#This Row],[Created By_A]]))),Table_owssvr[[#This Row],[Created By]])</f>
        <v>Nechelle Polk</v>
      </c>
      <c r="S722" s="34" t="str">
        <f>IF(ISNUMBER(SEARCH(",",Table_owssvr[[#This Row],[Created By_B1]])),SUBSTITUTE(Table_owssvr[[#This Row],[Created By_B1]],",",""),Table_owssvr[[#This Row],[Created By_B1]])</f>
        <v>Nechelle Polk</v>
      </c>
      <c r="T722" s="7">
        <v>730</v>
      </c>
      <c r="U722" s="1" t="s">
        <v>15</v>
      </c>
      <c r="V722" s="5">
        <v>42949.32476851852</v>
      </c>
      <c r="W722" s="1" t="s">
        <v>6</v>
      </c>
      <c r="X722" s="1"/>
      <c r="Y722" s="1" t="s">
        <v>13</v>
      </c>
      <c r="Z722" s="1" t="s">
        <v>12</v>
      </c>
      <c r="AA722" s="1" t="s">
        <v>11</v>
      </c>
    </row>
    <row r="723" spans="1:27" x14ac:dyDescent="0.25">
      <c r="A723" s="1" t="s">
        <v>453</v>
      </c>
      <c r="B723" s="4">
        <v>42949</v>
      </c>
      <c r="C723" s="24" t="str">
        <f ca="1">IF(Table_owssvr[[#This Row],[Date]]&gt;=(TODAY()-365),"Y","N")</f>
        <v>N</v>
      </c>
      <c r="D723" s="1" t="s">
        <v>721</v>
      </c>
      <c r="E723" s="1" t="s">
        <v>187</v>
      </c>
      <c r="F723" s="14" t="s">
        <v>720</v>
      </c>
      <c r="G723" s="1" t="s">
        <v>126</v>
      </c>
      <c r="H723" s="6" t="str">
        <f>IFERROR(LEFT(Table_owssvr[[#This Row],[Subject]],FIND(";",Table_owssvr[[#This Row],[Subject]])-1),Table_owssvr[[#This Row],[Subject]])</f>
        <v>Damage related to disaster</v>
      </c>
      <c r="I723" s="1" t="s">
        <v>27</v>
      </c>
      <c r="J723" s="1" t="s">
        <v>3</v>
      </c>
      <c r="K723" s="5">
        <v>42949.588518518518</v>
      </c>
      <c r="L723" s="1"/>
      <c r="M723" s="1"/>
      <c r="N723" s="2" t="s">
        <v>12</v>
      </c>
      <c r="O723" s="6" t="b">
        <v>0</v>
      </c>
      <c r="P723" s="1" t="s">
        <v>15</v>
      </c>
      <c r="Q723" s="33" t="str">
        <f>IF(ISNUMBER(SEARCH(",",Table_owssvr[[#This Row],[Created By]])),SUBSTITUTE(Table_owssvr[[#This Row],[Created By]]," OCD,",""),Table_owssvr[[#This Row],[Created By]])</f>
        <v>Rosalind Peychaud</v>
      </c>
      <c r="R723" s="33" t="str">
        <f>IF(ISNUMBER(SEARCH(",",Table_owssvr[[#This Row],[Created By]])),(MID(Table_owssvr[[#This Row],[Created By_A]]&amp;" "&amp;Table_owssvr[[#This Row],[Created By_A]],FIND(" ",Table_owssvr[[#This Row],[Created By_A]])+1,LEN(Table_owssvr[[#This Row],[Created By_A]]))),Table_owssvr[[#This Row],[Created By]])</f>
        <v>Rosalind Peychaud</v>
      </c>
      <c r="S723" s="34" t="str">
        <f>IF(ISNUMBER(SEARCH(",",Table_owssvr[[#This Row],[Created By_B1]])),SUBSTITUTE(Table_owssvr[[#This Row],[Created By_B1]],",",""),Table_owssvr[[#This Row],[Created By_B1]])</f>
        <v>Rosalind Peychaud</v>
      </c>
      <c r="T723" s="7">
        <v>731</v>
      </c>
      <c r="U723" s="1" t="s">
        <v>15</v>
      </c>
      <c r="V723" s="5">
        <v>42949.588518518518</v>
      </c>
      <c r="W723" s="1" t="s">
        <v>3</v>
      </c>
      <c r="X723" s="1"/>
      <c r="Y723" s="1" t="s">
        <v>13</v>
      </c>
      <c r="Z723" s="1" t="s">
        <v>12</v>
      </c>
      <c r="AA723" s="1" t="s">
        <v>11</v>
      </c>
    </row>
    <row r="724" spans="1:27" x14ac:dyDescent="0.25">
      <c r="A724" s="1" t="s">
        <v>590</v>
      </c>
      <c r="B724" s="4">
        <v>42936</v>
      </c>
      <c r="C724" s="24" t="str">
        <f ca="1">IF(Table_owssvr[[#This Row],[Date]]&gt;=(TODAY()-365),"Y","N")</f>
        <v>N</v>
      </c>
      <c r="D724" s="1" t="s">
        <v>589</v>
      </c>
      <c r="E724" s="1" t="s">
        <v>39</v>
      </c>
      <c r="F724" s="14" t="s">
        <v>719</v>
      </c>
      <c r="G724" s="1" t="s">
        <v>632</v>
      </c>
      <c r="H724" s="6" t="str">
        <f>IFERROR(LEFT(Table_owssvr[[#This Row],[Subject]],FIND(";",Table_owssvr[[#This Row],[Subject]])-1),Table_owssvr[[#This Row],[Subject]])</f>
        <v>Damage related to disaster</v>
      </c>
      <c r="I724" s="1" t="s">
        <v>27</v>
      </c>
      <c r="J724" s="1" t="s">
        <v>4</v>
      </c>
      <c r="K724" s="5">
        <v>42950.430277777778</v>
      </c>
      <c r="L724" s="1"/>
      <c r="M724" s="1"/>
      <c r="N724" s="2" t="s">
        <v>12</v>
      </c>
      <c r="O724" s="6" t="b">
        <v>0</v>
      </c>
      <c r="P724" s="1" t="s">
        <v>15</v>
      </c>
      <c r="Q724" s="33" t="str">
        <f>IF(ISNUMBER(SEARCH(",",Table_owssvr[[#This Row],[Created By]])),SUBSTITUTE(Table_owssvr[[#This Row],[Created By]]," OCD,",""),Table_owssvr[[#This Row],[Created By]])</f>
        <v>Kristen Hebert</v>
      </c>
      <c r="R724" s="33" t="str">
        <f>IF(ISNUMBER(SEARCH(",",Table_owssvr[[#This Row],[Created By]])),(MID(Table_owssvr[[#This Row],[Created By_A]]&amp;" "&amp;Table_owssvr[[#This Row],[Created By_A]],FIND(" ",Table_owssvr[[#This Row],[Created By_A]])+1,LEN(Table_owssvr[[#This Row],[Created By_A]]))),Table_owssvr[[#This Row],[Created By]])</f>
        <v>Kristen Hebert</v>
      </c>
      <c r="S724" s="34" t="str">
        <f>IF(ISNUMBER(SEARCH(",",Table_owssvr[[#This Row],[Created By_B1]])),SUBSTITUTE(Table_owssvr[[#This Row],[Created By_B1]],",",""),Table_owssvr[[#This Row],[Created By_B1]])</f>
        <v>Kristen Hebert</v>
      </c>
      <c r="T724" s="7">
        <v>732</v>
      </c>
      <c r="U724" s="1" t="s">
        <v>15</v>
      </c>
      <c r="V724" s="5">
        <v>42950.430277777778</v>
      </c>
      <c r="W724" s="1" t="s">
        <v>4</v>
      </c>
      <c r="X724" s="1"/>
      <c r="Y724" s="1" t="s">
        <v>190</v>
      </c>
      <c r="Z724" s="1" t="s">
        <v>12</v>
      </c>
      <c r="AA724" s="1" t="s">
        <v>11</v>
      </c>
    </row>
    <row r="725" spans="1:27" x14ac:dyDescent="0.25">
      <c r="A725" s="1" t="s">
        <v>153</v>
      </c>
      <c r="B725" s="4">
        <v>42950</v>
      </c>
      <c r="C725" s="24" t="str">
        <f ca="1">IF(Table_owssvr[[#This Row],[Date]]&gt;=(TODAY()-365),"Y","N")</f>
        <v>N</v>
      </c>
      <c r="D725" s="1" t="s">
        <v>718</v>
      </c>
      <c r="E725" s="1" t="s">
        <v>39</v>
      </c>
      <c r="F725" s="14" t="s">
        <v>717</v>
      </c>
      <c r="G725" s="1" t="s">
        <v>534</v>
      </c>
      <c r="H725" s="6" t="str">
        <f>IFERROR(LEFT(Table_owssvr[[#This Row],[Subject]],FIND(";",Table_owssvr[[#This Row],[Subject]])-1),Table_owssvr[[#This Row],[Subject]])</f>
        <v>Eligible CDBG Activities</v>
      </c>
      <c r="I725" s="1" t="s">
        <v>16</v>
      </c>
      <c r="J725" s="1" t="s">
        <v>6</v>
      </c>
      <c r="K725" s="5">
        <v>42950.714490740742</v>
      </c>
      <c r="L725" s="1"/>
      <c r="M725" s="1"/>
      <c r="N725" s="2" t="s">
        <v>12</v>
      </c>
      <c r="O725" s="6" t="b">
        <v>0</v>
      </c>
      <c r="P725" s="1" t="s">
        <v>15</v>
      </c>
      <c r="Q725" s="33" t="str">
        <f>IF(ISNUMBER(SEARCH(",",Table_owssvr[[#This Row],[Created By]])),SUBSTITUTE(Table_owssvr[[#This Row],[Created By]]," OCD,",""),Table_owssvr[[#This Row],[Created By]])</f>
        <v>Nechelle Polk</v>
      </c>
      <c r="R725" s="33" t="str">
        <f>IF(ISNUMBER(SEARCH(",",Table_owssvr[[#This Row],[Created By]])),(MID(Table_owssvr[[#This Row],[Created By_A]]&amp;" "&amp;Table_owssvr[[#This Row],[Created By_A]],FIND(" ",Table_owssvr[[#This Row],[Created By_A]])+1,LEN(Table_owssvr[[#This Row],[Created By_A]]))),Table_owssvr[[#This Row],[Created By]])</f>
        <v>Nechelle Polk</v>
      </c>
      <c r="S725" s="34" t="str">
        <f>IF(ISNUMBER(SEARCH(",",Table_owssvr[[#This Row],[Created By_B1]])),SUBSTITUTE(Table_owssvr[[#This Row],[Created By_B1]],",",""),Table_owssvr[[#This Row],[Created By_B1]])</f>
        <v>Nechelle Polk</v>
      </c>
      <c r="T725" s="7">
        <v>733</v>
      </c>
      <c r="U725" s="1" t="s">
        <v>15</v>
      </c>
      <c r="V725" s="5">
        <v>42950.714490740742</v>
      </c>
      <c r="W725" s="1" t="s">
        <v>6</v>
      </c>
      <c r="X725" s="1"/>
      <c r="Y725" s="1" t="s">
        <v>13</v>
      </c>
      <c r="Z725" s="1" t="s">
        <v>12</v>
      </c>
      <c r="AA725" s="1" t="s">
        <v>11</v>
      </c>
    </row>
    <row r="726" spans="1:27" x14ac:dyDescent="0.25">
      <c r="A726" s="1" t="s">
        <v>504</v>
      </c>
      <c r="B726" s="4">
        <v>42950</v>
      </c>
      <c r="C726" s="24" t="str">
        <f ca="1">IF(Table_owssvr[[#This Row],[Date]]&gt;=(TODAY()-365),"Y","N")</f>
        <v>N</v>
      </c>
      <c r="D726" s="1" t="s">
        <v>716</v>
      </c>
      <c r="E726" s="1" t="s">
        <v>29</v>
      </c>
      <c r="F726" s="14" t="s">
        <v>715</v>
      </c>
      <c r="G726" s="1" t="s">
        <v>714</v>
      </c>
      <c r="H726" s="6" t="str">
        <f>IFERROR(LEFT(Table_owssvr[[#This Row],[Subject]],FIND(";",Table_owssvr[[#This Row],[Subject]])-1),Table_owssvr[[#This Row],[Subject]])</f>
        <v>Damage related to disaster</v>
      </c>
      <c r="I726" s="1" t="s">
        <v>27</v>
      </c>
      <c r="J726" s="1" t="s">
        <v>10</v>
      </c>
      <c r="K726" s="5">
        <v>42951.334039351852</v>
      </c>
      <c r="L726" s="1"/>
      <c r="M726" s="1"/>
      <c r="N726" s="2" t="s">
        <v>12</v>
      </c>
      <c r="O726" s="6" t="b">
        <v>0</v>
      </c>
      <c r="P726" s="1" t="s">
        <v>15</v>
      </c>
      <c r="Q726" s="33" t="str">
        <f>IF(ISNUMBER(SEARCH(",",Table_owssvr[[#This Row],[Created By]])),SUBSTITUTE(Table_owssvr[[#This Row],[Created By]]," OCD,",""),Table_owssvr[[#This Row],[Created By]])</f>
        <v>Helena Janssen</v>
      </c>
      <c r="R726" s="33" t="str">
        <f>IF(ISNUMBER(SEARCH(",",Table_owssvr[[#This Row],[Created By]])),(MID(Table_owssvr[[#This Row],[Created By_A]]&amp;" "&amp;Table_owssvr[[#This Row],[Created By_A]],FIND(" ",Table_owssvr[[#This Row],[Created By_A]])+1,LEN(Table_owssvr[[#This Row],[Created By_A]]))),Table_owssvr[[#This Row],[Created By]])</f>
        <v>Helena Janssen</v>
      </c>
      <c r="S726" s="34" t="str">
        <f>IF(ISNUMBER(SEARCH(",",Table_owssvr[[#This Row],[Created By_B1]])),SUBSTITUTE(Table_owssvr[[#This Row],[Created By_B1]],",",""),Table_owssvr[[#This Row],[Created By_B1]])</f>
        <v>Helena Janssen</v>
      </c>
      <c r="T726" s="7">
        <v>734</v>
      </c>
      <c r="U726" s="1" t="s">
        <v>15</v>
      </c>
      <c r="V726" s="5">
        <v>42951.334039351852</v>
      </c>
      <c r="W726" s="1" t="s">
        <v>10</v>
      </c>
      <c r="X726" s="1"/>
      <c r="Y726" s="1" t="s">
        <v>190</v>
      </c>
      <c r="Z726" s="1" t="s">
        <v>12</v>
      </c>
      <c r="AA726" s="1" t="s">
        <v>11</v>
      </c>
    </row>
    <row r="727" spans="1:27" x14ac:dyDescent="0.25">
      <c r="A727" s="1" t="s">
        <v>713</v>
      </c>
      <c r="B727" s="4">
        <v>42950</v>
      </c>
      <c r="C727" s="24" t="str">
        <f ca="1">IF(Table_owssvr[[#This Row],[Date]]&gt;=(TODAY()-365),"Y","N")</f>
        <v>N</v>
      </c>
      <c r="D727" s="1" t="s">
        <v>712</v>
      </c>
      <c r="E727" s="1" t="s">
        <v>19</v>
      </c>
      <c r="F727" s="14" t="s">
        <v>711</v>
      </c>
      <c r="G727" s="1" t="s">
        <v>708</v>
      </c>
      <c r="H727" s="6" t="str">
        <f>IFERROR(LEFT(Table_owssvr[[#This Row],[Subject]],FIND(";",Table_owssvr[[#This Row],[Subject]])-1),Table_owssvr[[#This Row],[Subject]])</f>
        <v>Damage related to disaster</v>
      </c>
      <c r="I727" s="1" t="s">
        <v>16</v>
      </c>
      <c r="J727" s="1" t="s">
        <v>10</v>
      </c>
      <c r="K727" s="5">
        <v>42951.651006944441</v>
      </c>
      <c r="L727" s="1"/>
      <c r="M727" s="1"/>
      <c r="N727" s="2" t="s">
        <v>12</v>
      </c>
      <c r="O727" s="6" t="b">
        <v>0</v>
      </c>
      <c r="P727" s="1" t="s">
        <v>15</v>
      </c>
      <c r="Q727" s="33" t="str">
        <f>IF(ISNUMBER(SEARCH(",",Table_owssvr[[#This Row],[Created By]])),SUBSTITUTE(Table_owssvr[[#This Row],[Created By]]," OCD,",""),Table_owssvr[[#This Row],[Created By]])</f>
        <v>Helena Janssen</v>
      </c>
      <c r="R727" s="33" t="str">
        <f>IF(ISNUMBER(SEARCH(",",Table_owssvr[[#This Row],[Created By]])),(MID(Table_owssvr[[#This Row],[Created By_A]]&amp;" "&amp;Table_owssvr[[#This Row],[Created By_A]],FIND(" ",Table_owssvr[[#This Row],[Created By_A]])+1,LEN(Table_owssvr[[#This Row],[Created By_A]]))),Table_owssvr[[#This Row],[Created By]])</f>
        <v>Helena Janssen</v>
      </c>
      <c r="S727" s="34" t="str">
        <f>IF(ISNUMBER(SEARCH(",",Table_owssvr[[#This Row],[Created By_B1]])),SUBSTITUTE(Table_owssvr[[#This Row],[Created By_B1]],",",""),Table_owssvr[[#This Row],[Created By_B1]])</f>
        <v>Helena Janssen</v>
      </c>
      <c r="T727" s="7">
        <v>735</v>
      </c>
      <c r="U727" s="1" t="s">
        <v>15</v>
      </c>
      <c r="V727" s="5">
        <v>42951.651006944441</v>
      </c>
      <c r="W727" s="1" t="s">
        <v>10</v>
      </c>
      <c r="X727" s="1"/>
      <c r="Y727" s="1" t="s">
        <v>190</v>
      </c>
      <c r="Z727" s="1" t="s">
        <v>12</v>
      </c>
      <c r="AA727" s="1" t="s">
        <v>11</v>
      </c>
    </row>
    <row r="728" spans="1:27" x14ac:dyDescent="0.25">
      <c r="A728" s="1" t="s">
        <v>79</v>
      </c>
      <c r="B728" s="4">
        <v>42951</v>
      </c>
      <c r="C728" s="24" t="str">
        <f ca="1">IF(Table_owssvr[[#This Row],[Date]]&gt;=(TODAY()-365),"Y","N")</f>
        <v>N</v>
      </c>
      <c r="D728" s="1" t="s">
        <v>710</v>
      </c>
      <c r="E728" s="1" t="s">
        <v>19</v>
      </c>
      <c r="F728" s="14" t="s">
        <v>709</v>
      </c>
      <c r="G728" s="1" t="s">
        <v>708</v>
      </c>
      <c r="H728" s="6" t="str">
        <f>IFERROR(LEFT(Table_owssvr[[#This Row],[Subject]],FIND(";",Table_owssvr[[#This Row],[Subject]])-1),Table_owssvr[[#This Row],[Subject]])</f>
        <v>Damage related to disaster</v>
      </c>
      <c r="I728" s="1" t="s">
        <v>16</v>
      </c>
      <c r="J728" s="1" t="s">
        <v>10</v>
      </c>
      <c r="K728" s="5">
        <v>42951.653796296298</v>
      </c>
      <c r="L728" s="1"/>
      <c r="M728" s="1"/>
      <c r="N728" s="2" t="s">
        <v>12</v>
      </c>
      <c r="O728" s="6" t="b">
        <v>0</v>
      </c>
      <c r="P728" s="1" t="s">
        <v>15</v>
      </c>
      <c r="Q728" s="33" t="str">
        <f>IF(ISNUMBER(SEARCH(",",Table_owssvr[[#This Row],[Created By]])),SUBSTITUTE(Table_owssvr[[#This Row],[Created By]]," OCD,",""),Table_owssvr[[#This Row],[Created By]])</f>
        <v>Helena Janssen</v>
      </c>
      <c r="R728" s="33" t="str">
        <f>IF(ISNUMBER(SEARCH(",",Table_owssvr[[#This Row],[Created By]])),(MID(Table_owssvr[[#This Row],[Created By_A]]&amp;" "&amp;Table_owssvr[[#This Row],[Created By_A]],FIND(" ",Table_owssvr[[#This Row],[Created By_A]])+1,LEN(Table_owssvr[[#This Row],[Created By_A]]))),Table_owssvr[[#This Row],[Created By]])</f>
        <v>Helena Janssen</v>
      </c>
      <c r="S728" s="34" t="str">
        <f>IF(ISNUMBER(SEARCH(",",Table_owssvr[[#This Row],[Created By_B1]])),SUBSTITUTE(Table_owssvr[[#This Row],[Created By_B1]],",",""),Table_owssvr[[#This Row],[Created By_B1]])</f>
        <v>Helena Janssen</v>
      </c>
      <c r="T728" s="7">
        <v>736</v>
      </c>
      <c r="U728" s="1" t="s">
        <v>15</v>
      </c>
      <c r="V728" s="5">
        <v>42951.653796296298</v>
      </c>
      <c r="W728" s="1" t="s">
        <v>10</v>
      </c>
      <c r="X728" s="1"/>
      <c r="Y728" s="1" t="s">
        <v>190</v>
      </c>
      <c r="Z728" s="1" t="s">
        <v>12</v>
      </c>
      <c r="AA728" s="1" t="s">
        <v>11</v>
      </c>
    </row>
    <row r="729" spans="1:27" x14ac:dyDescent="0.25">
      <c r="A729" s="1" t="s">
        <v>31</v>
      </c>
      <c r="B729" s="4">
        <v>42955</v>
      </c>
      <c r="C729" s="24" t="str">
        <f ca="1">IF(Table_owssvr[[#This Row],[Date]]&gt;=(TODAY()-365),"Y","N")</f>
        <v>N</v>
      </c>
      <c r="D729" s="1" t="s">
        <v>164</v>
      </c>
      <c r="E729" s="1" t="s">
        <v>29</v>
      </c>
      <c r="F729" s="14" t="s">
        <v>707</v>
      </c>
      <c r="G729" s="1" t="s">
        <v>317</v>
      </c>
      <c r="H729" s="6" t="str">
        <f>IFERROR(LEFT(Table_owssvr[[#This Row],[Subject]],FIND(";",Table_owssvr[[#This Row],[Subject]])-1),Table_owssvr[[#This Row],[Subject]])</f>
        <v>Duplication of Benefits</v>
      </c>
      <c r="I729" s="1" t="s">
        <v>16</v>
      </c>
      <c r="J729" s="1" t="s">
        <v>6</v>
      </c>
      <c r="K729" s="5">
        <v>42955.563750000001</v>
      </c>
      <c r="L729" s="1"/>
      <c r="M729" s="1"/>
      <c r="N729" s="2" t="s">
        <v>12</v>
      </c>
      <c r="O729" s="6" t="b">
        <v>0</v>
      </c>
      <c r="P729" s="1" t="s">
        <v>15</v>
      </c>
      <c r="Q729" s="33" t="str">
        <f>IF(ISNUMBER(SEARCH(",",Table_owssvr[[#This Row],[Created By]])),SUBSTITUTE(Table_owssvr[[#This Row],[Created By]]," OCD,",""),Table_owssvr[[#This Row],[Created By]])</f>
        <v>Nechelle Polk</v>
      </c>
      <c r="R729" s="33" t="str">
        <f>IF(ISNUMBER(SEARCH(",",Table_owssvr[[#This Row],[Created By]])),(MID(Table_owssvr[[#This Row],[Created By_A]]&amp;" "&amp;Table_owssvr[[#This Row],[Created By_A]],FIND(" ",Table_owssvr[[#This Row],[Created By_A]])+1,LEN(Table_owssvr[[#This Row],[Created By_A]]))),Table_owssvr[[#This Row],[Created By]])</f>
        <v>Nechelle Polk</v>
      </c>
      <c r="S729" s="34" t="str">
        <f>IF(ISNUMBER(SEARCH(",",Table_owssvr[[#This Row],[Created By_B1]])),SUBSTITUTE(Table_owssvr[[#This Row],[Created By_B1]],",",""),Table_owssvr[[#This Row],[Created By_B1]])</f>
        <v>Nechelle Polk</v>
      </c>
      <c r="T729" s="7">
        <v>737</v>
      </c>
      <c r="U729" s="1" t="s">
        <v>15</v>
      </c>
      <c r="V729" s="5">
        <v>42955.563750000001</v>
      </c>
      <c r="W729" s="1" t="s">
        <v>6</v>
      </c>
      <c r="X729" s="1"/>
      <c r="Y729" s="1" t="s">
        <v>13</v>
      </c>
      <c r="Z729" s="1" t="s">
        <v>12</v>
      </c>
      <c r="AA729" s="1" t="s">
        <v>11</v>
      </c>
    </row>
    <row r="730" spans="1:27" x14ac:dyDescent="0.25">
      <c r="A730" s="1" t="s">
        <v>453</v>
      </c>
      <c r="B730" s="4">
        <v>42963</v>
      </c>
      <c r="C730" s="24" t="str">
        <f ca="1">IF(Table_owssvr[[#This Row],[Date]]&gt;=(TODAY()-365),"Y","N")</f>
        <v>N</v>
      </c>
      <c r="D730" s="1" t="s">
        <v>128</v>
      </c>
      <c r="E730" s="1" t="s">
        <v>187</v>
      </c>
      <c r="F730" s="14" t="s">
        <v>706</v>
      </c>
      <c r="G730" s="1" t="s">
        <v>217</v>
      </c>
      <c r="H730" s="6" t="str">
        <f>IFERROR(LEFT(Table_owssvr[[#This Row],[Subject]],FIND(";",Table_owssvr[[#This Row],[Subject]])-1),Table_owssvr[[#This Row],[Subject]])</f>
        <v>Damage related to disaster</v>
      </c>
      <c r="I730" s="1" t="s">
        <v>16</v>
      </c>
      <c r="J730" s="1" t="s">
        <v>3</v>
      </c>
      <c r="K730" s="5">
        <v>42964.51766203704</v>
      </c>
      <c r="L730" s="1"/>
      <c r="M730" s="1"/>
      <c r="N730" s="2" t="s">
        <v>12</v>
      </c>
      <c r="O730" s="6" t="b">
        <v>0</v>
      </c>
      <c r="P730" s="1" t="s">
        <v>15</v>
      </c>
      <c r="Q730" s="33" t="str">
        <f>IF(ISNUMBER(SEARCH(",",Table_owssvr[[#This Row],[Created By]])),SUBSTITUTE(Table_owssvr[[#This Row],[Created By]]," OCD,",""),Table_owssvr[[#This Row],[Created By]])</f>
        <v>Rosalind Peychaud</v>
      </c>
      <c r="R730" s="33" t="str">
        <f>IF(ISNUMBER(SEARCH(",",Table_owssvr[[#This Row],[Created By]])),(MID(Table_owssvr[[#This Row],[Created By_A]]&amp;" "&amp;Table_owssvr[[#This Row],[Created By_A]],FIND(" ",Table_owssvr[[#This Row],[Created By_A]])+1,LEN(Table_owssvr[[#This Row],[Created By_A]]))),Table_owssvr[[#This Row],[Created By]])</f>
        <v>Rosalind Peychaud</v>
      </c>
      <c r="S730" s="34" t="str">
        <f>IF(ISNUMBER(SEARCH(",",Table_owssvr[[#This Row],[Created By_B1]])),SUBSTITUTE(Table_owssvr[[#This Row],[Created By_B1]],",",""),Table_owssvr[[#This Row],[Created By_B1]])</f>
        <v>Rosalind Peychaud</v>
      </c>
      <c r="T730" s="7">
        <v>738</v>
      </c>
      <c r="U730" s="1" t="s">
        <v>15</v>
      </c>
      <c r="V730" s="5">
        <v>42964.51766203704</v>
      </c>
      <c r="W730" s="1" t="s">
        <v>3</v>
      </c>
      <c r="X730" s="1"/>
      <c r="Y730" s="1" t="s">
        <v>13</v>
      </c>
      <c r="Z730" s="1" t="s">
        <v>12</v>
      </c>
      <c r="AA730" s="1" t="s">
        <v>11</v>
      </c>
    </row>
    <row r="731" spans="1:27" x14ac:dyDescent="0.25">
      <c r="A731" s="1" t="s">
        <v>426</v>
      </c>
      <c r="B731" s="4">
        <v>42961</v>
      </c>
      <c r="C731" s="24" t="str">
        <f ca="1">IF(Table_owssvr[[#This Row],[Date]]&gt;=(TODAY()-365),"Y","N")</f>
        <v>N</v>
      </c>
      <c r="D731" s="1" t="s">
        <v>105</v>
      </c>
      <c r="E731" s="1" t="s">
        <v>187</v>
      </c>
      <c r="F731" s="14" t="s">
        <v>470</v>
      </c>
      <c r="G731" s="1" t="s">
        <v>59</v>
      </c>
      <c r="H731" s="6" t="str">
        <f>IFERROR(LEFT(Table_owssvr[[#This Row],[Subject]],FIND(";",Table_owssvr[[#This Row],[Subject]])-1),Table_owssvr[[#This Row],[Subject]])</f>
        <v>Damage related to disaster</v>
      </c>
      <c r="I731" s="1" t="s">
        <v>16</v>
      </c>
      <c r="J731" s="1" t="s">
        <v>3</v>
      </c>
      <c r="K731" s="5">
        <v>42964.626550925925</v>
      </c>
      <c r="L731" s="1"/>
      <c r="M731" s="1"/>
      <c r="N731" s="2" t="s">
        <v>12</v>
      </c>
      <c r="O731" s="6" t="b">
        <v>0</v>
      </c>
      <c r="P731" s="1" t="s">
        <v>15</v>
      </c>
      <c r="Q731" s="33" t="str">
        <f>IF(ISNUMBER(SEARCH(",",Table_owssvr[[#This Row],[Created By]])),SUBSTITUTE(Table_owssvr[[#This Row],[Created By]]," OCD,",""),Table_owssvr[[#This Row],[Created By]])</f>
        <v>Rosalind Peychaud</v>
      </c>
      <c r="R731" s="33" t="str">
        <f>IF(ISNUMBER(SEARCH(",",Table_owssvr[[#This Row],[Created By]])),(MID(Table_owssvr[[#This Row],[Created By_A]]&amp;" "&amp;Table_owssvr[[#This Row],[Created By_A]],FIND(" ",Table_owssvr[[#This Row],[Created By_A]])+1,LEN(Table_owssvr[[#This Row],[Created By_A]]))),Table_owssvr[[#This Row],[Created By]])</f>
        <v>Rosalind Peychaud</v>
      </c>
      <c r="S731" s="34" t="str">
        <f>IF(ISNUMBER(SEARCH(",",Table_owssvr[[#This Row],[Created By_B1]])),SUBSTITUTE(Table_owssvr[[#This Row],[Created By_B1]],",",""),Table_owssvr[[#This Row],[Created By_B1]])</f>
        <v>Rosalind Peychaud</v>
      </c>
      <c r="T731" s="7">
        <v>739</v>
      </c>
      <c r="U731" s="1" t="s">
        <v>15</v>
      </c>
      <c r="V731" s="5">
        <v>42964.626550925925</v>
      </c>
      <c r="W731" s="1" t="s">
        <v>3</v>
      </c>
      <c r="X731" s="1"/>
      <c r="Y731" s="1" t="s">
        <v>13</v>
      </c>
      <c r="Z731" s="1" t="s">
        <v>12</v>
      </c>
      <c r="AA731" s="1" t="s">
        <v>11</v>
      </c>
    </row>
    <row r="732" spans="1:27" x14ac:dyDescent="0.25">
      <c r="A732" s="1" t="s">
        <v>142</v>
      </c>
      <c r="B732" s="4">
        <v>42971</v>
      </c>
      <c r="C732" s="24" t="str">
        <f ca="1">IF(Table_owssvr[[#This Row],[Date]]&gt;=(TODAY()-365),"Y","N")</f>
        <v>N</v>
      </c>
      <c r="D732" s="1" t="s">
        <v>705</v>
      </c>
      <c r="E732" s="1" t="s">
        <v>48</v>
      </c>
      <c r="F732" s="14" t="s">
        <v>704</v>
      </c>
      <c r="G732" s="1" t="s">
        <v>703</v>
      </c>
      <c r="H732" s="6" t="str">
        <f>IFERROR(LEFT(Table_owssvr[[#This Row],[Subject]],FIND(";",Table_owssvr[[#This Row],[Subject]])-1),Table_owssvr[[#This Row],[Subject]])</f>
        <v>Financial Management</v>
      </c>
      <c r="I732" s="1" t="s">
        <v>16</v>
      </c>
      <c r="J732" s="1" t="s">
        <v>6</v>
      </c>
      <c r="K732" s="5">
        <v>42971.463599537034</v>
      </c>
      <c r="L732" s="1"/>
      <c r="M732" s="1"/>
      <c r="N732" s="2" t="s">
        <v>12</v>
      </c>
      <c r="O732" s="6" t="b">
        <v>0</v>
      </c>
      <c r="P732" s="1" t="s">
        <v>15</v>
      </c>
      <c r="Q732" s="33" t="str">
        <f>IF(ISNUMBER(SEARCH(",",Table_owssvr[[#This Row],[Created By]])),SUBSTITUTE(Table_owssvr[[#This Row],[Created By]]," OCD,",""),Table_owssvr[[#This Row],[Created By]])</f>
        <v>Nechelle Polk</v>
      </c>
      <c r="R732" s="33" t="str">
        <f>IF(ISNUMBER(SEARCH(",",Table_owssvr[[#This Row],[Created By]])),(MID(Table_owssvr[[#This Row],[Created By_A]]&amp;" "&amp;Table_owssvr[[#This Row],[Created By_A]],FIND(" ",Table_owssvr[[#This Row],[Created By_A]])+1,LEN(Table_owssvr[[#This Row],[Created By_A]]))),Table_owssvr[[#This Row],[Created By]])</f>
        <v>Nechelle Polk</v>
      </c>
      <c r="S732" s="34" t="str">
        <f>IF(ISNUMBER(SEARCH(",",Table_owssvr[[#This Row],[Created By_B1]])),SUBSTITUTE(Table_owssvr[[#This Row],[Created By_B1]],",",""),Table_owssvr[[#This Row],[Created By_B1]])</f>
        <v>Nechelle Polk</v>
      </c>
      <c r="T732" s="7">
        <v>740</v>
      </c>
      <c r="U732" s="1" t="s">
        <v>15</v>
      </c>
      <c r="V732" s="5">
        <v>42971.463599537034</v>
      </c>
      <c r="W732" s="1" t="s">
        <v>6</v>
      </c>
      <c r="X732" s="1"/>
      <c r="Y732" s="1" t="s">
        <v>13</v>
      </c>
      <c r="Z732" s="1" t="s">
        <v>12</v>
      </c>
      <c r="AA732" s="1" t="s">
        <v>11</v>
      </c>
    </row>
    <row r="733" spans="1:27" x14ac:dyDescent="0.25">
      <c r="A733" s="1" t="s">
        <v>116</v>
      </c>
      <c r="B733" s="4">
        <v>42949</v>
      </c>
      <c r="C733" s="24" t="str">
        <f ca="1">IF(Table_owssvr[[#This Row],[Date]]&gt;=(TODAY()-365),"Y","N")</f>
        <v>N</v>
      </c>
      <c r="D733" s="1" t="s">
        <v>115</v>
      </c>
      <c r="E733" s="1" t="s">
        <v>19</v>
      </c>
      <c r="F733" s="14" t="s">
        <v>374</v>
      </c>
      <c r="G733" s="1" t="s">
        <v>539</v>
      </c>
      <c r="H733" s="6" t="str">
        <f>IFERROR(LEFT(Table_owssvr[[#This Row],[Subject]],FIND(";",Table_owssvr[[#This Row],[Subject]])-1),Table_owssvr[[#This Row],[Subject]])</f>
        <v>Duplication of Benefits</v>
      </c>
      <c r="I733" s="1" t="s">
        <v>27</v>
      </c>
      <c r="J733" s="1" t="s">
        <v>7</v>
      </c>
      <c r="K733" s="5">
        <v>42979.688483796293</v>
      </c>
      <c r="L733" s="1"/>
      <c r="M733" s="1"/>
      <c r="N733" s="2" t="s">
        <v>12</v>
      </c>
      <c r="O733" s="6" t="b">
        <v>0</v>
      </c>
      <c r="P733" s="1" t="s">
        <v>15</v>
      </c>
      <c r="Q733" s="33" t="str">
        <f>IF(ISNUMBER(SEARCH(",",Table_owssvr[[#This Row],[Created By]])),SUBSTITUTE(Table_owssvr[[#This Row],[Created By]]," OCD,",""),Table_owssvr[[#This Row],[Created By]])</f>
        <v>Michael Chua</v>
      </c>
      <c r="R733" s="33" t="str">
        <f>IF(ISNUMBER(SEARCH(",",Table_owssvr[[#This Row],[Created By]])),(MID(Table_owssvr[[#This Row],[Created By_A]]&amp;" "&amp;Table_owssvr[[#This Row],[Created By_A]],FIND(" ",Table_owssvr[[#This Row],[Created By_A]])+1,LEN(Table_owssvr[[#This Row],[Created By_A]]))),Table_owssvr[[#This Row],[Created By]])</f>
        <v>Michael Chua</v>
      </c>
      <c r="S733" s="34" t="str">
        <f>IF(ISNUMBER(SEARCH(",",Table_owssvr[[#This Row],[Created By_B1]])),SUBSTITUTE(Table_owssvr[[#This Row],[Created By_B1]],",",""),Table_owssvr[[#This Row],[Created By_B1]])</f>
        <v>Michael Chua</v>
      </c>
      <c r="T733" s="7">
        <v>741</v>
      </c>
      <c r="U733" s="1" t="s">
        <v>15</v>
      </c>
      <c r="V733" s="5">
        <v>42979.688483796293</v>
      </c>
      <c r="W733" s="1" t="s">
        <v>7</v>
      </c>
      <c r="X733" s="1"/>
      <c r="Y733" s="1" t="s">
        <v>13</v>
      </c>
      <c r="Z733" s="1" t="s">
        <v>12</v>
      </c>
      <c r="AA733" s="1" t="s">
        <v>11</v>
      </c>
    </row>
    <row r="734" spans="1:27" x14ac:dyDescent="0.25">
      <c r="A734" s="1" t="s">
        <v>116</v>
      </c>
      <c r="B734" s="4">
        <v>42956</v>
      </c>
      <c r="C734" s="24" t="str">
        <f ca="1">IF(Table_owssvr[[#This Row],[Date]]&gt;=(TODAY()-365),"Y","N")</f>
        <v>N</v>
      </c>
      <c r="D734" s="1" t="s">
        <v>115</v>
      </c>
      <c r="E734" s="1" t="s">
        <v>19</v>
      </c>
      <c r="F734" s="14" t="s">
        <v>114</v>
      </c>
      <c r="G734" s="1" t="s">
        <v>539</v>
      </c>
      <c r="H734" s="6" t="str">
        <f>IFERROR(LEFT(Table_owssvr[[#This Row],[Subject]],FIND(";",Table_owssvr[[#This Row],[Subject]])-1),Table_owssvr[[#This Row],[Subject]])</f>
        <v>Duplication of Benefits</v>
      </c>
      <c r="I734" s="1" t="s">
        <v>27</v>
      </c>
      <c r="J734" s="1" t="s">
        <v>7</v>
      </c>
      <c r="K734" s="5">
        <v>42979.689212962963</v>
      </c>
      <c r="L734" s="1"/>
      <c r="M734" s="1"/>
      <c r="N734" s="2" t="s">
        <v>12</v>
      </c>
      <c r="O734" s="6" t="b">
        <v>0</v>
      </c>
      <c r="P734" s="1" t="s">
        <v>15</v>
      </c>
      <c r="Q734" s="33" t="str">
        <f>IF(ISNUMBER(SEARCH(",",Table_owssvr[[#This Row],[Created By]])),SUBSTITUTE(Table_owssvr[[#This Row],[Created By]]," OCD,",""),Table_owssvr[[#This Row],[Created By]])</f>
        <v>Michael Chua</v>
      </c>
      <c r="R734" s="33" t="str">
        <f>IF(ISNUMBER(SEARCH(",",Table_owssvr[[#This Row],[Created By]])),(MID(Table_owssvr[[#This Row],[Created By_A]]&amp;" "&amp;Table_owssvr[[#This Row],[Created By_A]],FIND(" ",Table_owssvr[[#This Row],[Created By_A]])+1,LEN(Table_owssvr[[#This Row],[Created By_A]]))),Table_owssvr[[#This Row],[Created By]])</f>
        <v>Michael Chua</v>
      </c>
      <c r="S734" s="34" t="str">
        <f>IF(ISNUMBER(SEARCH(",",Table_owssvr[[#This Row],[Created By_B1]])),SUBSTITUTE(Table_owssvr[[#This Row],[Created By_B1]],",",""),Table_owssvr[[#This Row],[Created By_B1]])</f>
        <v>Michael Chua</v>
      </c>
      <c r="T734" s="7">
        <v>742</v>
      </c>
      <c r="U734" s="1" t="s">
        <v>15</v>
      </c>
      <c r="V734" s="5">
        <v>42979.689212962963</v>
      </c>
      <c r="W734" s="1" t="s">
        <v>7</v>
      </c>
      <c r="X734" s="1"/>
      <c r="Y734" s="1" t="s">
        <v>13</v>
      </c>
      <c r="Z734" s="1" t="s">
        <v>12</v>
      </c>
      <c r="AA734" s="1" t="s">
        <v>11</v>
      </c>
    </row>
    <row r="735" spans="1:27" x14ac:dyDescent="0.25">
      <c r="A735" s="1" t="s">
        <v>116</v>
      </c>
      <c r="B735" s="4">
        <v>42963</v>
      </c>
      <c r="C735" s="24" t="str">
        <f ca="1">IF(Table_owssvr[[#This Row],[Date]]&gt;=(TODAY()-365),"Y","N")</f>
        <v>N</v>
      </c>
      <c r="D735" s="1" t="s">
        <v>115</v>
      </c>
      <c r="E735" s="1" t="s">
        <v>19</v>
      </c>
      <c r="F735" s="14" t="s">
        <v>114</v>
      </c>
      <c r="G735" s="1" t="s">
        <v>539</v>
      </c>
      <c r="H735" s="6" t="str">
        <f>IFERROR(LEFT(Table_owssvr[[#This Row],[Subject]],FIND(";",Table_owssvr[[#This Row],[Subject]])-1),Table_owssvr[[#This Row],[Subject]])</f>
        <v>Duplication of Benefits</v>
      </c>
      <c r="I735" s="1" t="s">
        <v>27</v>
      </c>
      <c r="J735" s="1" t="s">
        <v>7</v>
      </c>
      <c r="K735" s="5">
        <v>42979.689710648148</v>
      </c>
      <c r="L735" s="1"/>
      <c r="M735" s="1"/>
      <c r="N735" s="2" t="s">
        <v>12</v>
      </c>
      <c r="O735" s="6" t="b">
        <v>0</v>
      </c>
      <c r="P735" s="1" t="s">
        <v>15</v>
      </c>
      <c r="Q735" s="33" t="str">
        <f>IF(ISNUMBER(SEARCH(",",Table_owssvr[[#This Row],[Created By]])),SUBSTITUTE(Table_owssvr[[#This Row],[Created By]]," OCD,",""),Table_owssvr[[#This Row],[Created By]])</f>
        <v>Michael Chua</v>
      </c>
      <c r="R735" s="33" t="str">
        <f>IF(ISNUMBER(SEARCH(",",Table_owssvr[[#This Row],[Created By]])),(MID(Table_owssvr[[#This Row],[Created By_A]]&amp;" "&amp;Table_owssvr[[#This Row],[Created By_A]],FIND(" ",Table_owssvr[[#This Row],[Created By_A]])+1,LEN(Table_owssvr[[#This Row],[Created By_A]]))),Table_owssvr[[#This Row],[Created By]])</f>
        <v>Michael Chua</v>
      </c>
      <c r="S735" s="34" t="str">
        <f>IF(ISNUMBER(SEARCH(",",Table_owssvr[[#This Row],[Created By_B1]])),SUBSTITUTE(Table_owssvr[[#This Row],[Created By_B1]],",",""),Table_owssvr[[#This Row],[Created By_B1]])</f>
        <v>Michael Chua</v>
      </c>
      <c r="T735" s="7">
        <v>743</v>
      </c>
      <c r="U735" s="1" t="s">
        <v>15</v>
      </c>
      <c r="V735" s="5">
        <v>42979.689710648148</v>
      </c>
      <c r="W735" s="1" t="s">
        <v>7</v>
      </c>
      <c r="X735" s="1"/>
      <c r="Y735" s="1" t="s">
        <v>13</v>
      </c>
      <c r="Z735" s="1" t="s">
        <v>12</v>
      </c>
      <c r="AA735" s="1" t="s">
        <v>11</v>
      </c>
    </row>
    <row r="736" spans="1:27" x14ac:dyDescent="0.25">
      <c r="A736" s="1" t="s">
        <v>116</v>
      </c>
      <c r="B736" s="4">
        <v>42970</v>
      </c>
      <c r="C736" s="24" t="str">
        <f ca="1">IF(Table_owssvr[[#This Row],[Date]]&gt;=(TODAY()-365),"Y","N")</f>
        <v>N</v>
      </c>
      <c r="D736" s="1" t="s">
        <v>115</v>
      </c>
      <c r="E736" s="1" t="s">
        <v>19</v>
      </c>
      <c r="F736" s="14" t="s">
        <v>114</v>
      </c>
      <c r="G736" s="1" t="s">
        <v>539</v>
      </c>
      <c r="H736" s="6" t="str">
        <f>IFERROR(LEFT(Table_owssvr[[#This Row],[Subject]],FIND(";",Table_owssvr[[#This Row],[Subject]])-1),Table_owssvr[[#This Row],[Subject]])</f>
        <v>Duplication of Benefits</v>
      </c>
      <c r="I736" s="1" t="s">
        <v>27</v>
      </c>
      <c r="J736" s="1" t="s">
        <v>7</v>
      </c>
      <c r="K736" s="5">
        <v>42979.690196759257</v>
      </c>
      <c r="L736" s="1"/>
      <c r="M736" s="1"/>
      <c r="N736" s="2" t="s">
        <v>12</v>
      </c>
      <c r="O736" s="6" t="b">
        <v>0</v>
      </c>
      <c r="P736" s="1" t="s">
        <v>15</v>
      </c>
      <c r="Q736" s="33" t="str">
        <f>IF(ISNUMBER(SEARCH(",",Table_owssvr[[#This Row],[Created By]])),SUBSTITUTE(Table_owssvr[[#This Row],[Created By]]," OCD,",""),Table_owssvr[[#This Row],[Created By]])</f>
        <v>Michael Chua</v>
      </c>
      <c r="R736" s="33" t="str">
        <f>IF(ISNUMBER(SEARCH(",",Table_owssvr[[#This Row],[Created By]])),(MID(Table_owssvr[[#This Row],[Created By_A]]&amp;" "&amp;Table_owssvr[[#This Row],[Created By_A]],FIND(" ",Table_owssvr[[#This Row],[Created By_A]])+1,LEN(Table_owssvr[[#This Row],[Created By_A]]))),Table_owssvr[[#This Row],[Created By]])</f>
        <v>Michael Chua</v>
      </c>
      <c r="S736" s="34" t="str">
        <f>IF(ISNUMBER(SEARCH(",",Table_owssvr[[#This Row],[Created By_B1]])),SUBSTITUTE(Table_owssvr[[#This Row],[Created By_B1]],",",""),Table_owssvr[[#This Row],[Created By_B1]])</f>
        <v>Michael Chua</v>
      </c>
      <c r="T736" s="7">
        <v>744</v>
      </c>
      <c r="U736" s="1" t="s">
        <v>15</v>
      </c>
      <c r="V736" s="5">
        <v>42979.690196759257</v>
      </c>
      <c r="W736" s="1" t="s">
        <v>7</v>
      </c>
      <c r="X736" s="1"/>
      <c r="Y736" s="1" t="s">
        <v>13</v>
      </c>
      <c r="Z736" s="1" t="s">
        <v>12</v>
      </c>
      <c r="AA736" s="1" t="s">
        <v>11</v>
      </c>
    </row>
    <row r="737" spans="1:27" x14ac:dyDescent="0.25">
      <c r="A737" s="1" t="s">
        <v>116</v>
      </c>
      <c r="B737" s="4">
        <v>42977</v>
      </c>
      <c r="C737" s="24" t="str">
        <f ca="1">IF(Table_owssvr[[#This Row],[Date]]&gt;=(TODAY()-365),"Y","N")</f>
        <v>N</v>
      </c>
      <c r="D737" s="1" t="s">
        <v>115</v>
      </c>
      <c r="E737" s="1" t="s">
        <v>19</v>
      </c>
      <c r="F737" s="14" t="s">
        <v>114</v>
      </c>
      <c r="G737" s="1" t="s">
        <v>539</v>
      </c>
      <c r="H737" s="6" t="str">
        <f>IFERROR(LEFT(Table_owssvr[[#This Row],[Subject]],FIND(";",Table_owssvr[[#This Row],[Subject]])-1),Table_owssvr[[#This Row],[Subject]])</f>
        <v>Duplication of Benefits</v>
      </c>
      <c r="I737" s="1" t="s">
        <v>27</v>
      </c>
      <c r="J737" s="1" t="s">
        <v>7</v>
      </c>
      <c r="K737" s="5">
        <v>42979.690532407411</v>
      </c>
      <c r="L737" s="1"/>
      <c r="M737" s="1"/>
      <c r="N737" s="2" t="s">
        <v>12</v>
      </c>
      <c r="O737" s="6" t="b">
        <v>0</v>
      </c>
      <c r="P737" s="1" t="s">
        <v>15</v>
      </c>
      <c r="Q737" s="33" t="str">
        <f>IF(ISNUMBER(SEARCH(",",Table_owssvr[[#This Row],[Created By]])),SUBSTITUTE(Table_owssvr[[#This Row],[Created By]]," OCD,",""),Table_owssvr[[#This Row],[Created By]])</f>
        <v>Michael Chua</v>
      </c>
      <c r="R737" s="33" t="str">
        <f>IF(ISNUMBER(SEARCH(",",Table_owssvr[[#This Row],[Created By]])),(MID(Table_owssvr[[#This Row],[Created By_A]]&amp;" "&amp;Table_owssvr[[#This Row],[Created By_A]],FIND(" ",Table_owssvr[[#This Row],[Created By_A]])+1,LEN(Table_owssvr[[#This Row],[Created By_A]]))),Table_owssvr[[#This Row],[Created By]])</f>
        <v>Michael Chua</v>
      </c>
      <c r="S737" s="34" t="str">
        <f>IF(ISNUMBER(SEARCH(",",Table_owssvr[[#This Row],[Created By_B1]])),SUBSTITUTE(Table_owssvr[[#This Row],[Created By_B1]],",",""),Table_owssvr[[#This Row],[Created By_B1]])</f>
        <v>Michael Chua</v>
      </c>
      <c r="T737" s="7">
        <v>745</v>
      </c>
      <c r="U737" s="1" t="s">
        <v>15</v>
      </c>
      <c r="V737" s="5">
        <v>42979.690532407411</v>
      </c>
      <c r="W737" s="1" t="s">
        <v>7</v>
      </c>
      <c r="X737" s="1"/>
      <c r="Y737" s="1" t="s">
        <v>13</v>
      </c>
      <c r="Z737" s="1" t="s">
        <v>12</v>
      </c>
      <c r="AA737" s="1" t="s">
        <v>11</v>
      </c>
    </row>
    <row r="738" spans="1:27" x14ac:dyDescent="0.25">
      <c r="A738" s="1" t="s">
        <v>116</v>
      </c>
      <c r="B738" s="4">
        <v>42921</v>
      </c>
      <c r="C738" s="24" t="str">
        <f ca="1">IF(Table_owssvr[[#This Row],[Date]]&gt;=(TODAY()-365),"Y","N")</f>
        <v>N</v>
      </c>
      <c r="D738" s="1" t="s">
        <v>115</v>
      </c>
      <c r="E738" s="1" t="s">
        <v>19</v>
      </c>
      <c r="F738" s="14" t="s">
        <v>114</v>
      </c>
      <c r="G738" s="1" t="s">
        <v>539</v>
      </c>
      <c r="H738" s="6" t="str">
        <f>IFERROR(LEFT(Table_owssvr[[#This Row],[Subject]],FIND(";",Table_owssvr[[#This Row],[Subject]])-1),Table_owssvr[[#This Row],[Subject]])</f>
        <v>Duplication of Benefits</v>
      </c>
      <c r="I738" s="1" t="s">
        <v>27</v>
      </c>
      <c r="J738" s="1" t="s">
        <v>7</v>
      </c>
      <c r="K738" s="5">
        <v>42979.696064814816</v>
      </c>
      <c r="L738" s="1"/>
      <c r="M738" s="1"/>
      <c r="N738" s="2" t="s">
        <v>12</v>
      </c>
      <c r="O738" s="6" t="b">
        <v>0</v>
      </c>
      <c r="P738" s="1" t="s">
        <v>15</v>
      </c>
      <c r="Q738" s="33" t="str">
        <f>IF(ISNUMBER(SEARCH(",",Table_owssvr[[#This Row],[Created By]])),SUBSTITUTE(Table_owssvr[[#This Row],[Created By]]," OCD,",""),Table_owssvr[[#This Row],[Created By]])</f>
        <v>Michael Chua</v>
      </c>
      <c r="R738" s="33" t="str">
        <f>IF(ISNUMBER(SEARCH(",",Table_owssvr[[#This Row],[Created By]])),(MID(Table_owssvr[[#This Row],[Created By_A]]&amp;" "&amp;Table_owssvr[[#This Row],[Created By_A]],FIND(" ",Table_owssvr[[#This Row],[Created By_A]])+1,LEN(Table_owssvr[[#This Row],[Created By_A]]))),Table_owssvr[[#This Row],[Created By]])</f>
        <v>Michael Chua</v>
      </c>
      <c r="S738" s="34" t="str">
        <f>IF(ISNUMBER(SEARCH(",",Table_owssvr[[#This Row],[Created By_B1]])),SUBSTITUTE(Table_owssvr[[#This Row],[Created By_B1]],",",""),Table_owssvr[[#This Row],[Created By_B1]])</f>
        <v>Michael Chua</v>
      </c>
      <c r="T738" s="7">
        <v>746</v>
      </c>
      <c r="U738" s="1" t="s">
        <v>15</v>
      </c>
      <c r="V738" s="5">
        <v>42979.696064814816</v>
      </c>
      <c r="W738" s="1" t="s">
        <v>7</v>
      </c>
      <c r="X738" s="1"/>
      <c r="Y738" s="1" t="s">
        <v>13</v>
      </c>
      <c r="Z738" s="1" t="s">
        <v>12</v>
      </c>
      <c r="AA738" s="1" t="s">
        <v>11</v>
      </c>
    </row>
    <row r="739" spans="1:27" x14ac:dyDescent="0.25">
      <c r="A739" s="1" t="s">
        <v>116</v>
      </c>
      <c r="B739" s="4">
        <v>42928</v>
      </c>
      <c r="C739" s="24" t="str">
        <f ca="1">IF(Table_owssvr[[#This Row],[Date]]&gt;=(TODAY()-365),"Y","N")</f>
        <v>N</v>
      </c>
      <c r="D739" s="1" t="s">
        <v>115</v>
      </c>
      <c r="E739" s="1" t="s">
        <v>19</v>
      </c>
      <c r="F739" s="14" t="s">
        <v>114</v>
      </c>
      <c r="G739" s="1" t="s">
        <v>539</v>
      </c>
      <c r="H739" s="6" t="str">
        <f>IFERROR(LEFT(Table_owssvr[[#This Row],[Subject]],FIND(";",Table_owssvr[[#This Row],[Subject]])-1),Table_owssvr[[#This Row],[Subject]])</f>
        <v>Duplication of Benefits</v>
      </c>
      <c r="I739" s="1" t="s">
        <v>27</v>
      </c>
      <c r="J739" s="1" t="s">
        <v>7</v>
      </c>
      <c r="K739" s="5">
        <v>42979.69635416667</v>
      </c>
      <c r="L739" s="1"/>
      <c r="M739" s="1"/>
      <c r="N739" s="2" t="s">
        <v>12</v>
      </c>
      <c r="O739" s="6" t="b">
        <v>0</v>
      </c>
      <c r="P739" s="1" t="s">
        <v>15</v>
      </c>
      <c r="Q739" s="33" t="str">
        <f>IF(ISNUMBER(SEARCH(",",Table_owssvr[[#This Row],[Created By]])),SUBSTITUTE(Table_owssvr[[#This Row],[Created By]]," OCD,",""),Table_owssvr[[#This Row],[Created By]])</f>
        <v>Michael Chua</v>
      </c>
      <c r="R739" s="33" t="str">
        <f>IF(ISNUMBER(SEARCH(",",Table_owssvr[[#This Row],[Created By]])),(MID(Table_owssvr[[#This Row],[Created By_A]]&amp;" "&amp;Table_owssvr[[#This Row],[Created By_A]],FIND(" ",Table_owssvr[[#This Row],[Created By_A]])+1,LEN(Table_owssvr[[#This Row],[Created By_A]]))),Table_owssvr[[#This Row],[Created By]])</f>
        <v>Michael Chua</v>
      </c>
      <c r="S739" s="34" t="str">
        <f>IF(ISNUMBER(SEARCH(",",Table_owssvr[[#This Row],[Created By_B1]])),SUBSTITUTE(Table_owssvr[[#This Row],[Created By_B1]],",",""),Table_owssvr[[#This Row],[Created By_B1]])</f>
        <v>Michael Chua</v>
      </c>
      <c r="T739" s="7">
        <v>747</v>
      </c>
      <c r="U739" s="1" t="s">
        <v>15</v>
      </c>
      <c r="V739" s="5">
        <v>42979.69635416667</v>
      </c>
      <c r="W739" s="1" t="s">
        <v>7</v>
      </c>
      <c r="X739" s="1"/>
      <c r="Y739" s="1" t="s">
        <v>13</v>
      </c>
      <c r="Z739" s="1" t="s">
        <v>12</v>
      </c>
      <c r="AA739" s="1" t="s">
        <v>11</v>
      </c>
    </row>
    <row r="740" spans="1:27" x14ac:dyDescent="0.25">
      <c r="A740" s="1" t="s">
        <v>116</v>
      </c>
      <c r="B740" s="4">
        <v>42935</v>
      </c>
      <c r="C740" s="24" t="str">
        <f ca="1">IF(Table_owssvr[[#This Row],[Date]]&gt;=(TODAY()-365),"Y","N")</f>
        <v>N</v>
      </c>
      <c r="D740" s="1" t="s">
        <v>115</v>
      </c>
      <c r="E740" s="1" t="s">
        <v>19</v>
      </c>
      <c r="F740" s="14" t="s">
        <v>114</v>
      </c>
      <c r="G740" s="1" t="s">
        <v>539</v>
      </c>
      <c r="H740" s="6" t="str">
        <f>IFERROR(LEFT(Table_owssvr[[#This Row],[Subject]],FIND(";",Table_owssvr[[#This Row],[Subject]])-1),Table_owssvr[[#This Row],[Subject]])</f>
        <v>Duplication of Benefits</v>
      </c>
      <c r="I740" s="1" t="s">
        <v>27</v>
      </c>
      <c r="J740" s="1" t="s">
        <v>7</v>
      </c>
      <c r="K740" s="5">
        <v>42979.69667824074</v>
      </c>
      <c r="L740" s="1"/>
      <c r="M740" s="1"/>
      <c r="N740" s="2" t="s">
        <v>12</v>
      </c>
      <c r="O740" s="6" t="b">
        <v>0</v>
      </c>
      <c r="P740" s="1" t="s">
        <v>15</v>
      </c>
      <c r="Q740" s="33" t="str">
        <f>IF(ISNUMBER(SEARCH(",",Table_owssvr[[#This Row],[Created By]])),SUBSTITUTE(Table_owssvr[[#This Row],[Created By]]," OCD,",""),Table_owssvr[[#This Row],[Created By]])</f>
        <v>Michael Chua</v>
      </c>
      <c r="R740" s="33" t="str">
        <f>IF(ISNUMBER(SEARCH(",",Table_owssvr[[#This Row],[Created By]])),(MID(Table_owssvr[[#This Row],[Created By_A]]&amp;" "&amp;Table_owssvr[[#This Row],[Created By_A]],FIND(" ",Table_owssvr[[#This Row],[Created By_A]])+1,LEN(Table_owssvr[[#This Row],[Created By_A]]))),Table_owssvr[[#This Row],[Created By]])</f>
        <v>Michael Chua</v>
      </c>
      <c r="S740" s="34" t="str">
        <f>IF(ISNUMBER(SEARCH(",",Table_owssvr[[#This Row],[Created By_B1]])),SUBSTITUTE(Table_owssvr[[#This Row],[Created By_B1]],",",""),Table_owssvr[[#This Row],[Created By_B1]])</f>
        <v>Michael Chua</v>
      </c>
      <c r="T740" s="7">
        <v>748</v>
      </c>
      <c r="U740" s="1" t="s">
        <v>15</v>
      </c>
      <c r="V740" s="5">
        <v>42979.69667824074</v>
      </c>
      <c r="W740" s="1" t="s">
        <v>7</v>
      </c>
      <c r="X740" s="1"/>
      <c r="Y740" s="1" t="s">
        <v>13</v>
      </c>
      <c r="Z740" s="1" t="s">
        <v>12</v>
      </c>
      <c r="AA740" s="1" t="s">
        <v>11</v>
      </c>
    </row>
    <row r="741" spans="1:27" x14ac:dyDescent="0.25">
      <c r="A741" s="1" t="s">
        <v>116</v>
      </c>
      <c r="B741" s="4">
        <v>42942</v>
      </c>
      <c r="C741" s="24" t="str">
        <f ca="1">IF(Table_owssvr[[#This Row],[Date]]&gt;=(TODAY()-365),"Y","N")</f>
        <v>N</v>
      </c>
      <c r="D741" s="1" t="s">
        <v>115</v>
      </c>
      <c r="E741" s="1" t="s">
        <v>19</v>
      </c>
      <c r="F741" s="14" t="s">
        <v>114</v>
      </c>
      <c r="G741" s="1" t="s">
        <v>539</v>
      </c>
      <c r="H741" s="6" t="str">
        <f>IFERROR(LEFT(Table_owssvr[[#This Row],[Subject]],FIND(";",Table_owssvr[[#This Row],[Subject]])-1),Table_owssvr[[#This Row],[Subject]])</f>
        <v>Duplication of Benefits</v>
      </c>
      <c r="I741" s="1" t="s">
        <v>27</v>
      </c>
      <c r="J741" s="1" t="s">
        <v>7</v>
      </c>
      <c r="K741" s="5">
        <v>42979.69699074074</v>
      </c>
      <c r="L741" s="1"/>
      <c r="M741" s="1"/>
      <c r="N741" s="2" t="s">
        <v>12</v>
      </c>
      <c r="O741" s="6" t="b">
        <v>0</v>
      </c>
      <c r="P741" s="1" t="s">
        <v>15</v>
      </c>
      <c r="Q741" s="33" t="str">
        <f>IF(ISNUMBER(SEARCH(",",Table_owssvr[[#This Row],[Created By]])),SUBSTITUTE(Table_owssvr[[#This Row],[Created By]]," OCD,",""),Table_owssvr[[#This Row],[Created By]])</f>
        <v>Michael Chua</v>
      </c>
      <c r="R741" s="33" t="str">
        <f>IF(ISNUMBER(SEARCH(",",Table_owssvr[[#This Row],[Created By]])),(MID(Table_owssvr[[#This Row],[Created By_A]]&amp;" "&amp;Table_owssvr[[#This Row],[Created By_A]],FIND(" ",Table_owssvr[[#This Row],[Created By_A]])+1,LEN(Table_owssvr[[#This Row],[Created By_A]]))),Table_owssvr[[#This Row],[Created By]])</f>
        <v>Michael Chua</v>
      </c>
      <c r="S741" s="34" t="str">
        <f>IF(ISNUMBER(SEARCH(",",Table_owssvr[[#This Row],[Created By_B1]])),SUBSTITUTE(Table_owssvr[[#This Row],[Created By_B1]],",",""),Table_owssvr[[#This Row],[Created By_B1]])</f>
        <v>Michael Chua</v>
      </c>
      <c r="T741" s="7">
        <v>749</v>
      </c>
      <c r="U741" s="1" t="s">
        <v>15</v>
      </c>
      <c r="V741" s="5">
        <v>42979.69699074074</v>
      </c>
      <c r="W741" s="1" t="s">
        <v>7</v>
      </c>
      <c r="X741" s="1"/>
      <c r="Y741" s="1" t="s">
        <v>13</v>
      </c>
      <c r="Z741" s="1" t="s">
        <v>12</v>
      </c>
      <c r="AA741" s="1" t="s">
        <v>11</v>
      </c>
    </row>
    <row r="742" spans="1:27" x14ac:dyDescent="0.25">
      <c r="A742" s="1" t="s">
        <v>116</v>
      </c>
      <c r="B742" s="4">
        <v>42949</v>
      </c>
      <c r="C742" s="24" t="str">
        <f ca="1">IF(Table_owssvr[[#This Row],[Date]]&gt;=(TODAY()-365),"Y","N")</f>
        <v>N</v>
      </c>
      <c r="D742" s="1" t="s">
        <v>115</v>
      </c>
      <c r="E742" s="1" t="s">
        <v>19</v>
      </c>
      <c r="F742" s="14" t="s">
        <v>114</v>
      </c>
      <c r="G742" s="1" t="s">
        <v>539</v>
      </c>
      <c r="H742" s="6" t="str">
        <f>IFERROR(LEFT(Table_owssvr[[#This Row],[Subject]],FIND(";",Table_owssvr[[#This Row],[Subject]])-1),Table_owssvr[[#This Row],[Subject]])</f>
        <v>Duplication of Benefits</v>
      </c>
      <c r="I742" s="1" t="s">
        <v>27</v>
      </c>
      <c r="J742" s="1" t="s">
        <v>7</v>
      </c>
      <c r="K742" s="5">
        <v>42979.697951388887</v>
      </c>
      <c r="L742" s="1"/>
      <c r="M742" s="1"/>
      <c r="N742" s="2" t="s">
        <v>12</v>
      </c>
      <c r="O742" s="6" t="b">
        <v>0</v>
      </c>
      <c r="P742" s="1" t="s">
        <v>15</v>
      </c>
      <c r="Q742" s="33" t="str">
        <f>IF(ISNUMBER(SEARCH(",",Table_owssvr[[#This Row],[Created By]])),SUBSTITUTE(Table_owssvr[[#This Row],[Created By]]," OCD,",""),Table_owssvr[[#This Row],[Created By]])</f>
        <v>Michael Chua</v>
      </c>
      <c r="R742" s="33" t="str">
        <f>IF(ISNUMBER(SEARCH(",",Table_owssvr[[#This Row],[Created By]])),(MID(Table_owssvr[[#This Row],[Created By_A]]&amp;" "&amp;Table_owssvr[[#This Row],[Created By_A]],FIND(" ",Table_owssvr[[#This Row],[Created By_A]])+1,LEN(Table_owssvr[[#This Row],[Created By_A]]))),Table_owssvr[[#This Row],[Created By]])</f>
        <v>Michael Chua</v>
      </c>
      <c r="S742" s="34" t="str">
        <f>IF(ISNUMBER(SEARCH(",",Table_owssvr[[#This Row],[Created By_B1]])),SUBSTITUTE(Table_owssvr[[#This Row],[Created By_B1]],",",""),Table_owssvr[[#This Row],[Created By_B1]])</f>
        <v>Michael Chua</v>
      </c>
      <c r="T742" s="7">
        <v>750</v>
      </c>
      <c r="U742" s="1" t="s">
        <v>15</v>
      </c>
      <c r="V742" s="5">
        <v>42979.697951388887</v>
      </c>
      <c r="W742" s="1" t="s">
        <v>7</v>
      </c>
      <c r="X742" s="1"/>
      <c r="Y742" s="1" t="s">
        <v>13</v>
      </c>
      <c r="Z742" s="1" t="s">
        <v>12</v>
      </c>
      <c r="AA742" s="1" t="s">
        <v>11</v>
      </c>
    </row>
    <row r="743" spans="1:27" x14ac:dyDescent="0.25">
      <c r="A743" s="1" t="s">
        <v>504</v>
      </c>
      <c r="B743" s="4">
        <v>42961</v>
      </c>
      <c r="C743" s="24" t="str">
        <f ca="1">IF(Table_owssvr[[#This Row],[Date]]&gt;=(TODAY()-365),"Y","N")</f>
        <v>N</v>
      </c>
      <c r="D743" s="1" t="s">
        <v>702</v>
      </c>
      <c r="E743" s="1" t="s">
        <v>502</v>
      </c>
      <c r="F743" s="14" t="s">
        <v>701</v>
      </c>
      <c r="G743" s="1" t="s">
        <v>682</v>
      </c>
      <c r="H743" s="6" t="str">
        <f>IFERROR(LEFT(Table_owssvr[[#This Row],[Subject]],FIND(";",Table_owssvr[[#This Row],[Subject]])-1),Table_owssvr[[#This Row],[Subject]])</f>
        <v>Damage related to disaster</v>
      </c>
      <c r="I743" s="1" t="s">
        <v>27</v>
      </c>
      <c r="J743" s="1" t="s">
        <v>10</v>
      </c>
      <c r="K743" s="5">
        <v>42984.581099537034</v>
      </c>
      <c r="L743" s="1"/>
      <c r="M743" s="1"/>
      <c r="N743" s="2" t="s">
        <v>12</v>
      </c>
      <c r="O743" s="6" t="b">
        <v>0</v>
      </c>
      <c r="P743" s="1" t="s">
        <v>15</v>
      </c>
      <c r="Q743" s="33" t="str">
        <f>IF(ISNUMBER(SEARCH(",",Table_owssvr[[#This Row],[Created By]])),SUBSTITUTE(Table_owssvr[[#This Row],[Created By]]," OCD,",""),Table_owssvr[[#This Row],[Created By]])</f>
        <v>Helena Janssen</v>
      </c>
      <c r="R743" s="33" t="str">
        <f>IF(ISNUMBER(SEARCH(",",Table_owssvr[[#This Row],[Created By]])),(MID(Table_owssvr[[#This Row],[Created By_A]]&amp;" "&amp;Table_owssvr[[#This Row],[Created By_A]],FIND(" ",Table_owssvr[[#This Row],[Created By_A]])+1,LEN(Table_owssvr[[#This Row],[Created By_A]]))),Table_owssvr[[#This Row],[Created By]])</f>
        <v>Helena Janssen</v>
      </c>
      <c r="S743" s="34" t="str">
        <f>IF(ISNUMBER(SEARCH(",",Table_owssvr[[#This Row],[Created By_B1]])),SUBSTITUTE(Table_owssvr[[#This Row],[Created By_B1]],",",""),Table_owssvr[[#This Row],[Created By_B1]])</f>
        <v>Helena Janssen</v>
      </c>
      <c r="T743" s="7">
        <v>751</v>
      </c>
      <c r="U743" s="1" t="s">
        <v>15</v>
      </c>
      <c r="V743" s="5">
        <v>42984.583854166667</v>
      </c>
      <c r="W743" s="1" t="s">
        <v>10</v>
      </c>
      <c r="X743" s="1"/>
      <c r="Y743" s="1" t="s">
        <v>190</v>
      </c>
      <c r="Z743" s="1" t="s">
        <v>12</v>
      </c>
      <c r="AA743" s="1" t="s">
        <v>11</v>
      </c>
    </row>
    <row r="744" spans="1:27" x14ac:dyDescent="0.25">
      <c r="A744" s="1" t="s">
        <v>700</v>
      </c>
      <c r="B744" s="4">
        <v>42985</v>
      </c>
      <c r="C744" s="24" t="str">
        <f ca="1">IF(Table_owssvr[[#This Row],[Date]]&gt;=(TODAY()-365),"Y","N")</f>
        <v>N</v>
      </c>
      <c r="D744" s="1" t="s">
        <v>700</v>
      </c>
      <c r="E744" s="1" t="s">
        <v>448</v>
      </c>
      <c r="F744" s="14" t="s">
        <v>699</v>
      </c>
      <c r="G744" s="1" t="s">
        <v>139</v>
      </c>
      <c r="H744" s="6" t="str">
        <f>IFERROR(LEFT(Table_owssvr[[#This Row],[Subject]],FIND(";",Table_owssvr[[#This Row],[Subject]])-1),Table_owssvr[[#This Row],[Subject]])</f>
        <v>Labor - Davis/Bacon</v>
      </c>
      <c r="I744" s="1" t="s">
        <v>16</v>
      </c>
      <c r="J744" s="1" t="s">
        <v>7</v>
      </c>
      <c r="K744" s="5">
        <v>42986.554988425924</v>
      </c>
      <c r="L744" s="1"/>
      <c r="M744" s="1"/>
      <c r="N744" s="2" t="s">
        <v>12</v>
      </c>
      <c r="O744" s="6" t="b">
        <v>0</v>
      </c>
      <c r="P744" s="1" t="s">
        <v>15</v>
      </c>
      <c r="Q744" s="33" t="str">
        <f>IF(ISNUMBER(SEARCH(",",Table_owssvr[[#This Row],[Created By]])),SUBSTITUTE(Table_owssvr[[#This Row],[Created By]]," OCD,",""),Table_owssvr[[#This Row],[Created By]])</f>
        <v>Michael Chua</v>
      </c>
      <c r="R744" s="33" t="str">
        <f>IF(ISNUMBER(SEARCH(",",Table_owssvr[[#This Row],[Created By]])),(MID(Table_owssvr[[#This Row],[Created By_A]]&amp;" "&amp;Table_owssvr[[#This Row],[Created By_A]],FIND(" ",Table_owssvr[[#This Row],[Created By_A]])+1,LEN(Table_owssvr[[#This Row],[Created By_A]]))),Table_owssvr[[#This Row],[Created By]])</f>
        <v>Michael Chua</v>
      </c>
      <c r="S744" s="34" t="str">
        <f>IF(ISNUMBER(SEARCH(",",Table_owssvr[[#This Row],[Created By_B1]])),SUBSTITUTE(Table_owssvr[[#This Row],[Created By_B1]],",",""),Table_owssvr[[#This Row],[Created By_B1]])</f>
        <v>Michael Chua</v>
      </c>
      <c r="T744" s="7">
        <v>752</v>
      </c>
      <c r="U744" s="1" t="s">
        <v>15</v>
      </c>
      <c r="V744" s="5">
        <v>42986.554988425924</v>
      </c>
      <c r="W744" s="1" t="s">
        <v>7</v>
      </c>
      <c r="X744" s="1"/>
      <c r="Y744" s="1" t="s">
        <v>13</v>
      </c>
      <c r="Z744" s="1" t="s">
        <v>12</v>
      </c>
      <c r="AA744" s="1" t="s">
        <v>11</v>
      </c>
    </row>
    <row r="745" spans="1:27" x14ac:dyDescent="0.25">
      <c r="A745" s="1" t="s">
        <v>698</v>
      </c>
      <c r="B745" s="4">
        <v>42984</v>
      </c>
      <c r="C745" s="24" t="str">
        <f ca="1">IF(Table_owssvr[[#This Row],[Date]]&gt;=(TODAY()-365),"Y","N")</f>
        <v>N</v>
      </c>
      <c r="D745" s="1" t="s">
        <v>697</v>
      </c>
      <c r="E745" s="1" t="s">
        <v>39</v>
      </c>
      <c r="F745" s="14" t="s">
        <v>696</v>
      </c>
      <c r="G745" s="1" t="s">
        <v>695</v>
      </c>
      <c r="H745" s="6" t="str">
        <f>IFERROR(LEFT(Table_owssvr[[#This Row],[Subject]],FIND(";",Table_owssvr[[#This Row],[Subject]])-1),Table_owssvr[[#This Row],[Subject]])</f>
        <v>Damage related to disaster</v>
      </c>
      <c r="I745" s="1" t="s">
        <v>27</v>
      </c>
      <c r="J745" s="1" t="s">
        <v>4</v>
      </c>
      <c r="K745" s="5">
        <v>42989.462256944447</v>
      </c>
      <c r="L745" s="1"/>
      <c r="M745" s="1"/>
      <c r="N745" s="2" t="s">
        <v>12</v>
      </c>
      <c r="O745" s="6" t="b">
        <v>0</v>
      </c>
      <c r="P745" s="1" t="s">
        <v>15</v>
      </c>
      <c r="Q745" s="33" t="str">
        <f>IF(ISNUMBER(SEARCH(",",Table_owssvr[[#This Row],[Created By]])),SUBSTITUTE(Table_owssvr[[#This Row],[Created By]]," OCD,",""),Table_owssvr[[#This Row],[Created By]])</f>
        <v>Kristen Hebert</v>
      </c>
      <c r="R745" s="33" t="str">
        <f>IF(ISNUMBER(SEARCH(",",Table_owssvr[[#This Row],[Created By]])),(MID(Table_owssvr[[#This Row],[Created By_A]]&amp;" "&amp;Table_owssvr[[#This Row],[Created By_A]],FIND(" ",Table_owssvr[[#This Row],[Created By_A]])+1,LEN(Table_owssvr[[#This Row],[Created By_A]]))),Table_owssvr[[#This Row],[Created By]])</f>
        <v>Kristen Hebert</v>
      </c>
      <c r="S745" s="34" t="str">
        <f>IF(ISNUMBER(SEARCH(",",Table_owssvr[[#This Row],[Created By_B1]])),SUBSTITUTE(Table_owssvr[[#This Row],[Created By_B1]],",",""),Table_owssvr[[#This Row],[Created By_B1]])</f>
        <v>Kristen Hebert</v>
      </c>
      <c r="T745" s="7">
        <v>753</v>
      </c>
      <c r="U745" s="1" t="s">
        <v>15</v>
      </c>
      <c r="V745" s="5">
        <v>42989.462256944447</v>
      </c>
      <c r="W745" s="1" t="s">
        <v>4</v>
      </c>
      <c r="X745" s="1"/>
      <c r="Y745" s="1" t="s">
        <v>190</v>
      </c>
      <c r="Z745" s="1" t="s">
        <v>12</v>
      </c>
      <c r="AA745" s="1" t="s">
        <v>11</v>
      </c>
    </row>
    <row r="746" spans="1:27" x14ac:dyDescent="0.25">
      <c r="A746" s="1" t="s">
        <v>637</v>
      </c>
      <c r="B746" s="4">
        <v>42907</v>
      </c>
      <c r="C746" s="24" t="str">
        <f ca="1">IF(Table_owssvr[[#This Row],[Date]]&gt;=(TODAY()-365),"Y","N")</f>
        <v>N</v>
      </c>
      <c r="D746" s="1" t="s">
        <v>692</v>
      </c>
      <c r="E746" s="1" t="s">
        <v>39</v>
      </c>
      <c r="F746" s="14" t="s">
        <v>694</v>
      </c>
      <c r="G746" s="1" t="s">
        <v>634</v>
      </c>
      <c r="H746" s="6" t="str">
        <f>IFERROR(LEFT(Table_owssvr[[#This Row],[Subject]],FIND(";",Table_owssvr[[#This Row],[Subject]])-1),Table_owssvr[[#This Row],[Subject]])</f>
        <v>Damage related to disaster</v>
      </c>
      <c r="I746" s="1" t="s">
        <v>16</v>
      </c>
      <c r="J746" s="1" t="s">
        <v>4</v>
      </c>
      <c r="K746" s="5">
        <v>42989.466631944444</v>
      </c>
      <c r="L746" s="1"/>
      <c r="M746" s="1"/>
      <c r="N746" s="2" t="s">
        <v>12</v>
      </c>
      <c r="O746" s="6" t="b">
        <v>0</v>
      </c>
      <c r="P746" s="1" t="s">
        <v>15</v>
      </c>
      <c r="Q746" s="33" t="str">
        <f>IF(ISNUMBER(SEARCH(",",Table_owssvr[[#This Row],[Created By]])),SUBSTITUTE(Table_owssvr[[#This Row],[Created By]]," OCD,",""),Table_owssvr[[#This Row],[Created By]])</f>
        <v>Kristen Hebert</v>
      </c>
      <c r="R746" s="33" t="str">
        <f>IF(ISNUMBER(SEARCH(",",Table_owssvr[[#This Row],[Created By]])),(MID(Table_owssvr[[#This Row],[Created By_A]]&amp;" "&amp;Table_owssvr[[#This Row],[Created By_A]],FIND(" ",Table_owssvr[[#This Row],[Created By_A]])+1,LEN(Table_owssvr[[#This Row],[Created By_A]]))),Table_owssvr[[#This Row],[Created By]])</f>
        <v>Kristen Hebert</v>
      </c>
      <c r="S746" s="34" t="str">
        <f>IF(ISNUMBER(SEARCH(",",Table_owssvr[[#This Row],[Created By_B1]])),SUBSTITUTE(Table_owssvr[[#This Row],[Created By_B1]],",",""),Table_owssvr[[#This Row],[Created By_B1]])</f>
        <v>Kristen Hebert</v>
      </c>
      <c r="T746" s="7">
        <v>754</v>
      </c>
      <c r="U746" s="1" t="s">
        <v>15</v>
      </c>
      <c r="V746" s="5">
        <v>42989.466631944444</v>
      </c>
      <c r="W746" s="1" t="s">
        <v>4</v>
      </c>
      <c r="X746" s="1"/>
      <c r="Y746" s="1" t="s">
        <v>190</v>
      </c>
      <c r="Z746" s="1" t="s">
        <v>12</v>
      </c>
      <c r="AA746" s="1" t="s">
        <v>11</v>
      </c>
    </row>
    <row r="747" spans="1:27" x14ac:dyDescent="0.25">
      <c r="A747" s="1" t="s">
        <v>637</v>
      </c>
      <c r="B747" s="4">
        <v>42909</v>
      </c>
      <c r="C747" s="24" t="str">
        <f ca="1">IF(Table_owssvr[[#This Row],[Date]]&gt;=(TODAY()-365),"Y","N")</f>
        <v>N</v>
      </c>
      <c r="D747" s="1" t="s">
        <v>692</v>
      </c>
      <c r="E747" s="1" t="s">
        <v>39</v>
      </c>
      <c r="F747" s="14" t="s">
        <v>693</v>
      </c>
      <c r="G747" s="1" t="s">
        <v>634</v>
      </c>
      <c r="H747" s="6" t="str">
        <f>IFERROR(LEFT(Table_owssvr[[#This Row],[Subject]],FIND(";",Table_owssvr[[#This Row],[Subject]])-1),Table_owssvr[[#This Row],[Subject]])</f>
        <v>Damage related to disaster</v>
      </c>
      <c r="I747" s="1" t="s">
        <v>27</v>
      </c>
      <c r="J747" s="1" t="s">
        <v>4</v>
      </c>
      <c r="K747" s="5">
        <v>42989.475590277776</v>
      </c>
      <c r="L747" s="1"/>
      <c r="M747" s="1"/>
      <c r="N747" s="2" t="s">
        <v>12</v>
      </c>
      <c r="O747" s="6" t="b">
        <v>0</v>
      </c>
      <c r="P747" s="1" t="s">
        <v>15</v>
      </c>
      <c r="Q747" s="33" t="str">
        <f>IF(ISNUMBER(SEARCH(",",Table_owssvr[[#This Row],[Created By]])),SUBSTITUTE(Table_owssvr[[#This Row],[Created By]]," OCD,",""),Table_owssvr[[#This Row],[Created By]])</f>
        <v>Kristen Hebert</v>
      </c>
      <c r="R747" s="33" t="str">
        <f>IF(ISNUMBER(SEARCH(",",Table_owssvr[[#This Row],[Created By]])),(MID(Table_owssvr[[#This Row],[Created By_A]]&amp;" "&amp;Table_owssvr[[#This Row],[Created By_A]],FIND(" ",Table_owssvr[[#This Row],[Created By_A]])+1,LEN(Table_owssvr[[#This Row],[Created By_A]]))),Table_owssvr[[#This Row],[Created By]])</f>
        <v>Kristen Hebert</v>
      </c>
      <c r="S747" s="34" t="str">
        <f>IF(ISNUMBER(SEARCH(",",Table_owssvr[[#This Row],[Created By_B1]])),SUBSTITUTE(Table_owssvr[[#This Row],[Created By_B1]],",",""),Table_owssvr[[#This Row],[Created By_B1]])</f>
        <v>Kristen Hebert</v>
      </c>
      <c r="T747" s="7">
        <v>755</v>
      </c>
      <c r="U747" s="1" t="s">
        <v>15</v>
      </c>
      <c r="V747" s="5">
        <v>42989.475590277776</v>
      </c>
      <c r="W747" s="1" t="s">
        <v>4</v>
      </c>
      <c r="X747" s="1"/>
      <c r="Y747" s="1" t="s">
        <v>190</v>
      </c>
      <c r="Z747" s="1" t="s">
        <v>12</v>
      </c>
      <c r="AA747" s="1" t="s">
        <v>11</v>
      </c>
    </row>
    <row r="748" spans="1:27" x14ac:dyDescent="0.25">
      <c r="A748" s="1" t="s">
        <v>637</v>
      </c>
      <c r="B748" s="4">
        <v>42972</v>
      </c>
      <c r="C748" s="24" t="str">
        <f ca="1">IF(Table_owssvr[[#This Row],[Date]]&gt;=(TODAY()-365),"Y","N")</f>
        <v>N</v>
      </c>
      <c r="D748" s="1" t="s">
        <v>692</v>
      </c>
      <c r="E748" s="1" t="s">
        <v>39</v>
      </c>
      <c r="F748" s="14" t="s">
        <v>691</v>
      </c>
      <c r="G748" s="1" t="s">
        <v>634</v>
      </c>
      <c r="H748" s="6" t="str">
        <f>IFERROR(LEFT(Table_owssvr[[#This Row],[Subject]],FIND(";",Table_owssvr[[#This Row],[Subject]])-1),Table_owssvr[[#This Row],[Subject]])</f>
        <v>Damage related to disaster</v>
      </c>
      <c r="I748" s="1" t="s">
        <v>27</v>
      </c>
      <c r="J748" s="1" t="s">
        <v>4</v>
      </c>
      <c r="K748" s="5">
        <v>42989.480543981481</v>
      </c>
      <c r="L748" s="1"/>
      <c r="M748" s="1"/>
      <c r="N748" s="2" t="s">
        <v>12</v>
      </c>
      <c r="O748" s="6" t="b">
        <v>0</v>
      </c>
      <c r="P748" s="1" t="s">
        <v>15</v>
      </c>
      <c r="Q748" s="33" t="str">
        <f>IF(ISNUMBER(SEARCH(",",Table_owssvr[[#This Row],[Created By]])),SUBSTITUTE(Table_owssvr[[#This Row],[Created By]]," OCD,",""),Table_owssvr[[#This Row],[Created By]])</f>
        <v>Kristen Hebert</v>
      </c>
      <c r="R748" s="33" t="str">
        <f>IF(ISNUMBER(SEARCH(",",Table_owssvr[[#This Row],[Created By]])),(MID(Table_owssvr[[#This Row],[Created By_A]]&amp;" "&amp;Table_owssvr[[#This Row],[Created By_A]],FIND(" ",Table_owssvr[[#This Row],[Created By_A]])+1,LEN(Table_owssvr[[#This Row],[Created By_A]]))),Table_owssvr[[#This Row],[Created By]])</f>
        <v>Kristen Hebert</v>
      </c>
      <c r="S748" s="34" t="str">
        <f>IF(ISNUMBER(SEARCH(",",Table_owssvr[[#This Row],[Created By_B1]])),SUBSTITUTE(Table_owssvr[[#This Row],[Created By_B1]],",",""),Table_owssvr[[#This Row],[Created By_B1]])</f>
        <v>Kristen Hebert</v>
      </c>
      <c r="T748" s="7">
        <v>756</v>
      </c>
      <c r="U748" s="1" t="s">
        <v>15</v>
      </c>
      <c r="V748" s="5">
        <v>42989.480543981481</v>
      </c>
      <c r="W748" s="1" t="s">
        <v>4</v>
      </c>
      <c r="X748" s="1"/>
      <c r="Y748" s="1" t="s">
        <v>190</v>
      </c>
      <c r="Z748" s="1" t="s">
        <v>12</v>
      </c>
      <c r="AA748" s="1" t="s">
        <v>11</v>
      </c>
    </row>
    <row r="749" spans="1:27" x14ac:dyDescent="0.25">
      <c r="A749" s="1" t="s">
        <v>631</v>
      </c>
      <c r="B749" s="4">
        <v>42943</v>
      </c>
      <c r="C749" s="24" t="str">
        <f ca="1">IF(Table_owssvr[[#This Row],[Date]]&gt;=(TODAY()-365),"Y","N")</f>
        <v>N</v>
      </c>
      <c r="D749" s="1" t="s">
        <v>630</v>
      </c>
      <c r="E749" s="1" t="s">
        <v>39</v>
      </c>
      <c r="F749" s="14" t="s">
        <v>690</v>
      </c>
      <c r="G749" s="1" t="s">
        <v>628</v>
      </c>
      <c r="H749" s="6" t="str">
        <f>IFERROR(LEFT(Table_owssvr[[#This Row],[Subject]],FIND(";",Table_owssvr[[#This Row],[Subject]])-1),Table_owssvr[[#This Row],[Subject]])</f>
        <v>Damage related to disaster</v>
      </c>
      <c r="I749" s="1" t="s">
        <v>27</v>
      </c>
      <c r="J749" s="1" t="s">
        <v>4</v>
      </c>
      <c r="K749" s="5">
        <v>42989.486226851855</v>
      </c>
      <c r="L749" s="1"/>
      <c r="M749" s="1"/>
      <c r="N749" s="2" t="s">
        <v>12</v>
      </c>
      <c r="O749" s="6" t="b">
        <v>0</v>
      </c>
      <c r="P749" s="1" t="s">
        <v>15</v>
      </c>
      <c r="Q749" s="33" t="str">
        <f>IF(ISNUMBER(SEARCH(",",Table_owssvr[[#This Row],[Created By]])),SUBSTITUTE(Table_owssvr[[#This Row],[Created By]]," OCD,",""),Table_owssvr[[#This Row],[Created By]])</f>
        <v>Kristen Hebert</v>
      </c>
      <c r="R749" s="33" t="str">
        <f>IF(ISNUMBER(SEARCH(",",Table_owssvr[[#This Row],[Created By]])),(MID(Table_owssvr[[#This Row],[Created By_A]]&amp;" "&amp;Table_owssvr[[#This Row],[Created By_A]],FIND(" ",Table_owssvr[[#This Row],[Created By_A]])+1,LEN(Table_owssvr[[#This Row],[Created By_A]]))),Table_owssvr[[#This Row],[Created By]])</f>
        <v>Kristen Hebert</v>
      </c>
      <c r="S749" s="34" t="str">
        <f>IF(ISNUMBER(SEARCH(",",Table_owssvr[[#This Row],[Created By_B1]])),SUBSTITUTE(Table_owssvr[[#This Row],[Created By_B1]],",",""),Table_owssvr[[#This Row],[Created By_B1]])</f>
        <v>Kristen Hebert</v>
      </c>
      <c r="T749" s="7">
        <v>757</v>
      </c>
      <c r="U749" s="1" t="s">
        <v>15</v>
      </c>
      <c r="V749" s="5">
        <v>43599.480300925927</v>
      </c>
      <c r="W749" s="1" t="s">
        <v>4</v>
      </c>
      <c r="X749" s="1"/>
      <c r="Y749" s="1" t="s">
        <v>190</v>
      </c>
      <c r="Z749" s="1" t="s">
        <v>12</v>
      </c>
      <c r="AA749" s="1" t="s">
        <v>11</v>
      </c>
    </row>
    <row r="750" spans="1:27" x14ac:dyDescent="0.25">
      <c r="A750" s="1" t="s">
        <v>631</v>
      </c>
      <c r="B750" s="4">
        <v>42978</v>
      </c>
      <c r="C750" s="24" t="str">
        <f ca="1">IF(Table_owssvr[[#This Row],[Date]]&gt;=(TODAY()-365),"Y","N")</f>
        <v>N</v>
      </c>
      <c r="D750" s="1" t="s">
        <v>630</v>
      </c>
      <c r="E750" s="1" t="s">
        <v>39</v>
      </c>
      <c r="F750" s="14" t="s">
        <v>690</v>
      </c>
      <c r="G750" s="1" t="s">
        <v>628</v>
      </c>
      <c r="H750" s="6" t="str">
        <f>IFERROR(LEFT(Table_owssvr[[#This Row],[Subject]],FIND(";",Table_owssvr[[#This Row],[Subject]])-1),Table_owssvr[[#This Row],[Subject]])</f>
        <v>Damage related to disaster</v>
      </c>
      <c r="I750" s="1" t="s">
        <v>27</v>
      </c>
      <c r="J750" s="1" t="s">
        <v>4</v>
      </c>
      <c r="K750" s="5">
        <v>42989.489733796298</v>
      </c>
      <c r="L750" s="1"/>
      <c r="M750" s="1"/>
      <c r="N750" s="2" t="s">
        <v>12</v>
      </c>
      <c r="O750" s="6" t="b">
        <v>0</v>
      </c>
      <c r="P750" s="1" t="s">
        <v>15</v>
      </c>
      <c r="Q750" s="33" t="str">
        <f>IF(ISNUMBER(SEARCH(",",Table_owssvr[[#This Row],[Created By]])),SUBSTITUTE(Table_owssvr[[#This Row],[Created By]]," OCD,",""),Table_owssvr[[#This Row],[Created By]])</f>
        <v>Kristen Hebert</v>
      </c>
      <c r="R750" s="33" t="str">
        <f>IF(ISNUMBER(SEARCH(",",Table_owssvr[[#This Row],[Created By]])),(MID(Table_owssvr[[#This Row],[Created By_A]]&amp;" "&amp;Table_owssvr[[#This Row],[Created By_A]],FIND(" ",Table_owssvr[[#This Row],[Created By_A]])+1,LEN(Table_owssvr[[#This Row],[Created By_A]]))),Table_owssvr[[#This Row],[Created By]])</f>
        <v>Kristen Hebert</v>
      </c>
      <c r="S750" s="34" t="str">
        <f>IF(ISNUMBER(SEARCH(",",Table_owssvr[[#This Row],[Created By_B1]])),SUBSTITUTE(Table_owssvr[[#This Row],[Created By_B1]],",",""),Table_owssvr[[#This Row],[Created By_B1]])</f>
        <v>Kristen Hebert</v>
      </c>
      <c r="T750" s="7">
        <v>758</v>
      </c>
      <c r="U750" s="1" t="s">
        <v>15</v>
      </c>
      <c r="V750" s="5">
        <v>43599.480196759258</v>
      </c>
      <c r="W750" s="1" t="s">
        <v>4</v>
      </c>
      <c r="X750" s="1"/>
      <c r="Y750" s="1" t="s">
        <v>190</v>
      </c>
      <c r="Z750" s="1" t="s">
        <v>12</v>
      </c>
      <c r="AA750" s="1" t="s">
        <v>11</v>
      </c>
    </row>
    <row r="751" spans="1:27" x14ac:dyDescent="0.25">
      <c r="A751" s="1" t="s">
        <v>590</v>
      </c>
      <c r="B751" s="4">
        <v>42964</v>
      </c>
      <c r="C751" s="24" t="str">
        <f ca="1">IF(Table_owssvr[[#This Row],[Date]]&gt;=(TODAY()-365),"Y","N")</f>
        <v>N</v>
      </c>
      <c r="D751" s="1" t="s">
        <v>589</v>
      </c>
      <c r="E751" s="1" t="s">
        <v>39</v>
      </c>
      <c r="F751" s="14" t="s">
        <v>689</v>
      </c>
      <c r="G751" s="1" t="s">
        <v>632</v>
      </c>
      <c r="H751" s="6" t="str">
        <f>IFERROR(LEFT(Table_owssvr[[#This Row],[Subject]],FIND(";",Table_owssvr[[#This Row],[Subject]])-1),Table_owssvr[[#This Row],[Subject]])</f>
        <v>Damage related to disaster</v>
      </c>
      <c r="I751" s="1" t="s">
        <v>27</v>
      </c>
      <c r="J751" s="1" t="s">
        <v>4</v>
      </c>
      <c r="K751" s="5">
        <v>42989.495219907411</v>
      </c>
      <c r="L751" s="1"/>
      <c r="M751" s="1"/>
      <c r="N751" s="2" t="s">
        <v>12</v>
      </c>
      <c r="O751" s="6" t="b">
        <v>0</v>
      </c>
      <c r="P751" s="1" t="s">
        <v>15</v>
      </c>
      <c r="Q751" s="33" t="str">
        <f>IF(ISNUMBER(SEARCH(",",Table_owssvr[[#This Row],[Created By]])),SUBSTITUTE(Table_owssvr[[#This Row],[Created By]]," OCD,",""),Table_owssvr[[#This Row],[Created By]])</f>
        <v>Kristen Hebert</v>
      </c>
      <c r="R751" s="33" t="str">
        <f>IF(ISNUMBER(SEARCH(",",Table_owssvr[[#This Row],[Created By]])),(MID(Table_owssvr[[#This Row],[Created By_A]]&amp;" "&amp;Table_owssvr[[#This Row],[Created By_A]],FIND(" ",Table_owssvr[[#This Row],[Created By_A]])+1,LEN(Table_owssvr[[#This Row],[Created By_A]]))),Table_owssvr[[#This Row],[Created By]])</f>
        <v>Kristen Hebert</v>
      </c>
      <c r="S751" s="34" t="str">
        <f>IF(ISNUMBER(SEARCH(",",Table_owssvr[[#This Row],[Created By_B1]])),SUBSTITUTE(Table_owssvr[[#This Row],[Created By_B1]],",",""),Table_owssvr[[#This Row],[Created By_B1]])</f>
        <v>Kristen Hebert</v>
      </c>
      <c r="T751" s="7">
        <v>759</v>
      </c>
      <c r="U751" s="1" t="s">
        <v>15</v>
      </c>
      <c r="V751" s="5">
        <v>42989.495219907411</v>
      </c>
      <c r="W751" s="1" t="s">
        <v>4</v>
      </c>
      <c r="X751" s="1"/>
      <c r="Y751" s="1" t="s">
        <v>190</v>
      </c>
      <c r="Z751" s="1" t="s">
        <v>12</v>
      </c>
      <c r="AA751" s="1" t="s">
        <v>11</v>
      </c>
    </row>
    <row r="752" spans="1:27" x14ac:dyDescent="0.25">
      <c r="A752" s="1" t="s">
        <v>499</v>
      </c>
      <c r="B752" s="4">
        <v>42989</v>
      </c>
      <c r="C752" s="24" t="str">
        <f ca="1">IF(Table_owssvr[[#This Row],[Date]]&gt;=(TODAY()-365),"Y","N")</f>
        <v>N</v>
      </c>
      <c r="D752" s="1" t="s">
        <v>560</v>
      </c>
      <c r="E752" s="1" t="s">
        <v>29</v>
      </c>
      <c r="F752" s="14" t="s">
        <v>688</v>
      </c>
      <c r="G752" s="1" t="s">
        <v>687</v>
      </c>
      <c r="H752" s="6" t="str">
        <f>IFERROR(LEFT(Table_owssvr[[#This Row],[Subject]],FIND(";",Table_owssvr[[#This Row],[Subject]])-1),Table_owssvr[[#This Row],[Subject]])</f>
        <v>Duplication of Benefits</v>
      </c>
      <c r="I752" s="1" t="s">
        <v>27</v>
      </c>
      <c r="J752" s="1" t="s">
        <v>26</v>
      </c>
      <c r="K752" s="5">
        <v>42989.632824074077</v>
      </c>
      <c r="L752" s="1"/>
      <c r="M752" s="1"/>
      <c r="N752" s="2" t="s">
        <v>12</v>
      </c>
      <c r="O752" s="6" t="b">
        <v>0</v>
      </c>
      <c r="P752" s="1" t="s">
        <v>15</v>
      </c>
      <c r="Q752" s="33" t="str">
        <f>IF(ISNUMBER(SEARCH(",",Table_owssvr[[#This Row],[Created By]])),SUBSTITUTE(Table_owssvr[[#This Row],[Created By]]," OCD,",""),Table_owssvr[[#This Row],[Created By]])</f>
        <v>Jimmy Dunphy</v>
      </c>
      <c r="R752" s="33" t="str">
        <f>IF(ISNUMBER(SEARCH(",",Table_owssvr[[#This Row],[Created By]])),(MID(Table_owssvr[[#This Row],[Created By_A]]&amp;" "&amp;Table_owssvr[[#This Row],[Created By_A]],FIND(" ",Table_owssvr[[#This Row],[Created By_A]])+1,LEN(Table_owssvr[[#This Row],[Created By_A]]))),Table_owssvr[[#This Row],[Created By]])</f>
        <v>Jimmy Dunphy</v>
      </c>
      <c r="S752" s="34" t="str">
        <f>IF(ISNUMBER(SEARCH(",",Table_owssvr[[#This Row],[Created By_B1]])),SUBSTITUTE(Table_owssvr[[#This Row],[Created By_B1]],",",""),Table_owssvr[[#This Row],[Created By_B1]])</f>
        <v>Jimmy Dunphy</v>
      </c>
      <c r="T752" s="7">
        <v>760</v>
      </c>
      <c r="U752" s="1" t="s">
        <v>15</v>
      </c>
      <c r="V752" s="5">
        <v>42989.6408912037</v>
      </c>
      <c r="W752" s="1" t="s">
        <v>26</v>
      </c>
      <c r="X752" s="1"/>
      <c r="Y752" s="1" t="s">
        <v>13</v>
      </c>
      <c r="Z752" s="1" t="s">
        <v>12</v>
      </c>
      <c r="AA752" s="1" t="s">
        <v>11</v>
      </c>
    </row>
    <row r="753" spans="1:27" x14ac:dyDescent="0.25">
      <c r="A753" s="1" t="s">
        <v>431</v>
      </c>
      <c r="B753" s="4">
        <v>42991</v>
      </c>
      <c r="C753" s="24" t="str">
        <f ca="1">IF(Table_owssvr[[#This Row],[Date]]&gt;=(TODAY()-365),"Y","N")</f>
        <v>N</v>
      </c>
      <c r="D753" s="1" t="s">
        <v>686</v>
      </c>
      <c r="E753" s="1" t="s">
        <v>39</v>
      </c>
      <c r="F753" s="14" t="s">
        <v>685</v>
      </c>
      <c r="G753" s="1" t="s">
        <v>428</v>
      </c>
      <c r="H753" s="6" t="str">
        <f>IFERROR(LEFT(Table_owssvr[[#This Row],[Subject]],FIND(";",Table_owssvr[[#This Row],[Subject]])-1),Table_owssvr[[#This Row],[Subject]])</f>
        <v>Damage related to disaster</v>
      </c>
      <c r="I753" s="1" t="s">
        <v>27</v>
      </c>
      <c r="J753" s="1" t="s">
        <v>10</v>
      </c>
      <c r="K753" s="5">
        <v>42991.545902777776</v>
      </c>
      <c r="L753" s="1"/>
      <c r="M753" s="1"/>
      <c r="N753" s="2" t="s">
        <v>12</v>
      </c>
      <c r="O753" s="6" t="b">
        <v>0</v>
      </c>
      <c r="P753" s="1" t="s">
        <v>15</v>
      </c>
      <c r="Q753" s="33" t="str">
        <f>IF(ISNUMBER(SEARCH(",",Table_owssvr[[#This Row],[Created By]])),SUBSTITUTE(Table_owssvr[[#This Row],[Created By]]," OCD,",""),Table_owssvr[[#This Row],[Created By]])</f>
        <v>Helena Janssen</v>
      </c>
      <c r="R753" s="33" t="str">
        <f>IF(ISNUMBER(SEARCH(",",Table_owssvr[[#This Row],[Created By]])),(MID(Table_owssvr[[#This Row],[Created By_A]]&amp;" "&amp;Table_owssvr[[#This Row],[Created By_A]],FIND(" ",Table_owssvr[[#This Row],[Created By_A]])+1,LEN(Table_owssvr[[#This Row],[Created By_A]]))),Table_owssvr[[#This Row],[Created By]])</f>
        <v>Helena Janssen</v>
      </c>
      <c r="S753" s="34" t="str">
        <f>IF(ISNUMBER(SEARCH(",",Table_owssvr[[#This Row],[Created By_B1]])),SUBSTITUTE(Table_owssvr[[#This Row],[Created By_B1]],",",""),Table_owssvr[[#This Row],[Created By_B1]])</f>
        <v>Helena Janssen</v>
      </c>
      <c r="T753" s="7">
        <v>761</v>
      </c>
      <c r="U753" s="1" t="s">
        <v>15</v>
      </c>
      <c r="V753" s="5">
        <v>42991.548425925925</v>
      </c>
      <c r="W753" s="1" t="s">
        <v>10</v>
      </c>
      <c r="X753" s="1"/>
      <c r="Y753" s="1" t="s">
        <v>190</v>
      </c>
      <c r="Z753" s="1" t="s">
        <v>12</v>
      </c>
      <c r="AA753" s="1" t="s">
        <v>11</v>
      </c>
    </row>
    <row r="754" spans="1:27" x14ac:dyDescent="0.25">
      <c r="A754" s="1" t="s">
        <v>504</v>
      </c>
      <c r="B754" s="4">
        <v>42991</v>
      </c>
      <c r="C754" s="24" t="str">
        <f ca="1">IF(Table_owssvr[[#This Row],[Date]]&gt;=(TODAY()-365),"Y","N")</f>
        <v>N</v>
      </c>
      <c r="D754" s="1" t="s">
        <v>684</v>
      </c>
      <c r="E754" s="1" t="s">
        <v>502</v>
      </c>
      <c r="F754" s="14" t="s">
        <v>683</v>
      </c>
      <c r="G754" s="1" t="s">
        <v>682</v>
      </c>
      <c r="H754" s="6" t="str">
        <f>IFERROR(LEFT(Table_owssvr[[#This Row],[Subject]],FIND(";",Table_owssvr[[#This Row],[Subject]])-1),Table_owssvr[[#This Row],[Subject]])</f>
        <v>Damage related to disaster</v>
      </c>
      <c r="I754" s="1" t="s">
        <v>16</v>
      </c>
      <c r="J754" s="1" t="s">
        <v>10</v>
      </c>
      <c r="K754" s="5">
        <v>42991.671053240738</v>
      </c>
      <c r="L754" s="1"/>
      <c r="M754" s="1"/>
      <c r="N754" s="2" t="s">
        <v>12</v>
      </c>
      <c r="O754" s="6" t="b">
        <v>0</v>
      </c>
      <c r="P754" s="1" t="s">
        <v>15</v>
      </c>
      <c r="Q754" s="33" t="str">
        <f>IF(ISNUMBER(SEARCH(",",Table_owssvr[[#This Row],[Created By]])),SUBSTITUTE(Table_owssvr[[#This Row],[Created By]]," OCD,",""),Table_owssvr[[#This Row],[Created By]])</f>
        <v>Helena Janssen</v>
      </c>
      <c r="R754" s="33" t="str">
        <f>IF(ISNUMBER(SEARCH(",",Table_owssvr[[#This Row],[Created By]])),(MID(Table_owssvr[[#This Row],[Created By_A]]&amp;" "&amp;Table_owssvr[[#This Row],[Created By_A]],FIND(" ",Table_owssvr[[#This Row],[Created By_A]])+1,LEN(Table_owssvr[[#This Row],[Created By_A]]))),Table_owssvr[[#This Row],[Created By]])</f>
        <v>Helena Janssen</v>
      </c>
      <c r="S754" s="34" t="str">
        <f>IF(ISNUMBER(SEARCH(",",Table_owssvr[[#This Row],[Created By_B1]])),SUBSTITUTE(Table_owssvr[[#This Row],[Created By_B1]],",",""),Table_owssvr[[#This Row],[Created By_B1]])</f>
        <v>Helena Janssen</v>
      </c>
      <c r="T754" s="7">
        <v>762</v>
      </c>
      <c r="U754" s="1" t="s">
        <v>15</v>
      </c>
      <c r="V754" s="5">
        <v>42991.671053240738</v>
      </c>
      <c r="W754" s="1" t="s">
        <v>10</v>
      </c>
      <c r="X754" s="1"/>
      <c r="Y754" s="1" t="s">
        <v>190</v>
      </c>
      <c r="Z754" s="1" t="s">
        <v>12</v>
      </c>
      <c r="AA754" s="1" t="s">
        <v>11</v>
      </c>
    </row>
    <row r="755" spans="1:27" x14ac:dyDescent="0.25">
      <c r="A755" s="1" t="s">
        <v>153</v>
      </c>
      <c r="B755" s="4">
        <v>42992</v>
      </c>
      <c r="C755" s="24" t="str">
        <f ca="1">IF(Table_owssvr[[#This Row],[Date]]&gt;=(TODAY()-365),"Y","N")</f>
        <v>N</v>
      </c>
      <c r="D755" s="1" t="s">
        <v>681</v>
      </c>
      <c r="E755" s="1" t="s">
        <v>39</v>
      </c>
      <c r="F755" s="14" t="s">
        <v>680</v>
      </c>
      <c r="G755" s="1" t="s">
        <v>13</v>
      </c>
      <c r="H755" s="6" t="str">
        <f>IFERROR(LEFT(Table_owssvr[[#This Row],[Subject]],FIND(";",Table_owssvr[[#This Row],[Subject]])-1),Table_owssvr[[#This Row],[Subject]])</f>
        <v>Grants Management</v>
      </c>
      <c r="I755" s="1" t="s">
        <v>27</v>
      </c>
      <c r="J755" s="1" t="s">
        <v>26</v>
      </c>
      <c r="K755" s="5">
        <v>42992.42869212963</v>
      </c>
      <c r="L755" s="1"/>
      <c r="M755" s="1"/>
      <c r="N755" s="2" t="s">
        <v>12</v>
      </c>
      <c r="O755" s="6" t="b">
        <v>0</v>
      </c>
      <c r="P755" s="1" t="s">
        <v>15</v>
      </c>
      <c r="Q755" s="33" t="str">
        <f>IF(ISNUMBER(SEARCH(",",Table_owssvr[[#This Row],[Created By]])),SUBSTITUTE(Table_owssvr[[#This Row],[Created By]]," OCD,",""),Table_owssvr[[#This Row],[Created By]])</f>
        <v>Jimmy Dunphy</v>
      </c>
      <c r="R755" s="33" t="str">
        <f>IF(ISNUMBER(SEARCH(",",Table_owssvr[[#This Row],[Created By]])),(MID(Table_owssvr[[#This Row],[Created By_A]]&amp;" "&amp;Table_owssvr[[#This Row],[Created By_A]],FIND(" ",Table_owssvr[[#This Row],[Created By_A]])+1,LEN(Table_owssvr[[#This Row],[Created By_A]]))),Table_owssvr[[#This Row],[Created By]])</f>
        <v>Jimmy Dunphy</v>
      </c>
      <c r="S755" s="34" t="str">
        <f>IF(ISNUMBER(SEARCH(",",Table_owssvr[[#This Row],[Created By_B1]])),SUBSTITUTE(Table_owssvr[[#This Row],[Created By_B1]],",",""),Table_owssvr[[#This Row],[Created By_B1]])</f>
        <v>Jimmy Dunphy</v>
      </c>
      <c r="T755" s="7">
        <v>763</v>
      </c>
      <c r="U755" s="1" t="s">
        <v>15</v>
      </c>
      <c r="V755" s="5">
        <v>42992.429537037038</v>
      </c>
      <c r="W755" s="1" t="s">
        <v>26</v>
      </c>
      <c r="X755" s="1"/>
      <c r="Y755" s="1" t="s">
        <v>13</v>
      </c>
      <c r="Z755" s="1" t="s">
        <v>12</v>
      </c>
      <c r="AA755" s="1" t="s">
        <v>11</v>
      </c>
    </row>
    <row r="756" spans="1:27" x14ac:dyDescent="0.25">
      <c r="A756" s="1" t="s">
        <v>677</v>
      </c>
      <c r="B756" s="4">
        <v>42991</v>
      </c>
      <c r="C756" s="24" t="str">
        <f ca="1">IF(Table_owssvr[[#This Row],[Date]]&gt;=(TODAY()-365),"Y","N")</f>
        <v>N</v>
      </c>
      <c r="D756" s="1" t="s">
        <v>679</v>
      </c>
      <c r="E756" s="1" t="s">
        <v>187</v>
      </c>
      <c r="F756" s="14" t="s">
        <v>678</v>
      </c>
      <c r="G756" s="1" t="s">
        <v>217</v>
      </c>
      <c r="H756" s="6" t="str">
        <f>IFERROR(LEFT(Table_owssvr[[#This Row],[Subject]],FIND(";",Table_owssvr[[#This Row],[Subject]])-1),Table_owssvr[[#This Row],[Subject]])</f>
        <v>Damage related to disaster</v>
      </c>
      <c r="I756" s="1" t="s">
        <v>16</v>
      </c>
      <c r="J756" s="1" t="s">
        <v>3</v>
      </c>
      <c r="K756" s="5">
        <v>42997.647569444445</v>
      </c>
      <c r="L756" s="1"/>
      <c r="M756" s="1"/>
      <c r="N756" s="2" t="s">
        <v>12</v>
      </c>
      <c r="O756" s="6" t="b">
        <v>0</v>
      </c>
      <c r="P756" s="1" t="s">
        <v>15</v>
      </c>
      <c r="Q756" s="33" t="str">
        <f>IF(ISNUMBER(SEARCH(",",Table_owssvr[[#This Row],[Created By]])),SUBSTITUTE(Table_owssvr[[#This Row],[Created By]]," OCD,",""),Table_owssvr[[#This Row],[Created By]])</f>
        <v>Rosalind Peychaud</v>
      </c>
      <c r="R756" s="33" t="str">
        <f>IF(ISNUMBER(SEARCH(",",Table_owssvr[[#This Row],[Created By]])),(MID(Table_owssvr[[#This Row],[Created By_A]]&amp;" "&amp;Table_owssvr[[#This Row],[Created By_A]],FIND(" ",Table_owssvr[[#This Row],[Created By_A]])+1,LEN(Table_owssvr[[#This Row],[Created By_A]]))),Table_owssvr[[#This Row],[Created By]])</f>
        <v>Rosalind Peychaud</v>
      </c>
      <c r="S756" s="34" t="str">
        <f>IF(ISNUMBER(SEARCH(",",Table_owssvr[[#This Row],[Created By_B1]])),SUBSTITUTE(Table_owssvr[[#This Row],[Created By_B1]],",",""),Table_owssvr[[#This Row],[Created By_B1]])</f>
        <v>Rosalind Peychaud</v>
      </c>
      <c r="T756" s="7">
        <v>764</v>
      </c>
      <c r="U756" s="1" t="s">
        <v>15</v>
      </c>
      <c r="V756" s="5">
        <v>42997.647569444445</v>
      </c>
      <c r="W756" s="1" t="s">
        <v>3</v>
      </c>
      <c r="X756" s="1"/>
      <c r="Y756" s="1" t="s">
        <v>13</v>
      </c>
      <c r="Z756" s="1" t="s">
        <v>12</v>
      </c>
      <c r="AA756" s="1" t="s">
        <v>11</v>
      </c>
    </row>
    <row r="757" spans="1:27" x14ac:dyDescent="0.25">
      <c r="A757" s="1" t="s">
        <v>677</v>
      </c>
      <c r="B757" s="4">
        <v>42991</v>
      </c>
      <c r="C757" s="24" t="str">
        <f ca="1">IF(Table_owssvr[[#This Row],[Date]]&gt;=(TODAY()-365),"Y","N")</f>
        <v>N</v>
      </c>
      <c r="D757" s="1" t="s">
        <v>671</v>
      </c>
      <c r="E757" s="1" t="s">
        <v>29</v>
      </c>
      <c r="F757" s="14" t="s">
        <v>676</v>
      </c>
      <c r="G757" s="1" t="s">
        <v>59</v>
      </c>
      <c r="H757" s="6" t="str">
        <f>IFERROR(LEFT(Table_owssvr[[#This Row],[Subject]],FIND(";",Table_owssvr[[#This Row],[Subject]])-1),Table_owssvr[[#This Row],[Subject]])</f>
        <v>Damage related to disaster</v>
      </c>
      <c r="I757" s="1" t="s">
        <v>16</v>
      </c>
      <c r="J757" s="1" t="s">
        <v>3</v>
      </c>
      <c r="K757" s="5">
        <v>42997.660520833335</v>
      </c>
      <c r="L757" s="1"/>
      <c r="M757" s="1"/>
      <c r="N757" s="2" t="s">
        <v>12</v>
      </c>
      <c r="O757" s="6" t="b">
        <v>0</v>
      </c>
      <c r="P757" s="1" t="s">
        <v>15</v>
      </c>
      <c r="Q757" s="33" t="str">
        <f>IF(ISNUMBER(SEARCH(",",Table_owssvr[[#This Row],[Created By]])),SUBSTITUTE(Table_owssvr[[#This Row],[Created By]]," OCD,",""),Table_owssvr[[#This Row],[Created By]])</f>
        <v>Rosalind Peychaud</v>
      </c>
      <c r="R757" s="33" t="str">
        <f>IF(ISNUMBER(SEARCH(",",Table_owssvr[[#This Row],[Created By]])),(MID(Table_owssvr[[#This Row],[Created By_A]]&amp;" "&amp;Table_owssvr[[#This Row],[Created By_A]],FIND(" ",Table_owssvr[[#This Row],[Created By_A]])+1,LEN(Table_owssvr[[#This Row],[Created By_A]]))),Table_owssvr[[#This Row],[Created By]])</f>
        <v>Rosalind Peychaud</v>
      </c>
      <c r="S757" s="34" t="str">
        <f>IF(ISNUMBER(SEARCH(",",Table_owssvr[[#This Row],[Created By_B1]])),SUBSTITUTE(Table_owssvr[[#This Row],[Created By_B1]],",",""),Table_owssvr[[#This Row],[Created By_B1]])</f>
        <v>Rosalind Peychaud</v>
      </c>
      <c r="T757" s="7">
        <v>765</v>
      </c>
      <c r="U757" s="1" t="s">
        <v>15</v>
      </c>
      <c r="V757" s="5">
        <v>42997.660520833335</v>
      </c>
      <c r="W757" s="1" t="s">
        <v>3</v>
      </c>
      <c r="X757" s="1"/>
      <c r="Y757" s="1" t="s">
        <v>13</v>
      </c>
      <c r="Z757" s="1" t="s">
        <v>12</v>
      </c>
      <c r="AA757" s="1" t="s">
        <v>11</v>
      </c>
    </row>
    <row r="758" spans="1:27" x14ac:dyDescent="0.25">
      <c r="A758" s="1" t="s">
        <v>482</v>
      </c>
      <c r="B758" s="4">
        <v>42961</v>
      </c>
      <c r="C758" s="24" t="str">
        <f ca="1">IF(Table_owssvr[[#This Row],[Date]]&gt;=(TODAY()-365),"Y","N")</f>
        <v>N</v>
      </c>
      <c r="D758" s="1" t="s">
        <v>675</v>
      </c>
      <c r="E758" s="1" t="s">
        <v>187</v>
      </c>
      <c r="F758" s="14" t="s">
        <v>674</v>
      </c>
      <c r="G758" s="1" t="s">
        <v>59</v>
      </c>
      <c r="H758" s="6" t="str">
        <f>IFERROR(LEFT(Table_owssvr[[#This Row],[Subject]],FIND(";",Table_owssvr[[#This Row],[Subject]])-1),Table_owssvr[[#This Row],[Subject]])</f>
        <v>Damage related to disaster</v>
      </c>
      <c r="I758" s="1" t="s">
        <v>16</v>
      </c>
      <c r="J758" s="1" t="s">
        <v>3</v>
      </c>
      <c r="K758" s="5">
        <v>42998.521770833337</v>
      </c>
      <c r="L758" s="1"/>
      <c r="M758" s="1"/>
      <c r="N758" s="2" t="s">
        <v>12</v>
      </c>
      <c r="O758" s="6" t="b">
        <v>0</v>
      </c>
      <c r="P758" s="1" t="s">
        <v>15</v>
      </c>
      <c r="Q758" s="33" t="str">
        <f>IF(ISNUMBER(SEARCH(",",Table_owssvr[[#This Row],[Created By]])),SUBSTITUTE(Table_owssvr[[#This Row],[Created By]]," OCD,",""),Table_owssvr[[#This Row],[Created By]])</f>
        <v>Rosalind Peychaud</v>
      </c>
      <c r="R758" s="33" t="str">
        <f>IF(ISNUMBER(SEARCH(",",Table_owssvr[[#This Row],[Created By]])),(MID(Table_owssvr[[#This Row],[Created By_A]]&amp;" "&amp;Table_owssvr[[#This Row],[Created By_A]],FIND(" ",Table_owssvr[[#This Row],[Created By_A]])+1,LEN(Table_owssvr[[#This Row],[Created By_A]]))),Table_owssvr[[#This Row],[Created By]])</f>
        <v>Rosalind Peychaud</v>
      </c>
      <c r="S758" s="34" t="str">
        <f>IF(ISNUMBER(SEARCH(",",Table_owssvr[[#This Row],[Created By_B1]])),SUBSTITUTE(Table_owssvr[[#This Row],[Created By_B1]],",",""),Table_owssvr[[#This Row],[Created By_B1]])</f>
        <v>Rosalind Peychaud</v>
      </c>
      <c r="T758" s="7">
        <v>766</v>
      </c>
      <c r="U758" s="1" t="s">
        <v>15</v>
      </c>
      <c r="V758" s="5">
        <v>42998.521770833337</v>
      </c>
      <c r="W758" s="1" t="s">
        <v>3</v>
      </c>
      <c r="X758" s="1"/>
      <c r="Y758" s="1" t="s">
        <v>13</v>
      </c>
      <c r="Z758" s="1" t="s">
        <v>12</v>
      </c>
      <c r="AA758" s="1" t="s">
        <v>11</v>
      </c>
    </row>
    <row r="759" spans="1:27" x14ac:dyDescent="0.25">
      <c r="A759" s="1" t="s">
        <v>482</v>
      </c>
      <c r="B759" s="4">
        <v>42958</v>
      </c>
      <c r="C759" s="24" t="str">
        <f ca="1">IF(Table_owssvr[[#This Row],[Date]]&gt;=(TODAY()-365),"Y","N")</f>
        <v>N</v>
      </c>
      <c r="D759" s="1" t="s">
        <v>568</v>
      </c>
      <c r="E759" s="1" t="s">
        <v>187</v>
      </c>
      <c r="F759" s="14" t="s">
        <v>673</v>
      </c>
      <c r="G759" s="1" t="s">
        <v>672</v>
      </c>
      <c r="H759" s="6" t="str">
        <f>IFERROR(LEFT(Table_owssvr[[#This Row],[Subject]],FIND(";",Table_owssvr[[#This Row],[Subject]])-1),Table_owssvr[[#This Row],[Subject]])</f>
        <v>Damage related to disaster</v>
      </c>
      <c r="I759" s="1" t="s">
        <v>16</v>
      </c>
      <c r="J759" s="1" t="s">
        <v>3</v>
      </c>
      <c r="K759" s="5">
        <v>42998.524456018517</v>
      </c>
      <c r="L759" s="1"/>
      <c r="M759" s="1"/>
      <c r="N759" s="2" t="s">
        <v>12</v>
      </c>
      <c r="O759" s="6" t="b">
        <v>0</v>
      </c>
      <c r="P759" s="1" t="s">
        <v>15</v>
      </c>
      <c r="Q759" s="33" t="str">
        <f>IF(ISNUMBER(SEARCH(",",Table_owssvr[[#This Row],[Created By]])),SUBSTITUTE(Table_owssvr[[#This Row],[Created By]]," OCD,",""),Table_owssvr[[#This Row],[Created By]])</f>
        <v>Rosalind Peychaud</v>
      </c>
      <c r="R759" s="33" t="str">
        <f>IF(ISNUMBER(SEARCH(",",Table_owssvr[[#This Row],[Created By]])),(MID(Table_owssvr[[#This Row],[Created By_A]]&amp;" "&amp;Table_owssvr[[#This Row],[Created By_A]],FIND(" ",Table_owssvr[[#This Row],[Created By_A]])+1,LEN(Table_owssvr[[#This Row],[Created By_A]]))),Table_owssvr[[#This Row],[Created By]])</f>
        <v>Rosalind Peychaud</v>
      </c>
      <c r="S759" s="34" t="str">
        <f>IF(ISNUMBER(SEARCH(",",Table_owssvr[[#This Row],[Created By_B1]])),SUBSTITUTE(Table_owssvr[[#This Row],[Created By_B1]],",",""),Table_owssvr[[#This Row],[Created By_B1]])</f>
        <v>Rosalind Peychaud</v>
      </c>
      <c r="T759" s="7">
        <v>767</v>
      </c>
      <c r="U759" s="1" t="s">
        <v>15</v>
      </c>
      <c r="V759" s="5">
        <v>42998.524456018517</v>
      </c>
      <c r="W759" s="1" t="s">
        <v>3</v>
      </c>
      <c r="X759" s="1"/>
      <c r="Y759" s="1" t="s">
        <v>13</v>
      </c>
      <c r="Z759" s="1" t="s">
        <v>12</v>
      </c>
      <c r="AA759" s="1" t="s">
        <v>11</v>
      </c>
    </row>
    <row r="760" spans="1:27" x14ac:dyDescent="0.25">
      <c r="A760" s="1" t="s">
        <v>331</v>
      </c>
      <c r="B760" s="4">
        <v>42927</v>
      </c>
      <c r="C760" s="24" t="str">
        <f ca="1">IF(Table_owssvr[[#This Row],[Date]]&gt;=(TODAY()-365),"Y","N")</f>
        <v>N</v>
      </c>
      <c r="D760" s="1" t="s">
        <v>671</v>
      </c>
      <c r="E760" s="1" t="s">
        <v>29</v>
      </c>
      <c r="F760" s="14" t="s">
        <v>670</v>
      </c>
      <c r="G760" s="1" t="s">
        <v>59</v>
      </c>
      <c r="H760" s="6" t="str">
        <f>IFERROR(LEFT(Table_owssvr[[#This Row],[Subject]],FIND(";",Table_owssvr[[#This Row],[Subject]])-1),Table_owssvr[[#This Row],[Subject]])</f>
        <v>Damage related to disaster</v>
      </c>
      <c r="I760" s="1" t="s">
        <v>16</v>
      </c>
      <c r="J760" s="1" t="s">
        <v>3</v>
      </c>
      <c r="K760" s="5">
        <v>42998.532233796293</v>
      </c>
      <c r="L760" s="1"/>
      <c r="M760" s="1"/>
      <c r="N760" s="2" t="s">
        <v>12</v>
      </c>
      <c r="O760" s="6" t="b">
        <v>0</v>
      </c>
      <c r="P760" s="1" t="s">
        <v>15</v>
      </c>
      <c r="Q760" s="33" t="str">
        <f>IF(ISNUMBER(SEARCH(",",Table_owssvr[[#This Row],[Created By]])),SUBSTITUTE(Table_owssvr[[#This Row],[Created By]]," OCD,",""),Table_owssvr[[#This Row],[Created By]])</f>
        <v>Rosalind Peychaud</v>
      </c>
      <c r="R760" s="33" t="str">
        <f>IF(ISNUMBER(SEARCH(",",Table_owssvr[[#This Row],[Created By]])),(MID(Table_owssvr[[#This Row],[Created By_A]]&amp;" "&amp;Table_owssvr[[#This Row],[Created By_A]],FIND(" ",Table_owssvr[[#This Row],[Created By_A]])+1,LEN(Table_owssvr[[#This Row],[Created By_A]]))),Table_owssvr[[#This Row],[Created By]])</f>
        <v>Rosalind Peychaud</v>
      </c>
      <c r="S760" s="34" t="str">
        <f>IF(ISNUMBER(SEARCH(",",Table_owssvr[[#This Row],[Created By_B1]])),SUBSTITUTE(Table_owssvr[[#This Row],[Created By_B1]],",",""),Table_owssvr[[#This Row],[Created By_B1]])</f>
        <v>Rosalind Peychaud</v>
      </c>
      <c r="T760" s="7">
        <v>768</v>
      </c>
      <c r="U760" s="1" t="s">
        <v>15</v>
      </c>
      <c r="V760" s="5">
        <v>42998.532233796293</v>
      </c>
      <c r="W760" s="1" t="s">
        <v>3</v>
      </c>
      <c r="X760" s="1"/>
      <c r="Y760" s="1" t="s">
        <v>13</v>
      </c>
      <c r="Z760" s="1" t="s">
        <v>12</v>
      </c>
      <c r="AA760" s="1" t="s">
        <v>11</v>
      </c>
    </row>
    <row r="761" spans="1:27" x14ac:dyDescent="0.25">
      <c r="A761" s="1" t="s">
        <v>426</v>
      </c>
      <c r="B761" s="4">
        <v>42962</v>
      </c>
      <c r="C761" s="24" t="str">
        <f ca="1">IF(Table_owssvr[[#This Row],[Date]]&gt;=(TODAY()-365),"Y","N")</f>
        <v>N</v>
      </c>
      <c r="D761" s="1" t="s">
        <v>453</v>
      </c>
      <c r="E761" s="1" t="s">
        <v>29</v>
      </c>
      <c r="F761" s="14" t="s">
        <v>669</v>
      </c>
      <c r="G761" s="1" t="s">
        <v>59</v>
      </c>
      <c r="H761" s="6" t="str">
        <f>IFERROR(LEFT(Table_owssvr[[#This Row],[Subject]],FIND(";",Table_owssvr[[#This Row],[Subject]])-1),Table_owssvr[[#This Row],[Subject]])</f>
        <v>Damage related to disaster</v>
      </c>
      <c r="I761" s="1" t="s">
        <v>16</v>
      </c>
      <c r="J761" s="1" t="s">
        <v>3</v>
      </c>
      <c r="K761" s="5">
        <v>42998.53565972222</v>
      </c>
      <c r="L761" s="1"/>
      <c r="M761" s="1"/>
      <c r="N761" s="2" t="s">
        <v>12</v>
      </c>
      <c r="O761" s="6" t="b">
        <v>0</v>
      </c>
      <c r="P761" s="1" t="s">
        <v>15</v>
      </c>
      <c r="Q761" s="33" t="str">
        <f>IF(ISNUMBER(SEARCH(",",Table_owssvr[[#This Row],[Created By]])),SUBSTITUTE(Table_owssvr[[#This Row],[Created By]]," OCD,",""),Table_owssvr[[#This Row],[Created By]])</f>
        <v>Rosalind Peychaud</v>
      </c>
      <c r="R761" s="33" t="str">
        <f>IF(ISNUMBER(SEARCH(",",Table_owssvr[[#This Row],[Created By]])),(MID(Table_owssvr[[#This Row],[Created By_A]]&amp;" "&amp;Table_owssvr[[#This Row],[Created By_A]],FIND(" ",Table_owssvr[[#This Row],[Created By_A]])+1,LEN(Table_owssvr[[#This Row],[Created By_A]]))),Table_owssvr[[#This Row],[Created By]])</f>
        <v>Rosalind Peychaud</v>
      </c>
      <c r="S761" s="34" t="str">
        <f>IF(ISNUMBER(SEARCH(",",Table_owssvr[[#This Row],[Created By_B1]])),SUBSTITUTE(Table_owssvr[[#This Row],[Created By_B1]],",",""),Table_owssvr[[#This Row],[Created By_B1]])</f>
        <v>Rosalind Peychaud</v>
      </c>
      <c r="T761" s="7">
        <v>769</v>
      </c>
      <c r="U761" s="1" t="s">
        <v>15</v>
      </c>
      <c r="V761" s="5">
        <v>42998.53565972222</v>
      </c>
      <c r="W761" s="1" t="s">
        <v>3</v>
      </c>
      <c r="X761" s="1"/>
      <c r="Y761" s="1" t="s">
        <v>13</v>
      </c>
      <c r="Z761" s="1" t="s">
        <v>12</v>
      </c>
      <c r="AA761" s="1" t="s">
        <v>11</v>
      </c>
    </row>
    <row r="762" spans="1:27" x14ac:dyDescent="0.25">
      <c r="A762" s="1" t="s">
        <v>426</v>
      </c>
      <c r="B762" s="4">
        <v>42926</v>
      </c>
      <c r="C762" s="24" t="str">
        <f ca="1">IF(Table_owssvr[[#This Row],[Date]]&gt;=(TODAY()-365),"Y","N")</f>
        <v>N</v>
      </c>
      <c r="D762" s="1" t="s">
        <v>453</v>
      </c>
      <c r="E762" s="1" t="s">
        <v>29</v>
      </c>
      <c r="F762" s="14" t="s">
        <v>668</v>
      </c>
      <c r="G762" s="1" t="s">
        <v>59</v>
      </c>
      <c r="H762" s="6" t="str">
        <f>IFERROR(LEFT(Table_owssvr[[#This Row],[Subject]],FIND(";",Table_owssvr[[#This Row],[Subject]])-1),Table_owssvr[[#This Row],[Subject]])</f>
        <v>Damage related to disaster</v>
      </c>
      <c r="I762" s="1" t="s">
        <v>16</v>
      </c>
      <c r="J762" s="1" t="s">
        <v>3</v>
      </c>
      <c r="K762" s="5">
        <v>42998.543171296296</v>
      </c>
      <c r="L762" s="1"/>
      <c r="M762" s="1"/>
      <c r="N762" s="2" t="s">
        <v>12</v>
      </c>
      <c r="O762" s="6" t="b">
        <v>0</v>
      </c>
      <c r="P762" s="1" t="s">
        <v>15</v>
      </c>
      <c r="Q762" s="33" t="str">
        <f>IF(ISNUMBER(SEARCH(",",Table_owssvr[[#This Row],[Created By]])),SUBSTITUTE(Table_owssvr[[#This Row],[Created By]]," OCD,",""),Table_owssvr[[#This Row],[Created By]])</f>
        <v>Rosalind Peychaud</v>
      </c>
      <c r="R762" s="33" t="str">
        <f>IF(ISNUMBER(SEARCH(",",Table_owssvr[[#This Row],[Created By]])),(MID(Table_owssvr[[#This Row],[Created By_A]]&amp;" "&amp;Table_owssvr[[#This Row],[Created By_A]],FIND(" ",Table_owssvr[[#This Row],[Created By_A]])+1,LEN(Table_owssvr[[#This Row],[Created By_A]]))),Table_owssvr[[#This Row],[Created By]])</f>
        <v>Rosalind Peychaud</v>
      </c>
      <c r="S762" s="34" t="str">
        <f>IF(ISNUMBER(SEARCH(",",Table_owssvr[[#This Row],[Created By_B1]])),SUBSTITUTE(Table_owssvr[[#This Row],[Created By_B1]],",",""),Table_owssvr[[#This Row],[Created By_B1]])</f>
        <v>Rosalind Peychaud</v>
      </c>
      <c r="T762" s="7">
        <v>770</v>
      </c>
      <c r="U762" s="1" t="s">
        <v>15</v>
      </c>
      <c r="V762" s="5">
        <v>42998.543171296296</v>
      </c>
      <c r="W762" s="1" t="s">
        <v>3</v>
      </c>
      <c r="X762" s="1"/>
      <c r="Y762" s="1" t="s">
        <v>13</v>
      </c>
      <c r="Z762" s="1" t="s">
        <v>12</v>
      </c>
      <c r="AA762" s="1" t="s">
        <v>11</v>
      </c>
    </row>
    <row r="763" spans="1:27" x14ac:dyDescent="0.25">
      <c r="A763" s="1" t="s">
        <v>482</v>
      </c>
      <c r="B763" s="4">
        <v>42944</v>
      </c>
      <c r="C763" s="24" t="str">
        <f ca="1">IF(Table_owssvr[[#This Row],[Date]]&gt;=(TODAY()-365),"Y","N")</f>
        <v>N</v>
      </c>
      <c r="D763" s="1" t="s">
        <v>667</v>
      </c>
      <c r="E763" s="1" t="s">
        <v>29</v>
      </c>
      <c r="F763" s="14" t="s">
        <v>666</v>
      </c>
      <c r="G763" s="1" t="s">
        <v>126</v>
      </c>
      <c r="H763" s="6" t="str">
        <f>IFERROR(LEFT(Table_owssvr[[#This Row],[Subject]],FIND(";",Table_owssvr[[#This Row],[Subject]])-1),Table_owssvr[[#This Row],[Subject]])</f>
        <v>Damage related to disaster</v>
      </c>
      <c r="I763" s="1" t="s">
        <v>16</v>
      </c>
      <c r="J763" s="1" t="s">
        <v>3</v>
      </c>
      <c r="K763" s="5">
        <v>42998.545358796298</v>
      </c>
      <c r="L763" s="1"/>
      <c r="M763" s="1"/>
      <c r="N763" s="2" t="s">
        <v>12</v>
      </c>
      <c r="O763" s="6" t="b">
        <v>0</v>
      </c>
      <c r="P763" s="1" t="s">
        <v>15</v>
      </c>
      <c r="Q763" s="33" t="str">
        <f>IF(ISNUMBER(SEARCH(",",Table_owssvr[[#This Row],[Created By]])),SUBSTITUTE(Table_owssvr[[#This Row],[Created By]]," OCD,",""),Table_owssvr[[#This Row],[Created By]])</f>
        <v>Rosalind Peychaud</v>
      </c>
      <c r="R763" s="33" t="str">
        <f>IF(ISNUMBER(SEARCH(",",Table_owssvr[[#This Row],[Created By]])),(MID(Table_owssvr[[#This Row],[Created By_A]]&amp;" "&amp;Table_owssvr[[#This Row],[Created By_A]],FIND(" ",Table_owssvr[[#This Row],[Created By_A]])+1,LEN(Table_owssvr[[#This Row],[Created By_A]]))),Table_owssvr[[#This Row],[Created By]])</f>
        <v>Rosalind Peychaud</v>
      </c>
      <c r="S763" s="34" t="str">
        <f>IF(ISNUMBER(SEARCH(",",Table_owssvr[[#This Row],[Created By_B1]])),SUBSTITUTE(Table_owssvr[[#This Row],[Created By_B1]],",",""),Table_owssvr[[#This Row],[Created By_B1]])</f>
        <v>Rosalind Peychaud</v>
      </c>
      <c r="T763" s="7">
        <v>771</v>
      </c>
      <c r="U763" s="1" t="s">
        <v>15</v>
      </c>
      <c r="V763" s="5">
        <v>42998.545358796298</v>
      </c>
      <c r="W763" s="1" t="s">
        <v>3</v>
      </c>
      <c r="X763" s="1"/>
      <c r="Y763" s="1" t="s">
        <v>13</v>
      </c>
      <c r="Z763" s="1" t="s">
        <v>12</v>
      </c>
      <c r="AA763" s="1" t="s">
        <v>11</v>
      </c>
    </row>
    <row r="764" spans="1:27" x14ac:dyDescent="0.25">
      <c r="A764" s="1" t="s">
        <v>426</v>
      </c>
      <c r="B764" s="4">
        <v>42945</v>
      </c>
      <c r="C764" s="24" t="str">
        <f ca="1">IF(Table_owssvr[[#This Row],[Date]]&gt;=(TODAY()-365),"Y","N")</f>
        <v>N</v>
      </c>
      <c r="D764" s="1" t="s">
        <v>665</v>
      </c>
      <c r="E764" s="1" t="s">
        <v>29</v>
      </c>
      <c r="F764" s="14" t="s">
        <v>664</v>
      </c>
      <c r="G764" s="1" t="s">
        <v>663</v>
      </c>
      <c r="H764" s="6" t="str">
        <f>IFERROR(LEFT(Table_owssvr[[#This Row],[Subject]],FIND(";",Table_owssvr[[#This Row],[Subject]])-1),Table_owssvr[[#This Row],[Subject]])</f>
        <v>Damage related to disaster</v>
      </c>
      <c r="I764" s="1" t="s">
        <v>16</v>
      </c>
      <c r="J764" s="1" t="s">
        <v>3</v>
      </c>
      <c r="K764" s="5">
        <v>42998.546863425923</v>
      </c>
      <c r="L764" s="1"/>
      <c r="M764" s="1"/>
      <c r="N764" s="2" t="s">
        <v>12</v>
      </c>
      <c r="O764" s="6" t="b">
        <v>0</v>
      </c>
      <c r="P764" s="1" t="s">
        <v>15</v>
      </c>
      <c r="Q764" s="33" t="str">
        <f>IF(ISNUMBER(SEARCH(",",Table_owssvr[[#This Row],[Created By]])),SUBSTITUTE(Table_owssvr[[#This Row],[Created By]]," OCD,",""),Table_owssvr[[#This Row],[Created By]])</f>
        <v>Rosalind Peychaud</v>
      </c>
      <c r="R764" s="33" t="str">
        <f>IF(ISNUMBER(SEARCH(",",Table_owssvr[[#This Row],[Created By]])),(MID(Table_owssvr[[#This Row],[Created By_A]]&amp;" "&amp;Table_owssvr[[#This Row],[Created By_A]],FIND(" ",Table_owssvr[[#This Row],[Created By_A]])+1,LEN(Table_owssvr[[#This Row],[Created By_A]]))),Table_owssvr[[#This Row],[Created By]])</f>
        <v>Rosalind Peychaud</v>
      </c>
      <c r="S764" s="34" t="str">
        <f>IF(ISNUMBER(SEARCH(",",Table_owssvr[[#This Row],[Created By_B1]])),SUBSTITUTE(Table_owssvr[[#This Row],[Created By_B1]],",",""),Table_owssvr[[#This Row],[Created By_B1]])</f>
        <v>Rosalind Peychaud</v>
      </c>
      <c r="T764" s="7">
        <v>772</v>
      </c>
      <c r="U764" s="1" t="s">
        <v>15</v>
      </c>
      <c r="V764" s="5">
        <v>42998.546863425923</v>
      </c>
      <c r="W764" s="1" t="s">
        <v>3</v>
      </c>
      <c r="X764" s="1"/>
      <c r="Y764" s="1" t="s">
        <v>13</v>
      </c>
      <c r="Z764" s="1" t="s">
        <v>12</v>
      </c>
      <c r="AA764" s="1" t="s">
        <v>11</v>
      </c>
    </row>
    <row r="765" spans="1:27" x14ac:dyDescent="0.25">
      <c r="A765" s="1" t="s">
        <v>662</v>
      </c>
      <c r="B765" s="4">
        <v>42948</v>
      </c>
      <c r="C765" s="24" t="str">
        <f ca="1">IF(Table_owssvr[[#This Row],[Date]]&gt;=(TODAY()-365),"Y","N")</f>
        <v>N</v>
      </c>
      <c r="D765" s="1" t="s">
        <v>105</v>
      </c>
      <c r="E765" s="1" t="s">
        <v>29</v>
      </c>
      <c r="F765" s="14" t="s">
        <v>470</v>
      </c>
      <c r="G765" s="1" t="s">
        <v>126</v>
      </c>
      <c r="H765" s="6" t="str">
        <f>IFERROR(LEFT(Table_owssvr[[#This Row],[Subject]],FIND(";",Table_owssvr[[#This Row],[Subject]])-1),Table_owssvr[[#This Row],[Subject]])</f>
        <v>Damage related to disaster</v>
      </c>
      <c r="I765" s="1" t="s">
        <v>16</v>
      </c>
      <c r="J765" s="1" t="s">
        <v>3</v>
      </c>
      <c r="K765" s="5">
        <v>42998.561215277776</v>
      </c>
      <c r="L765" s="1"/>
      <c r="M765" s="1"/>
      <c r="N765" s="2" t="s">
        <v>12</v>
      </c>
      <c r="O765" s="6" t="b">
        <v>0</v>
      </c>
      <c r="P765" s="1" t="s">
        <v>15</v>
      </c>
      <c r="Q765" s="33" t="str">
        <f>IF(ISNUMBER(SEARCH(",",Table_owssvr[[#This Row],[Created By]])),SUBSTITUTE(Table_owssvr[[#This Row],[Created By]]," OCD,",""),Table_owssvr[[#This Row],[Created By]])</f>
        <v>Rosalind Peychaud</v>
      </c>
      <c r="R765" s="33" t="str">
        <f>IF(ISNUMBER(SEARCH(",",Table_owssvr[[#This Row],[Created By]])),(MID(Table_owssvr[[#This Row],[Created By_A]]&amp;" "&amp;Table_owssvr[[#This Row],[Created By_A]],FIND(" ",Table_owssvr[[#This Row],[Created By_A]])+1,LEN(Table_owssvr[[#This Row],[Created By_A]]))),Table_owssvr[[#This Row],[Created By]])</f>
        <v>Rosalind Peychaud</v>
      </c>
      <c r="S765" s="34" t="str">
        <f>IF(ISNUMBER(SEARCH(",",Table_owssvr[[#This Row],[Created By_B1]])),SUBSTITUTE(Table_owssvr[[#This Row],[Created By_B1]],",",""),Table_owssvr[[#This Row],[Created By_B1]])</f>
        <v>Rosalind Peychaud</v>
      </c>
      <c r="T765" s="7">
        <v>773</v>
      </c>
      <c r="U765" s="1" t="s">
        <v>15</v>
      </c>
      <c r="V765" s="5">
        <v>42998.561215277776</v>
      </c>
      <c r="W765" s="1" t="s">
        <v>3</v>
      </c>
      <c r="X765" s="1"/>
      <c r="Y765" s="1" t="s">
        <v>13</v>
      </c>
      <c r="Z765" s="1" t="s">
        <v>12</v>
      </c>
      <c r="AA765" s="1" t="s">
        <v>11</v>
      </c>
    </row>
    <row r="766" spans="1:27" x14ac:dyDescent="0.25">
      <c r="A766" s="1" t="s">
        <v>142</v>
      </c>
      <c r="B766" s="4">
        <v>42999</v>
      </c>
      <c r="C766" s="24" t="str">
        <f ca="1">IF(Table_owssvr[[#This Row],[Date]]&gt;=(TODAY()-365),"Y","N")</f>
        <v>N</v>
      </c>
      <c r="D766" s="1" t="s">
        <v>661</v>
      </c>
      <c r="E766" s="1" t="s">
        <v>48</v>
      </c>
      <c r="F766" s="14" t="s">
        <v>660</v>
      </c>
      <c r="G766" s="1" t="s">
        <v>13</v>
      </c>
      <c r="H766" s="6" t="str">
        <f>IFERROR(LEFT(Table_owssvr[[#This Row],[Subject]],FIND(";",Table_owssvr[[#This Row],[Subject]])-1),Table_owssvr[[#This Row],[Subject]])</f>
        <v>Grants Management</v>
      </c>
      <c r="I766" s="1" t="s">
        <v>27</v>
      </c>
      <c r="J766" s="1" t="s">
        <v>26</v>
      </c>
      <c r="K766" s="5">
        <v>42999.454652777778</v>
      </c>
      <c r="L766" s="1"/>
      <c r="M766" s="1"/>
      <c r="N766" s="2" t="s">
        <v>12</v>
      </c>
      <c r="O766" s="6" t="b">
        <v>0</v>
      </c>
      <c r="P766" s="1" t="s">
        <v>15</v>
      </c>
      <c r="Q766" s="33" t="str">
        <f>IF(ISNUMBER(SEARCH(",",Table_owssvr[[#This Row],[Created By]])),SUBSTITUTE(Table_owssvr[[#This Row],[Created By]]," OCD,",""),Table_owssvr[[#This Row],[Created By]])</f>
        <v>Jimmy Dunphy</v>
      </c>
      <c r="R766" s="33" t="str">
        <f>IF(ISNUMBER(SEARCH(",",Table_owssvr[[#This Row],[Created By]])),(MID(Table_owssvr[[#This Row],[Created By_A]]&amp;" "&amp;Table_owssvr[[#This Row],[Created By_A]],FIND(" ",Table_owssvr[[#This Row],[Created By_A]])+1,LEN(Table_owssvr[[#This Row],[Created By_A]]))),Table_owssvr[[#This Row],[Created By]])</f>
        <v>Jimmy Dunphy</v>
      </c>
      <c r="S766" s="34" t="str">
        <f>IF(ISNUMBER(SEARCH(",",Table_owssvr[[#This Row],[Created By_B1]])),SUBSTITUTE(Table_owssvr[[#This Row],[Created By_B1]],",",""),Table_owssvr[[#This Row],[Created By_B1]])</f>
        <v>Jimmy Dunphy</v>
      </c>
      <c r="T766" s="7">
        <v>774</v>
      </c>
      <c r="U766" s="1" t="s">
        <v>15</v>
      </c>
      <c r="V766" s="5">
        <v>42999.459120370368</v>
      </c>
      <c r="W766" s="1" t="s">
        <v>26</v>
      </c>
      <c r="X766" s="1"/>
      <c r="Y766" s="1" t="s">
        <v>13</v>
      </c>
      <c r="Z766" s="1" t="s">
        <v>12</v>
      </c>
      <c r="AA766" s="1" t="s">
        <v>11</v>
      </c>
    </row>
    <row r="767" spans="1:27" x14ac:dyDescent="0.25">
      <c r="A767" s="1" t="s">
        <v>482</v>
      </c>
      <c r="B767" s="4">
        <v>42999</v>
      </c>
      <c r="C767" s="24" t="str">
        <f ca="1">IF(Table_owssvr[[#This Row],[Date]]&gt;=(TODAY()-365),"Y","N")</f>
        <v>N</v>
      </c>
      <c r="D767" s="1" t="s">
        <v>659</v>
      </c>
      <c r="E767" s="1" t="s">
        <v>29</v>
      </c>
      <c r="F767" s="14" t="s">
        <v>658</v>
      </c>
      <c r="G767" s="1" t="s">
        <v>657</v>
      </c>
      <c r="H767" s="6" t="str">
        <f>IFERROR(LEFT(Table_owssvr[[#This Row],[Subject]],FIND(";",Table_owssvr[[#This Row],[Subject]])-1),Table_owssvr[[#This Row],[Subject]])</f>
        <v>Damage related to disaster</v>
      </c>
      <c r="I767" s="1" t="s">
        <v>16</v>
      </c>
      <c r="J767" s="1" t="s">
        <v>3</v>
      </c>
      <c r="K767" s="5">
        <v>42999.504687499997</v>
      </c>
      <c r="L767" s="1"/>
      <c r="M767" s="1"/>
      <c r="N767" s="2" t="s">
        <v>12</v>
      </c>
      <c r="O767" s="6" t="b">
        <v>0</v>
      </c>
      <c r="P767" s="1" t="s">
        <v>15</v>
      </c>
      <c r="Q767" s="33" t="str">
        <f>IF(ISNUMBER(SEARCH(",",Table_owssvr[[#This Row],[Created By]])),SUBSTITUTE(Table_owssvr[[#This Row],[Created By]]," OCD,",""),Table_owssvr[[#This Row],[Created By]])</f>
        <v>Rosalind Peychaud</v>
      </c>
      <c r="R767" s="33" t="str">
        <f>IF(ISNUMBER(SEARCH(",",Table_owssvr[[#This Row],[Created By]])),(MID(Table_owssvr[[#This Row],[Created By_A]]&amp;" "&amp;Table_owssvr[[#This Row],[Created By_A]],FIND(" ",Table_owssvr[[#This Row],[Created By_A]])+1,LEN(Table_owssvr[[#This Row],[Created By_A]]))),Table_owssvr[[#This Row],[Created By]])</f>
        <v>Rosalind Peychaud</v>
      </c>
      <c r="S767" s="34" t="str">
        <f>IF(ISNUMBER(SEARCH(",",Table_owssvr[[#This Row],[Created By_B1]])),SUBSTITUTE(Table_owssvr[[#This Row],[Created By_B1]],",",""),Table_owssvr[[#This Row],[Created By_B1]])</f>
        <v>Rosalind Peychaud</v>
      </c>
      <c r="T767" s="7">
        <v>775</v>
      </c>
      <c r="U767" s="1" t="s">
        <v>15</v>
      </c>
      <c r="V767" s="5">
        <v>42999.504687499997</v>
      </c>
      <c r="W767" s="1" t="s">
        <v>3</v>
      </c>
      <c r="X767" s="1"/>
      <c r="Y767" s="1" t="s">
        <v>13</v>
      </c>
      <c r="Z767" s="1" t="s">
        <v>12</v>
      </c>
      <c r="AA767" s="1" t="s">
        <v>11</v>
      </c>
    </row>
    <row r="768" spans="1:27" x14ac:dyDescent="0.25">
      <c r="A768" s="1" t="s">
        <v>656</v>
      </c>
      <c r="B768" s="4">
        <v>43003</v>
      </c>
      <c r="C768" s="24" t="str">
        <f ca="1">IF(Table_owssvr[[#This Row],[Date]]&gt;=(TODAY()-365),"Y","N")</f>
        <v>N</v>
      </c>
      <c r="D768" s="1" t="s">
        <v>655</v>
      </c>
      <c r="E768" s="1" t="s">
        <v>19</v>
      </c>
      <c r="F768" s="14" t="s">
        <v>654</v>
      </c>
      <c r="G768" s="1" t="s">
        <v>271</v>
      </c>
      <c r="H768" s="6" t="str">
        <f>IFERROR(LEFT(Table_owssvr[[#This Row],[Subject]],FIND(";",Table_owssvr[[#This Row],[Subject]])-1),Table_owssvr[[#This Row],[Subject]])</f>
        <v>Damage related to disaster</v>
      </c>
      <c r="I768" s="1" t="s">
        <v>27</v>
      </c>
      <c r="J768" s="1" t="s">
        <v>10</v>
      </c>
      <c r="K768" s="5">
        <v>43004.319490740738</v>
      </c>
      <c r="L768" s="1"/>
      <c r="M768" s="1"/>
      <c r="N768" s="2" t="s">
        <v>12</v>
      </c>
      <c r="O768" s="6" t="b">
        <v>0</v>
      </c>
      <c r="P768" s="1" t="s">
        <v>15</v>
      </c>
      <c r="Q768" s="33" t="str">
        <f>IF(ISNUMBER(SEARCH(",",Table_owssvr[[#This Row],[Created By]])),SUBSTITUTE(Table_owssvr[[#This Row],[Created By]]," OCD,",""),Table_owssvr[[#This Row],[Created By]])</f>
        <v>Helena Janssen</v>
      </c>
      <c r="R768" s="33" t="str">
        <f>IF(ISNUMBER(SEARCH(",",Table_owssvr[[#This Row],[Created By]])),(MID(Table_owssvr[[#This Row],[Created By_A]]&amp;" "&amp;Table_owssvr[[#This Row],[Created By_A]],FIND(" ",Table_owssvr[[#This Row],[Created By_A]])+1,LEN(Table_owssvr[[#This Row],[Created By_A]]))),Table_owssvr[[#This Row],[Created By]])</f>
        <v>Helena Janssen</v>
      </c>
      <c r="S768" s="34" t="str">
        <f>IF(ISNUMBER(SEARCH(",",Table_owssvr[[#This Row],[Created By_B1]])),SUBSTITUTE(Table_owssvr[[#This Row],[Created By_B1]],",",""),Table_owssvr[[#This Row],[Created By_B1]])</f>
        <v>Helena Janssen</v>
      </c>
      <c r="T768" s="7">
        <v>776</v>
      </c>
      <c r="U768" s="1" t="s">
        <v>15</v>
      </c>
      <c r="V768" s="5">
        <v>43004.319490740738</v>
      </c>
      <c r="W768" s="1" t="s">
        <v>10</v>
      </c>
      <c r="X768" s="1"/>
      <c r="Y768" s="1" t="s">
        <v>190</v>
      </c>
      <c r="Z768" s="1" t="s">
        <v>12</v>
      </c>
      <c r="AA768" s="1" t="s">
        <v>11</v>
      </c>
    </row>
    <row r="769" spans="1:27" x14ac:dyDescent="0.25">
      <c r="A769" s="1" t="s">
        <v>105</v>
      </c>
      <c r="B769" s="4">
        <v>43006</v>
      </c>
      <c r="C769" s="24" t="str">
        <f ca="1">IF(Table_owssvr[[#This Row],[Date]]&gt;=(TODAY()-365),"Y","N")</f>
        <v>N</v>
      </c>
      <c r="D769" s="1" t="s">
        <v>619</v>
      </c>
      <c r="E769" s="1" t="s">
        <v>29</v>
      </c>
      <c r="F769" s="14" t="s">
        <v>653</v>
      </c>
      <c r="G769" s="1" t="s">
        <v>126</v>
      </c>
      <c r="H769" s="6" t="str">
        <f>IFERROR(LEFT(Table_owssvr[[#This Row],[Subject]],FIND(";",Table_owssvr[[#This Row],[Subject]])-1),Table_owssvr[[#This Row],[Subject]])</f>
        <v>Damage related to disaster</v>
      </c>
      <c r="I769" s="1" t="s">
        <v>27</v>
      </c>
      <c r="J769" s="1" t="s">
        <v>3</v>
      </c>
      <c r="K769" s="5">
        <v>43006.616180555553</v>
      </c>
      <c r="L769" s="1"/>
      <c r="M769" s="1"/>
      <c r="N769" s="2" t="s">
        <v>12</v>
      </c>
      <c r="O769" s="6" t="b">
        <v>0</v>
      </c>
      <c r="P769" s="1" t="s">
        <v>15</v>
      </c>
      <c r="Q769" s="33" t="str">
        <f>IF(ISNUMBER(SEARCH(",",Table_owssvr[[#This Row],[Created By]])),SUBSTITUTE(Table_owssvr[[#This Row],[Created By]]," OCD,",""),Table_owssvr[[#This Row],[Created By]])</f>
        <v>Rosalind Peychaud</v>
      </c>
      <c r="R769" s="33" t="str">
        <f>IF(ISNUMBER(SEARCH(",",Table_owssvr[[#This Row],[Created By]])),(MID(Table_owssvr[[#This Row],[Created By_A]]&amp;" "&amp;Table_owssvr[[#This Row],[Created By_A]],FIND(" ",Table_owssvr[[#This Row],[Created By_A]])+1,LEN(Table_owssvr[[#This Row],[Created By_A]]))),Table_owssvr[[#This Row],[Created By]])</f>
        <v>Rosalind Peychaud</v>
      </c>
      <c r="S769" s="34" t="str">
        <f>IF(ISNUMBER(SEARCH(",",Table_owssvr[[#This Row],[Created By_B1]])),SUBSTITUTE(Table_owssvr[[#This Row],[Created By_B1]],",",""),Table_owssvr[[#This Row],[Created By_B1]])</f>
        <v>Rosalind Peychaud</v>
      </c>
      <c r="T769" s="7">
        <v>777</v>
      </c>
      <c r="U769" s="1" t="s">
        <v>15</v>
      </c>
      <c r="V769" s="5">
        <v>43006.616180555553</v>
      </c>
      <c r="W769" s="1" t="s">
        <v>3</v>
      </c>
      <c r="X769" s="1"/>
      <c r="Y769" s="1" t="s">
        <v>13</v>
      </c>
      <c r="Z769" s="1" t="s">
        <v>12</v>
      </c>
      <c r="AA769" s="1" t="s">
        <v>11</v>
      </c>
    </row>
    <row r="770" spans="1:27" x14ac:dyDescent="0.25">
      <c r="A770" s="1" t="s">
        <v>506</v>
      </c>
      <c r="B770" s="4">
        <v>43006</v>
      </c>
      <c r="C770" s="24" t="str">
        <f ca="1">IF(Table_owssvr[[#This Row],[Date]]&gt;=(TODAY()-365),"Y","N")</f>
        <v>N</v>
      </c>
      <c r="D770" s="1" t="s">
        <v>609</v>
      </c>
      <c r="E770" s="1" t="s">
        <v>29</v>
      </c>
      <c r="F770" s="14" t="s">
        <v>652</v>
      </c>
      <c r="G770" s="1" t="s">
        <v>59</v>
      </c>
      <c r="H770" s="6" t="str">
        <f>IFERROR(LEFT(Table_owssvr[[#This Row],[Subject]],FIND(";",Table_owssvr[[#This Row],[Subject]])-1),Table_owssvr[[#This Row],[Subject]])</f>
        <v>Damage related to disaster</v>
      </c>
      <c r="I770" s="1" t="s">
        <v>16</v>
      </c>
      <c r="J770" s="1" t="s">
        <v>3</v>
      </c>
      <c r="K770" s="5">
        <v>43006.63726851852</v>
      </c>
      <c r="L770" s="1"/>
      <c r="M770" s="1"/>
      <c r="N770" s="2" t="s">
        <v>12</v>
      </c>
      <c r="O770" s="6" t="b">
        <v>0</v>
      </c>
      <c r="P770" s="1" t="s">
        <v>15</v>
      </c>
      <c r="Q770" s="33" t="str">
        <f>IF(ISNUMBER(SEARCH(",",Table_owssvr[[#This Row],[Created By]])),SUBSTITUTE(Table_owssvr[[#This Row],[Created By]]," OCD,",""),Table_owssvr[[#This Row],[Created By]])</f>
        <v>Rosalind Peychaud</v>
      </c>
      <c r="R770" s="33" t="str">
        <f>IF(ISNUMBER(SEARCH(",",Table_owssvr[[#This Row],[Created By]])),(MID(Table_owssvr[[#This Row],[Created By_A]]&amp;" "&amp;Table_owssvr[[#This Row],[Created By_A]],FIND(" ",Table_owssvr[[#This Row],[Created By_A]])+1,LEN(Table_owssvr[[#This Row],[Created By_A]]))),Table_owssvr[[#This Row],[Created By]])</f>
        <v>Rosalind Peychaud</v>
      </c>
      <c r="S770" s="34" t="str">
        <f>IF(ISNUMBER(SEARCH(",",Table_owssvr[[#This Row],[Created By_B1]])),SUBSTITUTE(Table_owssvr[[#This Row],[Created By_B1]],",",""),Table_owssvr[[#This Row],[Created By_B1]])</f>
        <v>Rosalind Peychaud</v>
      </c>
      <c r="T770" s="7">
        <v>778</v>
      </c>
      <c r="U770" s="1" t="s">
        <v>15</v>
      </c>
      <c r="V770" s="5">
        <v>43006.63726851852</v>
      </c>
      <c r="W770" s="1" t="s">
        <v>3</v>
      </c>
      <c r="X770" s="1"/>
      <c r="Y770" s="1" t="s">
        <v>13</v>
      </c>
      <c r="Z770" s="1" t="s">
        <v>12</v>
      </c>
      <c r="AA770" s="1" t="s">
        <v>11</v>
      </c>
    </row>
    <row r="771" spans="1:27" x14ac:dyDescent="0.25">
      <c r="A771" s="1" t="s">
        <v>651</v>
      </c>
      <c r="B771" s="4">
        <v>43006</v>
      </c>
      <c r="C771" s="24" t="str">
        <f ca="1">IF(Table_owssvr[[#This Row],[Date]]&gt;=(TODAY()-365),"Y","N")</f>
        <v>N</v>
      </c>
      <c r="D771" s="1" t="s">
        <v>568</v>
      </c>
      <c r="E771" s="1" t="s">
        <v>29</v>
      </c>
      <c r="F771" s="14" t="s">
        <v>650</v>
      </c>
      <c r="G771" s="1" t="s">
        <v>59</v>
      </c>
      <c r="H771" s="6" t="str">
        <f>IFERROR(LEFT(Table_owssvr[[#This Row],[Subject]],FIND(";",Table_owssvr[[#This Row],[Subject]])-1),Table_owssvr[[#This Row],[Subject]])</f>
        <v>Damage related to disaster</v>
      </c>
      <c r="I771" s="1" t="s">
        <v>27</v>
      </c>
      <c r="J771" s="1" t="s">
        <v>3</v>
      </c>
      <c r="K771" s="5">
        <v>43006.648877314816</v>
      </c>
      <c r="L771" s="1"/>
      <c r="M771" s="1"/>
      <c r="N771" s="2" t="s">
        <v>12</v>
      </c>
      <c r="O771" s="6" t="b">
        <v>0</v>
      </c>
      <c r="P771" s="1" t="s">
        <v>15</v>
      </c>
      <c r="Q771" s="33" t="str">
        <f>IF(ISNUMBER(SEARCH(",",Table_owssvr[[#This Row],[Created By]])),SUBSTITUTE(Table_owssvr[[#This Row],[Created By]]," OCD,",""),Table_owssvr[[#This Row],[Created By]])</f>
        <v>Rosalind Peychaud</v>
      </c>
      <c r="R771" s="33" t="str">
        <f>IF(ISNUMBER(SEARCH(",",Table_owssvr[[#This Row],[Created By]])),(MID(Table_owssvr[[#This Row],[Created By_A]]&amp;" "&amp;Table_owssvr[[#This Row],[Created By_A]],FIND(" ",Table_owssvr[[#This Row],[Created By_A]])+1,LEN(Table_owssvr[[#This Row],[Created By_A]]))),Table_owssvr[[#This Row],[Created By]])</f>
        <v>Rosalind Peychaud</v>
      </c>
      <c r="S771" s="34" t="str">
        <f>IF(ISNUMBER(SEARCH(",",Table_owssvr[[#This Row],[Created By_B1]])),SUBSTITUTE(Table_owssvr[[#This Row],[Created By_B1]],",",""),Table_owssvr[[#This Row],[Created By_B1]])</f>
        <v>Rosalind Peychaud</v>
      </c>
      <c r="T771" s="7">
        <v>779</v>
      </c>
      <c r="U771" s="1" t="s">
        <v>15</v>
      </c>
      <c r="V771" s="5">
        <v>43006.648877314816</v>
      </c>
      <c r="W771" s="1" t="s">
        <v>3</v>
      </c>
      <c r="X771" s="1"/>
      <c r="Y771" s="1" t="s">
        <v>13</v>
      </c>
      <c r="Z771" s="1" t="s">
        <v>12</v>
      </c>
      <c r="AA771" s="1" t="s">
        <v>11</v>
      </c>
    </row>
    <row r="772" spans="1:27" x14ac:dyDescent="0.25">
      <c r="A772" s="1" t="s">
        <v>649</v>
      </c>
      <c r="B772" s="4">
        <v>42984</v>
      </c>
      <c r="C772" s="24" t="str">
        <f ca="1">IF(Table_owssvr[[#This Row],[Date]]&gt;=(TODAY()-365),"Y","N")</f>
        <v>N</v>
      </c>
      <c r="D772" s="1" t="s">
        <v>648</v>
      </c>
      <c r="E772" s="1" t="s">
        <v>19</v>
      </c>
      <c r="F772" s="14" t="s">
        <v>114</v>
      </c>
      <c r="G772" s="1" t="s">
        <v>539</v>
      </c>
      <c r="H772" s="6" t="str">
        <f>IFERROR(LEFT(Table_owssvr[[#This Row],[Subject]],FIND(";",Table_owssvr[[#This Row],[Subject]])-1),Table_owssvr[[#This Row],[Subject]])</f>
        <v>Duplication of Benefits</v>
      </c>
      <c r="I772" s="1" t="s">
        <v>27</v>
      </c>
      <c r="J772" s="1" t="s">
        <v>7</v>
      </c>
      <c r="K772" s="5">
        <v>43007.418622685182</v>
      </c>
      <c r="L772" s="1"/>
      <c r="M772" s="1"/>
      <c r="N772" s="2" t="s">
        <v>12</v>
      </c>
      <c r="O772" s="6" t="b">
        <v>0</v>
      </c>
      <c r="P772" s="1" t="s">
        <v>15</v>
      </c>
      <c r="Q772" s="33" t="str">
        <f>IF(ISNUMBER(SEARCH(",",Table_owssvr[[#This Row],[Created By]])),SUBSTITUTE(Table_owssvr[[#This Row],[Created By]]," OCD,",""),Table_owssvr[[#This Row],[Created By]])</f>
        <v>Michael Chua</v>
      </c>
      <c r="R772" s="33" t="str">
        <f>IF(ISNUMBER(SEARCH(",",Table_owssvr[[#This Row],[Created By]])),(MID(Table_owssvr[[#This Row],[Created By_A]]&amp;" "&amp;Table_owssvr[[#This Row],[Created By_A]],FIND(" ",Table_owssvr[[#This Row],[Created By_A]])+1,LEN(Table_owssvr[[#This Row],[Created By_A]]))),Table_owssvr[[#This Row],[Created By]])</f>
        <v>Michael Chua</v>
      </c>
      <c r="S772" s="34" t="str">
        <f>IF(ISNUMBER(SEARCH(",",Table_owssvr[[#This Row],[Created By_B1]])),SUBSTITUTE(Table_owssvr[[#This Row],[Created By_B1]],",",""),Table_owssvr[[#This Row],[Created By_B1]])</f>
        <v>Michael Chua</v>
      </c>
      <c r="T772" s="7">
        <v>780</v>
      </c>
      <c r="U772" s="1" t="s">
        <v>15</v>
      </c>
      <c r="V772" s="5">
        <v>43007.418622685182</v>
      </c>
      <c r="W772" s="1" t="s">
        <v>7</v>
      </c>
      <c r="X772" s="1"/>
      <c r="Y772" s="1" t="s">
        <v>13</v>
      </c>
      <c r="Z772" s="1" t="s">
        <v>12</v>
      </c>
      <c r="AA772" s="1" t="s">
        <v>11</v>
      </c>
    </row>
    <row r="773" spans="1:27" x14ac:dyDescent="0.25">
      <c r="A773" s="1" t="s">
        <v>116</v>
      </c>
      <c r="B773" s="4">
        <v>43005</v>
      </c>
      <c r="C773" s="24" t="str">
        <f ca="1">IF(Table_owssvr[[#This Row],[Date]]&gt;=(TODAY()-365),"Y","N")</f>
        <v>N</v>
      </c>
      <c r="D773" s="1" t="s">
        <v>648</v>
      </c>
      <c r="E773" s="1" t="s">
        <v>19</v>
      </c>
      <c r="F773" s="14" t="s">
        <v>114</v>
      </c>
      <c r="G773" s="1" t="s">
        <v>539</v>
      </c>
      <c r="H773" s="6" t="str">
        <f>IFERROR(LEFT(Table_owssvr[[#This Row],[Subject]],FIND(";",Table_owssvr[[#This Row],[Subject]])-1),Table_owssvr[[#This Row],[Subject]])</f>
        <v>Duplication of Benefits</v>
      </c>
      <c r="I773" s="1" t="s">
        <v>27</v>
      </c>
      <c r="J773" s="1" t="s">
        <v>7</v>
      </c>
      <c r="K773" s="5">
        <v>43007.419895833336</v>
      </c>
      <c r="L773" s="1"/>
      <c r="M773" s="1"/>
      <c r="N773" s="2" t="s">
        <v>12</v>
      </c>
      <c r="O773" s="6" t="b">
        <v>0</v>
      </c>
      <c r="P773" s="1" t="s">
        <v>15</v>
      </c>
      <c r="Q773" s="33" t="str">
        <f>IF(ISNUMBER(SEARCH(",",Table_owssvr[[#This Row],[Created By]])),SUBSTITUTE(Table_owssvr[[#This Row],[Created By]]," OCD,",""),Table_owssvr[[#This Row],[Created By]])</f>
        <v>Michael Chua</v>
      </c>
      <c r="R773" s="33" t="str">
        <f>IF(ISNUMBER(SEARCH(",",Table_owssvr[[#This Row],[Created By]])),(MID(Table_owssvr[[#This Row],[Created By_A]]&amp;" "&amp;Table_owssvr[[#This Row],[Created By_A]],FIND(" ",Table_owssvr[[#This Row],[Created By_A]])+1,LEN(Table_owssvr[[#This Row],[Created By_A]]))),Table_owssvr[[#This Row],[Created By]])</f>
        <v>Michael Chua</v>
      </c>
      <c r="S773" s="34" t="str">
        <f>IF(ISNUMBER(SEARCH(",",Table_owssvr[[#This Row],[Created By_B1]])),SUBSTITUTE(Table_owssvr[[#This Row],[Created By_B1]],",",""),Table_owssvr[[#This Row],[Created By_B1]])</f>
        <v>Michael Chua</v>
      </c>
      <c r="T773" s="7">
        <v>783</v>
      </c>
      <c r="U773" s="1" t="s">
        <v>15</v>
      </c>
      <c r="V773" s="5">
        <v>43007.419895833336</v>
      </c>
      <c r="W773" s="1" t="s">
        <v>7</v>
      </c>
      <c r="X773" s="1"/>
      <c r="Y773" s="1" t="s">
        <v>13</v>
      </c>
      <c r="Z773" s="1" t="s">
        <v>12</v>
      </c>
      <c r="AA773" s="1" t="s">
        <v>11</v>
      </c>
    </row>
    <row r="774" spans="1:27" x14ac:dyDescent="0.25">
      <c r="A774" s="1" t="s">
        <v>647</v>
      </c>
      <c r="B774" s="4">
        <v>43004</v>
      </c>
      <c r="C774" s="24" t="str">
        <f ca="1">IF(Table_owssvr[[#This Row],[Date]]&gt;=(TODAY()-365),"Y","N")</f>
        <v>N</v>
      </c>
      <c r="D774" s="1" t="s">
        <v>645</v>
      </c>
      <c r="E774" s="1" t="s">
        <v>19</v>
      </c>
      <c r="F774" s="14" t="s">
        <v>644</v>
      </c>
      <c r="G774" s="1" t="s">
        <v>148</v>
      </c>
      <c r="H774" s="6" t="str">
        <f>IFERROR(LEFT(Table_owssvr[[#This Row],[Subject]],FIND(";",Table_owssvr[[#This Row],[Subject]])-1),Table_owssvr[[#This Row],[Subject]])</f>
        <v>Financial Management</v>
      </c>
      <c r="I774" s="1" t="s">
        <v>16</v>
      </c>
      <c r="J774" s="1" t="s">
        <v>7</v>
      </c>
      <c r="K774" s="5">
        <v>43007.420763888891</v>
      </c>
      <c r="L774" s="1"/>
      <c r="M774" s="1"/>
      <c r="N774" s="2" t="s">
        <v>12</v>
      </c>
      <c r="O774" s="6" t="b">
        <v>0</v>
      </c>
      <c r="P774" s="1" t="s">
        <v>15</v>
      </c>
      <c r="Q774" s="33" t="str">
        <f>IF(ISNUMBER(SEARCH(",",Table_owssvr[[#This Row],[Created By]])),SUBSTITUTE(Table_owssvr[[#This Row],[Created By]]," OCD,",""),Table_owssvr[[#This Row],[Created By]])</f>
        <v>Michael Chua</v>
      </c>
      <c r="R774" s="33" t="str">
        <f>IF(ISNUMBER(SEARCH(",",Table_owssvr[[#This Row],[Created By]])),(MID(Table_owssvr[[#This Row],[Created By_A]]&amp;" "&amp;Table_owssvr[[#This Row],[Created By_A]],FIND(" ",Table_owssvr[[#This Row],[Created By_A]])+1,LEN(Table_owssvr[[#This Row],[Created By_A]]))),Table_owssvr[[#This Row],[Created By]])</f>
        <v>Michael Chua</v>
      </c>
      <c r="S774" s="34" t="str">
        <f>IF(ISNUMBER(SEARCH(",",Table_owssvr[[#This Row],[Created By_B1]])),SUBSTITUTE(Table_owssvr[[#This Row],[Created By_B1]],",",""),Table_owssvr[[#This Row],[Created By_B1]])</f>
        <v>Michael Chua</v>
      </c>
      <c r="T774" s="7">
        <v>784</v>
      </c>
      <c r="U774" s="1" t="s">
        <v>15</v>
      </c>
      <c r="V774" s="5">
        <v>43007.420763888891</v>
      </c>
      <c r="W774" s="1" t="s">
        <v>7</v>
      </c>
      <c r="X774" s="1"/>
      <c r="Y774" s="1" t="s">
        <v>13</v>
      </c>
      <c r="Z774" s="1" t="s">
        <v>12</v>
      </c>
      <c r="AA774" s="1" t="s">
        <v>11</v>
      </c>
    </row>
    <row r="775" spans="1:27" x14ac:dyDescent="0.25">
      <c r="A775" s="1" t="s">
        <v>646</v>
      </c>
      <c r="B775" s="4">
        <v>43000</v>
      </c>
      <c r="C775" s="24" t="str">
        <f ca="1">IF(Table_owssvr[[#This Row],[Date]]&gt;=(TODAY()-365),"Y","N")</f>
        <v>N</v>
      </c>
      <c r="D775" s="1" t="s">
        <v>645</v>
      </c>
      <c r="E775" s="1" t="s">
        <v>19</v>
      </c>
      <c r="F775" s="14" t="s">
        <v>644</v>
      </c>
      <c r="G775" s="1" t="s">
        <v>148</v>
      </c>
      <c r="H775" s="6" t="str">
        <f>IFERROR(LEFT(Table_owssvr[[#This Row],[Subject]],FIND(";",Table_owssvr[[#This Row],[Subject]])-1),Table_owssvr[[#This Row],[Subject]])</f>
        <v>Financial Management</v>
      </c>
      <c r="I775" s="1" t="s">
        <v>16</v>
      </c>
      <c r="J775" s="1" t="s">
        <v>7</v>
      </c>
      <c r="K775" s="5">
        <v>43007.421377314815</v>
      </c>
      <c r="L775" s="1"/>
      <c r="M775" s="1"/>
      <c r="N775" s="2" t="s">
        <v>12</v>
      </c>
      <c r="O775" s="6" t="b">
        <v>0</v>
      </c>
      <c r="P775" s="1" t="s">
        <v>15</v>
      </c>
      <c r="Q775" s="33" t="str">
        <f>IF(ISNUMBER(SEARCH(",",Table_owssvr[[#This Row],[Created By]])),SUBSTITUTE(Table_owssvr[[#This Row],[Created By]]," OCD,",""),Table_owssvr[[#This Row],[Created By]])</f>
        <v>Michael Chua</v>
      </c>
      <c r="R775" s="33" t="str">
        <f>IF(ISNUMBER(SEARCH(",",Table_owssvr[[#This Row],[Created By]])),(MID(Table_owssvr[[#This Row],[Created By_A]]&amp;" "&amp;Table_owssvr[[#This Row],[Created By_A]],FIND(" ",Table_owssvr[[#This Row],[Created By_A]])+1,LEN(Table_owssvr[[#This Row],[Created By_A]]))),Table_owssvr[[#This Row],[Created By]])</f>
        <v>Michael Chua</v>
      </c>
      <c r="S775" s="34" t="str">
        <f>IF(ISNUMBER(SEARCH(",",Table_owssvr[[#This Row],[Created By_B1]])),SUBSTITUTE(Table_owssvr[[#This Row],[Created By_B1]],",",""),Table_owssvr[[#This Row],[Created By_B1]])</f>
        <v>Michael Chua</v>
      </c>
      <c r="T775" s="7">
        <v>785</v>
      </c>
      <c r="U775" s="1" t="s">
        <v>15</v>
      </c>
      <c r="V775" s="5">
        <v>43007.421377314815</v>
      </c>
      <c r="W775" s="1" t="s">
        <v>7</v>
      </c>
      <c r="X775" s="1"/>
      <c r="Y775" s="1" t="s">
        <v>13</v>
      </c>
      <c r="Z775" s="1" t="s">
        <v>12</v>
      </c>
      <c r="AA775" s="1" t="s">
        <v>11</v>
      </c>
    </row>
    <row r="776" spans="1:27" x14ac:dyDescent="0.25">
      <c r="A776" s="1" t="s">
        <v>31</v>
      </c>
      <c r="B776" s="4">
        <v>43010</v>
      </c>
      <c r="C776" s="24" t="str">
        <f ca="1">IF(Table_owssvr[[#This Row],[Date]]&gt;=(TODAY()-365),"Y","N")</f>
        <v>N</v>
      </c>
      <c r="D776" s="1" t="s">
        <v>30</v>
      </c>
      <c r="E776" s="1" t="s">
        <v>29</v>
      </c>
      <c r="F776" s="14" t="s">
        <v>643</v>
      </c>
      <c r="G776" s="1" t="s">
        <v>13</v>
      </c>
      <c r="H776" s="6" t="str">
        <f>IFERROR(LEFT(Table_owssvr[[#This Row],[Subject]],FIND(";",Table_owssvr[[#This Row],[Subject]])-1),Table_owssvr[[#This Row],[Subject]])</f>
        <v>Grants Management</v>
      </c>
      <c r="I776" s="1" t="s">
        <v>27</v>
      </c>
      <c r="J776" s="1" t="s">
        <v>26</v>
      </c>
      <c r="K776" s="5">
        <v>43011.5778587963</v>
      </c>
      <c r="L776" s="1"/>
      <c r="M776" s="1"/>
      <c r="N776" s="2" t="s">
        <v>12</v>
      </c>
      <c r="O776" s="6" t="b">
        <v>0</v>
      </c>
      <c r="P776" s="1" t="s">
        <v>15</v>
      </c>
      <c r="Q776" s="33" t="str">
        <f>IF(ISNUMBER(SEARCH(",",Table_owssvr[[#This Row],[Created By]])),SUBSTITUTE(Table_owssvr[[#This Row],[Created By]]," OCD,",""),Table_owssvr[[#This Row],[Created By]])</f>
        <v>Jimmy Dunphy</v>
      </c>
      <c r="R776" s="33" t="str">
        <f>IF(ISNUMBER(SEARCH(",",Table_owssvr[[#This Row],[Created By]])),(MID(Table_owssvr[[#This Row],[Created By_A]]&amp;" "&amp;Table_owssvr[[#This Row],[Created By_A]],FIND(" ",Table_owssvr[[#This Row],[Created By_A]])+1,LEN(Table_owssvr[[#This Row],[Created By_A]]))),Table_owssvr[[#This Row],[Created By]])</f>
        <v>Jimmy Dunphy</v>
      </c>
      <c r="S776" s="34" t="str">
        <f>IF(ISNUMBER(SEARCH(",",Table_owssvr[[#This Row],[Created By_B1]])),SUBSTITUTE(Table_owssvr[[#This Row],[Created By_B1]],",",""),Table_owssvr[[#This Row],[Created By_B1]])</f>
        <v>Jimmy Dunphy</v>
      </c>
      <c r="T776" s="7">
        <v>786</v>
      </c>
      <c r="U776" s="1" t="s">
        <v>15</v>
      </c>
      <c r="V776" s="5">
        <v>43011.5778587963</v>
      </c>
      <c r="W776" s="1" t="s">
        <v>26</v>
      </c>
      <c r="X776" s="1"/>
      <c r="Y776" s="1" t="s">
        <v>13</v>
      </c>
      <c r="Z776" s="1" t="s">
        <v>12</v>
      </c>
      <c r="AA776" s="1" t="s">
        <v>11</v>
      </c>
    </row>
    <row r="777" spans="1:27" x14ac:dyDescent="0.25">
      <c r="A777" s="1" t="s">
        <v>105</v>
      </c>
      <c r="B777" s="4">
        <v>43010</v>
      </c>
      <c r="C777" s="24" t="str">
        <f ca="1">IF(Table_owssvr[[#This Row],[Date]]&gt;=(TODAY()-365),"Y","N")</f>
        <v>N</v>
      </c>
      <c r="D777" s="1" t="s">
        <v>568</v>
      </c>
      <c r="E777" s="1" t="s">
        <v>29</v>
      </c>
      <c r="F777" s="14" t="s">
        <v>642</v>
      </c>
      <c r="G777" s="1" t="s">
        <v>126</v>
      </c>
      <c r="H777" s="6" t="str">
        <f>IFERROR(LEFT(Table_owssvr[[#This Row],[Subject]],FIND(";",Table_owssvr[[#This Row],[Subject]])-1),Table_owssvr[[#This Row],[Subject]])</f>
        <v>Damage related to disaster</v>
      </c>
      <c r="I777" s="1" t="s">
        <v>16</v>
      </c>
      <c r="J777" s="1" t="s">
        <v>3</v>
      </c>
      <c r="K777" s="5">
        <v>43011.694120370368</v>
      </c>
      <c r="L777" s="1"/>
      <c r="M777" s="1"/>
      <c r="N777" s="2" t="s">
        <v>12</v>
      </c>
      <c r="O777" s="6" t="b">
        <v>0</v>
      </c>
      <c r="P777" s="1" t="s">
        <v>15</v>
      </c>
      <c r="Q777" s="33" t="str">
        <f>IF(ISNUMBER(SEARCH(",",Table_owssvr[[#This Row],[Created By]])),SUBSTITUTE(Table_owssvr[[#This Row],[Created By]]," OCD,",""),Table_owssvr[[#This Row],[Created By]])</f>
        <v>Rosalind Peychaud</v>
      </c>
      <c r="R777" s="33" t="str">
        <f>IF(ISNUMBER(SEARCH(",",Table_owssvr[[#This Row],[Created By]])),(MID(Table_owssvr[[#This Row],[Created By_A]]&amp;" "&amp;Table_owssvr[[#This Row],[Created By_A]],FIND(" ",Table_owssvr[[#This Row],[Created By_A]])+1,LEN(Table_owssvr[[#This Row],[Created By_A]]))),Table_owssvr[[#This Row],[Created By]])</f>
        <v>Rosalind Peychaud</v>
      </c>
      <c r="S777" s="34" t="str">
        <f>IF(ISNUMBER(SEARCH(",",Table_owssvr[[#This Row],[Created By_B1]])),SUBSTITUTE(Table_owssvr[[#This Row],[Created By_B1]],",",""),Table_owssvr[[#This Row],[Created By_B1]])</f>
        <v>Rosalind Peychaud</v>
      </c>
      <c r="T777" s="7">
        <v>787</v>
      </c>
      <c r="U777" s="1" t="s">
        <v>15</v>
      </c>
      <c r="V777" s="5">
        <v>43011.694120370368</v>
      </c>
      <c r="W777" s="1" t="s">
        <v>3</v>
      </c>
      <c r="X777" s="1"/>
      <c r="Y777" s="1" t="s">
        <v>13</v>
      </c>
      <c r="Z777" s="1" t="s">
        <v>12</v>
      </c>
      <c r="AA777" s="1" t="s">
        <v>11</v>
      </c>
    </row>
    <row r="778" spans="1:27" x14ac:dyDescent="0.25">
      <c r="A778" s="1" t="s">
        <v>105</v>
      </c>
      <c r="B778" s="4">
        <v>43012</v>
      </c>
      <c r="C778" s="24" t="str">
        <f ca="1">IF(Table_owssvr[[#This Row],[Date]]&gt;=(TODAY()-365),"Y","N")</f>
        <v>N</v>
      </c>
      <c r="D778" s="1" t="s">
        <v>105</v>
      </c>
      <c r="E778" s="1" t="s">
        <v>29</v>
      </c>
      <c r="F778" s="14" t="s">
        <v>641</v>
      </c>
      <c r="G778" s="1" t="s">
        <v>640</v>
      </c>
      <c r="H778" s="6" t="str">
        <f>IFERROR(LEFT(Table_owssvr[[#This Row],[Subject]],FIND(";",Table_owssvr[[#This Row],[Subject]])-1),Table_owssvr[[#This Row],[Subject]])</f>
        <v>Low-Moderate Income - National Objective</v>
      </c>
      <c r="I778" s="1" t="s">
        <v>16</v>
      </c>
      <c r="J778" s="1" t="s">
        <v>3</v>
      </c>
      <c r="K778" s="5">
        <v>43012.585358796299</v>
      </c>
      <c r="L778" s="1"/>
      <c r="M778" s="1"/>
      <c r="N778" s="2" t="s">
        <v>12</v>
      </c>
      <c r="O778" s="6" t="b">
        <v>0</v>
      </c>
      <c r="P778" s="1" t="s">
        <v>15</v>
      </c>
      <c r="Q778" s="33" t="str">
        <f>IF(ISNUMBER(SEARCH(",",Table_owssvr[[#This Row],[Created By]])),SUBSTITUTE(Table_owssvr[[#This Row],[Created By]]," OCD,",""),Table_owssvr[[#This Row],[Created By]])</f>
        <v>Rosalind Peychaud</v>
      </c>
      <c r="R778" s="33" t="str">
        <f>IF(ISNUMBER(SEARCH(",",Table_owssvr[[#This Row],[Created By]])),(MID(Table_owssvr[[#This Row],[Created By_A]]&amp;" "&amp;Table_owssvr[[#This Row],[Created By_A]],FIND(" ",Table_owssvr[[#This Row],[Created By_A]])+1,LEN(Table_owssvr[[#This Row],[Created By_A]]))),Table_owssvr[[#This Row],[Created By]])</f>
        <v>Rosalind Peychaud</v>
      </c>
      <c r="S778" s="34" t="str">
        <f>IF(ISNUMBER(SEARCH(",",Table_owssvr[[#This Row],[Created By_B1]])),SUBSTITUTE(Table_owssvr[[#This Row],[Created By_B1]],",",""),Table_owssvr[[#This Row],[Created By_B1]])</f>
        <v>Rosalind Peychaud</v>
      </c>
      <c r="T778" s="7">
        <v>788</v>
      </c>
      <c r="U778" s="1" t="s">
        <v>15</v>
      </c>
      <c r="V778" s="5">
        <v>43012.585358796299</v>
      </c>
      <c r="W778" s="1" t="s">
        <v>3</v>
      </c>
      <c r="X778" s="1"/>
      <c r="Y778" s="1" t="s">
        <v>13</v>
      </c>
      <c r="Z778" s="1" t="s">
        <v>12</v>
      </c>
      <c r="AA778" s="1" t="s">
        <v>11</v>
      </c>
    </row>
    <row r="779" spans="1:27" x14ac:dyDescent="0.25">
      <c r="A779" s="1" t="s">
        <v>482</v>
      </c>
      <c r="B779" s="4">
        <v>43012</v>
      </c>
      <c r="C779" s="24" t="str">
        <f ca="1">IF(Table_owssvr[[#This Row],[Date]]&gt;=(TODAY()-365),"Y","N")</f>
        <v>N</v>
      </c>
      <c r="D779" s="1" t="s">
        <v>568</v>
      </c>
      <c r="E779" s="1" t="s">
        <v>29</v>
      </c>
      <c r="F779" s="14" t="s">
        <v>639</v>
      </c>
      <c r="G779" s="1" t="s">
        <v>449</v>
      </c>
      <c r="H779" s="6" t="str">
        <f>IFERROR(LEFT(Table_owssvr[[#This Row],[Subject]],FIND(";",Table_owssvr[[#This Row],[Subject]])-1),Table_owssvr[[#This Row],[Subject]])</f>
        <v>Damage related to disaster</v>
      </c>
      <c r="I779" s="1" t="s">
        <v>16</v>
      </c>
      <c r="J779" s="1" t="s">
        <v>3</v>
      </c>
      <c r="K779" s="5">
        <v>43012.589583333334</v>
      </c>
      <c r="L779" s="1"/>
      <c r="M779" s="1"/>
      <c r="N779" s="2" t="s">
        <v>12</v>
      </c>
      <c r="O779" s="6" t="b">
        <v>0</v>
      </c>
      <c r="P779" s="1" t="s">
        <v>15</v>
      </c>
      <c r="Q779" s="33" t="str">
        <f>IF(ISNUMBER(SEARCH(",",Table_owssvr[[#This Row],[Created By]])),SUBSTITUTE(Table_owssvr[[#This Row],[Created By]]," OCD,",""),Table_owssvr[[#This Row],[Created By]])</f>
        <v>Rosalind Peychaud</v>
      </c>
      <c r="R779" s="33" t="str">
        <f>IF(ISNUMBER(SEARCH(",",Table_owssvr[[#This Row],[Created By]])),(MID(Table_owssvr[[#This Row],[Created By_A]]&amp;" "&amp;Table_owssvr[[#This Row],[Created By_A]],FIND(" ",Table_owssvr[[#This Row],[Created By_A]])+1,LEN(Table_owssvr[[#This Row],[Created By_A]]))),Table_owssvr[[#This Row],[Created By]])</f>
        <v>Rosalind Peychaud</v>
      </c>
      <c r="S779" s="34" t="str">
        <f>IF(ISNUMBER(SEARCH(",",Table_owssvr[[#This Row],[Created By_B1]])),SUBSTITUTE(Table_owssvr[[#This Row],[Created By_B1]],",",""),Table_owssvr[[#This Row],[Created By_B1]])</f>
        <v>Rosalind Peychaud</v>
      </c>
      <c r="T779" s="7">
        <v>789</v>
      </c>
      <c r="U779" s="1" t="s">
        <v>15</v>
      </c>
      <c r="V779" s="5">
        <v>43012.589583333334</v>
      </c>
      <c r="W779" s="1" t="s">
        <v>3</v>
      </c>
      <c r="X779" s="1"/>
      <c r="Y779" s="1" t="s">
        <v>13</v>
      </c>
      <c r="Z779" s="1" t="s">
        <v>12</v>
      </c>
      <c r="AA779" s="1" t="s">
        <v>11</v>
      </c>
    </row>
    <row r="780" spans="1:27" x14ac:dyDescent="0.25">
      <c r="A780" s="1" t="s">
        <v>431</v>
      </c>
      <c r="B780" s="4">
        <v>43012</v>
      </c>
      <c r="C780" s="24" t="str">
        <f ca="1">IF(Table_owssvr[[#This Row],[Date]]&gt;=(TODAY()-365),"Y","N")</f>
        <v>N</v>
      </c>
      <c r="D780" s="1" t="s">
        <v>595</v>
      </c>
      <c r="E780" s="1" t="s">
        <v>39</v>
      </c>
      <c r="F780" s="14" t="s">
        <v>638</v>
      </c>
      <c r="G780" s="1" t="s">
        <v>428</v>
      </c>
      <c r="H780" s="6" t="str">
        <f>IFERROR(LEFT(Table_owssvr[[#This Row],[Subject]],FIND(";",Table_owssvr[[#This Row],[Subject]])-1),Table_owssvr[[#This Row],[Subject]])</f>
        <v>Damage related to disaster</v>
      </c>
      <c r="I780" s="1" t="s">
        <v>27</v>
      </c>
      <c r="J780" s="1" t="s">
        <v>10</v>
      </c>
      <c r="K780" s="5">
        <v>43014.489976851852</v>
      </c>
      <c r="L780" s="1"/>
      <c r="M780" s="1"/>
      <c r="N780" s="2" t="s">
        <v>12</v>
      </c>
      <c r="O780" s="6" t="b">
        <v>0</v>
      </c>
      <c r="P780" s="1" t="s">
        <v>15</v>
      </c>
      <c r="Q780" s="33" t="str">
        <f>IF(ISNUMBER(SEARCH(",",Table_owssvr[[#This Row],[Created By]])),SUBSTITUTE(Table_owssvr[[#This Row],[Created By]]," OCD,",""),Table_owssvr[[#This Row],[Created By]])</f>
        <v>Helena Janssen</v>
      </c>
      <c r="R780" s="33" t="str">
        <f>IF(ISNUMBER(SEARCH(",",Table_owssvr[[#This Row],[Created By]])),(MID(Table_owssvr[[#This Row],[Created By_A]]&amp;" "&amp;Table_owssvr[[#This Row],[Created By_A]],FIND(" ",Table_owssvr[[#This Row],[Created By_A]])+1,LEN(Table_owssvr[[#This Row],[Created By_A]]))),Table_owssvr[[#This Row],[Created By]])</f>
        <v>Helena Janssen</v>
      </c>
      <c r="S780" s="34" t="str">
        <f>IF(ISNUMBER(SEARCH(",",Table_owssvr[[#This Row],[Created By_B1]])),SUBSTITUTE(Table_owssvr[[#This Row],[Created By_B1]],",",""),Table_owssvr[[#This Row],[Created By_B1]])</f>
        <v>Helena Janssen</v>
      </c>
      <c r="T780" s="7">
        <v>790</v>
      </c>
      <c r="U780" s="1" t="s">
        <v>15</v>
      </c>
      <c r="V780" s="5">
        <v>43014.489976851852</v>
      </c>
      <c r="W780" s="1" t="s">
        <v>10</v>
      </c>
      <c r="X780" s="1"/>
      <c r="Y780" s="1" t="s">
        <v>190</v>
      </c>
      <c r="Z780" s="1" t="s">
        <v>12</v>
      </c>
      <c r="AA780" s="1" t="s">
        <v>11</v>
      </c>
    </row>
    <row r="781" spans="1:27" x14ac:dyDescent="0.25">
      <c r="A781" s="1" t="s">
        <v>637</v>
      </c>
      <c r="B781" s="4">
        <v>43000</v>
      </c>
      <c r="C781" s="24" t="str">
        <f ca="1">IF(Table_owssvr[[#This Row],[Date]]&gt;=(TODAY()-365),"Y","N")</f>
        <v>N</v>
      </c>
      <c r="D781" s="1" t="s">
        <v>636</v>
      </c>
      <c r="E781" s="1" t="s">
        <v>39</v>
      </c>
      <c r="F781" s="14" t="s">
        <v>635</v>
      </c>
      <c r="G781" s="1" t="s">
        <v>634</v>
      </c>
      <c r="H781" s="6" t="str">
        <f>IFERROR(LEFT(Table_owssvr[[#This Row],[Subject]],FIND(";",Table_owssvr[[#This Row],[Subject]])-1),Table_owssvr[[#This Row],[Subject]])</f>
        <v>Damage related to disaster</v>
      </c>
      <c r="I781" s="1" t="s">
        <v>27</v>
      </c>
      <c r="J781" s="1" t="s">
        <v>4</v>
      </c>
      <c r="K781" s="5">
        <v>43018.408993055556</v>
      </c>
      <c r="L781" s="1"/>
      <c r="M781" s="1"/>
      <c r="N781" s="2" t="s">
        <v>12</v>
      </c>
      <c r="O781" s="6" t="b">
        <v>0</v>
      </c>
      <c r="P781" s="1" t="s">
        <v>15</v>
      </c>
      <c r="Q781" s="33" t="str">
        <f>IF(ISNUMBER(SEARCH(",",Table_owssvr[[#This Row],[Created By]])),SUBSTITUTE(Table_owssvr[[#This Row],[Created By]]," OCD,",""),Table_owssvr[[#This Row],[Created By]])</f>
        <v>Kristen Hebert</v>
      </c>
      <c r="R781" s="33" t="str">
        <f>IF(ISNUMBER(SEARCH(",",Table_owssvr[[#This Row],[Created By]])),(MID(Table_owssvr[[#This Row],[Created By_A]]&amp;" "&amp;Table_owssvr[[#This Row],[Created By_A]],FIND(" ",Table_owssvr[[#This Row],[Created By_A]])+1,LEN(Table_owssvr[[#This Row],[Created By_A]]))),Table_owssvr[[#This Row],[Created By]])</f>
        <v>Kristen Hebert</v>
      </c>
      <c r="S781" s="34" t="str">
        <f>IF(ISNUMBER(SEARCH(",",Table_owssvr[[#This Row],[Created By_B1]])),SUBSTITUTE(Table_owssvr[[#This Row],[Created By_B1]],",",""),Table_owssvr[[#This Row],[Created By_B1]])</f>
        <v>Kristen Hebert</v>
      </c>
      <c r="T781" s="7">
        <v>791</v>
      </c>
      <c r="U781" s="1" t="s">
        <v>15</v>
      </c>
      <c r="V781" s="5">
        <v>43018.408993055556</v>
      </c>
      <c r="W781" s="1" t="s">
        <v>4</v>
      </c>
      <c r="X781" s="1"/>
      <c r="Y781" s="1" t="s">
        <v>190</v>
      </c>
      <c r="Z781" s="1" t="s">
        <v>12</v>
      </c>
      <c r="AA781" s="1" t="s">
        <v>11</v>
      </c>
    </row>
    <row r="782" spans="1:27" x14ac:dyDescent="0.25">
      <c r="A782" s="1" t="s">
        <v>590</v>
      </c>
      <c r="B782" s="4">
        <v>42999</v>
      </c>
      <c r="C782" s="24" t="str">
        <f ca="1">IF(Table_owssvr[[#This Row],[Date]]&gt;=(TODAY()-365),"Y","N")</f>
        <v>N</v>
      </c>
      <c r="D782" s="1" t="s">
        <v>589</v>
      </c>
      <c r="E782" s="1" t="s">
        <v>39</v>
      </c>
      <c r="F782" s="14" t="s">
        <v>633</v>
      </c>
      <c r="G782" s="1" t="s">
        <v>632</v>
      </c>
      <c r="H782" s="6" t="str">
        <f>IFERROR(LEFT(Table_owssvr[[#This Row],[Subject]],FIND(";",Table_owssvr[[#This Row],[Subject]])-1),Table_owssvr[[#This Row],[Subject]])</f>
        <v>Damage related to disaster</v>
      </c>
      <c r="I782" s="1" t="s">
        <v>27</v>
      </c>
      <c r="J782" s="1" t="s">
        <v>4</v>
      </c>
      <c r="K782" s="5">
        <v>43018.627384259256</v>
      </c>
      <c r="L782" s="1"/>
      <c r="M782" s="1"/>
      <c r="N782" s="2" t="s">
        <v>12</v>
      </c>
      <c r="O782" s="6" t="b">
        <v>0</v>
      </c>
      <c r="P782" s="1" t="s">
        <v>15</v>
      </c>
      <c r="Q782" s="33" t="str">
        <f>IF(ISNUMBER(SEARCH(",",Table_owssvr[[#This Row],[Created By]])),SUBSTITUTE(Table_owssvr[[#This Row],[Created By]]," OCD,",""),Table_owssvr[[#This Row],[Created By]])</f>
        <v>Kristen Hebert</v>
      </c>
      <c r="R782" s="33" t="str">
        <f>IF(ISNUMBER(SEARCH(",",Table_owssvr[[#This Row],[Created By]])),(MID(Table_owssvr[[#This Row],[Created By_A]]&amp;" "&amp;Table_owssvr[[#This Row],[Created By_A]],FIND(" ",Table_owssvr[[#This Row],[Created By_A]])+1,LEN(Table_owssvr[[#This Row],[Created By_A]]))),Table_owssvr[[#This Row],[Created By]])</f>
        <v>Kristen Hebert</v>
      </c>
      <c r="S782" s="34" t="str">
        <f>IF(ISNUMBER(SEARCH(",",Table_owssvr[[#This Row],[Created By_B1]])),SUBSTITUTE(Table_owssvr[[#This Row],[Created By_B1]],",",""),Table_owssvr[[#This Row],[Created By_B1]])</f>
        <v>Kristen Hebert</v>
      </c>
      <c r="T782" s="7">
        <v>792</v>
      </c>
      <c r="U782" s="1" t="s">
        <v>15</v>
      </c>
      <c r="V782" s="5">
        <v>43018.627384259256</v>
      </c>
      <c r="W782" s="1" t="s">
        <v>4</v>
      </c>
      <c r="X782" s="1"/>
      <c r="Y782" s="1" t="s">
        <v>190</v>
      </c>
      <c r="Z782" s="1" t="s">
        <v>12</v>
      </c>
      <c r="AA782" s="1" t="s">
        <v>11</v>
      </c>
    </row>
    <row r="783" spans="1:27" x14ac:dyDescent="0.25">
      <c r="A783" s="1" t="s">
        <v>631</v>
      </c>
      <c r="B783" s="4">
        <v>43005</v>
      </c>
      <c r="C783" s="24" t="str">
        <f ca="1">IF(Table_owssvr[[#This Row],[Date]]&gt;=(TODAY()-365),"Y","N")</f>
        <v>N</v>
      </c>
      <c r="D783" s="1" t="s">
        <v>630</v>
      </c>
      <c r="E783" s="1" t="s">
        <v>39</v>
      </c>
      <c r="F783" s="14" t="s">
        <v>629</v>
      </c>
      <c r="G783" s="1" t="s">
        <v>628</v>
      </c>
      <c r="H783" s="6" t="str">
        <f>IFERROR(LEFT(Table_owssvr[[#This Row],[Subject]],FIND(";",Table_owssvr[[#This Row],[Subject]])-1),Table_owssvr[[#This Row],[Subject]])</f>
        <v>Damage related to disaster</v>
      </c>
      <c r="I783" s="1" t="s">
        <v>27</v>
      </c>
      <c r="J783" s="1" t="s">
        <v>4</v>
      </c>
      <c r="K783" s="5">
        <v>43018.687291666669</v>
      </c>
      <c r="L783" s="1"/>
      <c r="M783" s="1"/>
      <c r="N783" s="2" t="s">
        <v>12</v>
      </c>
      <c r="O783" s="6" t="b">
        <v>0</v>
      </c>
      <c r="P783" s="1" t="s">
        <v>15</v>
      </c>
      <c r="Q783" s="33" t="str">
        <f>IF(ISNUMBER(SEARCH(",",Table_owssvr[[#This Row],[Created By]])),SUBSTITUTE(Table_owssvr[[#This Row],[Created By]]," OCD,",""),Table_owssvr[[#This Row],[Created By]])</f>
        <v>Kristen Hebert</v>
      </c>
      <c r="R783" s="33" t="str">
        <f>IF(ISNUMBER(SEARCH(",",Table_owssvr[[#This Row],[Created By]])),(MID(Table_owssvr[[#This Row],[Created By_A]]&amp;" "&amp;Table_owssvr[[#This Row],[Created By_A]],FIND(" ",Table_owssvr[[#This Row],[Created By_A]])+1,LEN(Table_owssvr[[#This Row],[Created By_A]]))),Table_owssvr[[#This Row],[Created By]])</f>
        <v>Kristen Hebert</v>
      </c>
      <c r="S783" s="34" t="str">
        <f>IF(ISNUMBER(SEARCH(",",Table_owssvr[[#This Row],[Created By_B1]])),SUBSTITUTE(Table_owssvr[[#This Row],[Created By_B1]],",",""),Table_owssvr[[#This Row],[Created By_B1]])</f>
        <v>Kristen Hebert</v>
      </c>
      <c r="T783" s="7">
        <v>793</v>
      </c>
      <c r="U783" s="1" t="s">
        <v>15</v>
      </c>
      <c r="V783" s="5">
        <v>43018.687824074077</v>
      </c>
      <c r="W783" s="1" t="s">
        <v>4</v>
      </c>
      <c r="X783" s="1"/>
      <c r="Y783" s="1" t="s">
        <v>190</v>
      </c>
      <c r="Z783" s="1" t="s">
        <v>12</v>
      </c>
      <c r="AA783" s="1" t="s">
        <v>11</v>
      </c>
    </row>
    <row r="784" spans="1:27" x14ac:dyDescent="0.25">
      <c r="A784" s="1" t="s">
        <v>392</v>
      </c>
      <c r="B784" s="4">
        <v>43019</v>
      </c>
      <c r="C784" s="24" t="str">
        <f ca="1">IF(Table_owssvr[[#This Row],[Date]]&gt;=(TODAY()-365),"Y","N")</f>
        <v>N</v>
      </c>
      <c r="D784" s="1" t="s">
        <v>572</v>
      </c>
      <c r="E784" s="1" t="s">
        <v>29</v>
      </c>
      <c r="F784" s="14" t="s">
        <v>627</v>
      </c>
      <c r="G784" s="1" t="s">
        <v>574</v>
      </c>
      <c r="H784" s="6" t="str">
        <f>IFERROR(LEFT(Table_owssvr[[#This Row],[Subject]],FIND(";",Table_owssvr[[#This Row],[Subject]])-1),Table_owssvr[[#This Row],[Subject]])</f>
        <v>Eligible CDBG Activities</v>
      </c>
      <c r="I784" s="1" t="s">
        <v>16</v>
      </c>
      <c r="J784" s="1" t="s">
        <v>3</v>
      </c>
      <c r="K784" s="5">
        <v>43019.578611111108</v>
      </c>
      <c r="L784" s="1"/>
      <c r="M784" s="1"/>
      <c r="N784" s="2" t="s">
        <v>12</v>
      </c>
      <c r="O784" s="6" t="b">
        <v>0</v>
      </c>
      <c r="P784" s="1" t="s">
        <v>15</v>
      </c>
      <c r="Q784" s="33" t="str">
        <f>IF(ISNUMBER(SEARCH(",",Table_owssvr[[#This Row],[Created By]])),SUBSTITUTE(Table_owssvr[[#This Row],[Created By]]," OCD,",""),Table_owssvr[[#This Row],[Created By]])</f>
        <v>Rosalind Peychaud</v>
      </c>
      <c r="R784" s="33" t="str">
        <f>IF(ISNUMBER(SEARCH(",",Table_owssvr[[#This Row],[Created By]])),(MID(Table_owssvr[[#This Row],[Created By_A]]&amp;" "&amp;Table_owssvr[[#This Row],[Created By_A]],FIND(" ",Table_owssvr[[#This Row],[Created By_A]])+1,LEN(Table_owssvr[[#This Row],[Created By_A]]))),Table_owssvr[[#This Row],[Created By]])</f>
        <v>Rosalind Peychaud</v>
      </c>
      <c r="S784" s="34" t="str">
        <f>IF(ISNUMBER(SEARCH(",",Table_owssvr[[#This Row],[Created By_B1]])),SUBSTITUTE(Table_owssvr[[#This Row],[Created By_B1]],",",""),Table_owssvr[[#This Row],[Created By_B1]])</f>
        <v>Rosalind Peychaud</v>
      </c>
      <c r="T784" s="7">
        <v>794</v>
      </c>
      <c r="U784" s="1" t="s">
        <v>15</v>
      </c>
      <c r="V784" s="5">
        <v>43019.578611111108</v>
      </c>
      <c r="W784" s="1" t="s">
        <v>3</v>
      </c>
      <c r="X784" s="1"/>
      <c r="Y784" s="1" t="s">
        <v>13</v>
      </c>
      <c r="Z784" s="1" t="s">
        <v>12</v>
      </c>
      <c r="AA784" s="1" t="s">
        <v>11</v>
      </c>
    </row>
    <row r="785" spans="1:27" x14ac:dyDescent="0.25">
      <c r="A785" s="1" t="s">
        <v>219</v>
      </c>
      <c r="B785" s="4">
        <v>43012</v>
      </c>
      <c r="C785" s="24" t="str">
        <f ca="1">IF(Table_owssvr[[#This Row],[Date]]&gt;=(TODAY()-365),"Y","N")</f>
        <v>N</v>
      </c>
      <c r="D785" s="1" t="s">
        <v>626</v>
      </c>
      <c r="E785" s="1" t="s">
        <v>29</v>
      </c>
      <c r="F785" s="14" t="s">
        <v>625</v>
      </c>
      <c r="G785" s="1" t="s">
        <v>126</v>
      </c>
      <c r="H785" s="6" t="str">
        <f>IFERROR(LEFT(Table_owssvr[[#This Row],[Subject]],FIND(";",Table_owssvr[[#This Row],[Subject]])-1),Table_owssvr[[#This Row],[Subject]])</f>
        <v>Damage related to disaster</v>
      </c>
      <c r="I785" s="1" t="s">
        <v>16</v>
      </c>
      <c r="J785" s="1" t="s">
        <v>3</v>
      </c>
      <c r="K785" s="5">
        <v>43019.611631944441</v>
      </c>
      <c r="L785" s="1"/>
      <c r="M785" s="1"/>
      <c r="N785" s="2" t="s">
        <v>12</v>
      </c>
      <c r="O785" s="6" t="b">
        <v>0</v>
      </c>
      <c r="P785" s="1" t="s">
        <v>15</v>
      </c>
      <c r="Q785" s="33" t="str">
        <f>IF(ISNUMBER(SEARCH(",",Table_owssvr[[#This Row],[Created By]])),SUBSTITUTE(Table_owssvr[[#This Row],[Created By]]," OCD,",""),Table_owssvr[[#This Row],[Created By]])</f>
        <v>Rosalind Peychaud</v>
      </c>
      <c r="R785" s="33" t="str">
        <f>IF(ISNUMBER(SEARCH(",",Table_owssvr[[#This Row],[Created By]])),(MID(Table_owssvr[[#This Row],[Created By_A]]&amp;" "&amp;Table_owssvr[[#This Row],[Created By_A]],FIND(" ",Table_owssvr[[#This Row],[Created By_A]])+1,LEN(Table_owssvr[[#This Row],[Created By_A]]))),Table_owssvr[[#This Row],[Created By]])</f>
        <v>Rosalind Peychaud</v>
      </c>
      <c r="S785" s="34" t="str">
        <f>IF(ISNUMBER(SEARCH(",",Table_owssvr[[#This Row],[Created By_B1]])),SUBSTITUTE(Table_owssvr[[#This Row],[Created By_B1]],",",""),Table_owssvr[[#This Row],[Created By_B1]])</f>
        <v>Rosalind Peychaud</v>
      </c>
      <c r="T785" s="7">
        <v>795</v>
      </c>
      <c r="U785" s="1" t="s">
        <v>15</v>
      </c>
      <c r="V785" s="5">
        <v>43019.611631944441</v>
      </c>
      <c r="W785" s="1" t="s">
        <v>3</v>
      </c>
      <c r="X785" s="1"/>
      <c r="Y785" s="1" t="s">
        <v>13</v>
      </c>
      <c r="Z785" s="1" t="s">
        <v>12</v>
      </c>
      <c r="AA785" s="1" t="s">
        <v>11</v>
      </c>
    </row>
    <row r="786" spans="1:27" x14ac:dyDescent="0.25">
      <c r="A786" s="1" t="s">
        <v>105</v>
      </c>
      <c r="B786" s="4">
        <v>43010</v>
      </c>
      <c r="C786" s="24" t="str">
        <f ca="1">IF(Table_owssvr[[#This Row],[Date]]&gt;=(TODAY()-365),"Y","N")</f>
        <v>N</v>
      </c>
      <c r="D786" s="1" t="s">
        <v>453</v>
      </c>
      <c r="E786" s="1" t="s">
        <v>29</v>
      </c>
      <c r="F786" s="14" t="s">
        <v>624</v>
      </c>
      <c r="G786" s="1" t="s">
        <v>306</v>
      </c>
      <c r="H786" s="6" t="str">
        <f>IFERROR(LEFT(Table_owssvr[[#This Row],[Subject]],FIND(";",Table_owssvr[[#This Row],[Subject]])-1),Table_owssvr[[#This Row],[Subject]])</f>
        <v>Damage related to disaster</v>
      </c>
      <c r="I786" s="1" t="s">
        <v>16</v>
      </c>
      <c r="J786" s="1" t="s">
        <v>3</v>
      </c>
      <c r="K786" s="5">
        <v>43019.61277777778</v>
      </c>
      <c r="L786" s="1"/>
      <c r="M786" s="1"/>
      <c r="N786" s="2" t="s">
        <v>12</v>
      </c>
      <c r="O786" s="6" t="b">
        <v>0</v>
      </c>
      <c r="P786" s="1" t="s">
        <v>15</v>
      </c>
      <c r="Q786" s="33" t="str">
        <f>IF(ISNUMBER(SEARCH(",",Table_owssvr[[#This Row],[Created By]])),SUBSTITUTE(Table_owssvr[[#This Row],[Created By]]," OCD,",""),Table_owssvr[[#This Row],[Created By]])</f>
        <v>Rosalind Peychaud</v>
      </c>
      <c r="R786" s="33" t="str">
        <f>IF(ISNUMBER(SEARCH(",",Table_owssvr[[#This Row],[Created By]])),(MID(Table_owssvr[[#This Row],[Created By_A]]&amp;" "&amp;Table_owssvr[[#This Row],[Created By_A]],FIND(" ",Table_owssvr[[#This Row],[Created By_A]])+1,LEN(Table_owssvr[[#This Row],[Created By_A]]))),Table_owssvr[[#This Row],[Created By]])</f>
        <v>Rosalind Peychaud</v>
      </c>
      <c r="S786" s="34" t="str">
        <f>IF(ISNUMBER(SEARCH(",",Table_owssvr[[#This Row],[Created By_B1]])),SUBSTITUTE(Table_owssvr[[#This Row],[Created By_B1]],",",""),Table_owssvr[[#This Row],[Created By_B1]])</f>
        <v>Rosalind Peychaud</v>
      </c>
      <c r="T786" s="7">
        <v>796</v>
      </c>
      <c r="U786" s="1" t="s">
        <v>15</v>
      </c>
      <c r="V786" s="5">
        <v>43019.61277777778</v>
      </c>
      <c r="W786" s="1" t="s">
        <v>3</v>
      </c>
      <c r="X786" s="1"/>
      <c r="Y786" s="1" t="s">
        <v>13</v>
      </c>
      <c r="Z786" s="1" t="s">
        <v>12</v>
      </c>
      <c r="AA786" s="1" t="s">
        <v>11</v>
      </c>
    </row>
    <row r="787" spans="1:27" x14ac:dyDescent="0.25">
      <c r="A787" s="1" t="s">
        <v>623</v>
      </c>
      <c r="B787" s="4">
        <v>43019</v>
      </c>
      <c r="C787" s="24" t="str">
        <f ca="1">IF(Table_owssvr[[#This Row],[Date]]&gt;=(TODAY()-365),"Y","N")</f>
        <v>N</v>
      </c>
      <c r="D787" s="1" t="s">
        <v>622</v>
      </c>
      <c r="E787" s="1" t="s">
        <v>29</v>
      </c>
      <c r="F787" s="14" t="s">
        <v>621</v>
      </c>
      <c r="G787" s="1" t="s">
        <v>539</v>
      </c>
      <c r="H787" s="6" t="str">
        <f>IFERROR(LEFT(Table_owssvr[[#This Row],[Subject]],FIND(";",Table_owssvr[[#This Row],[Subject]])-1),Table_owssvr[[#This Row],[Subject]])</f>
        <v>Duplication of Benefits</v>
      </c>
      <c r="I787" s="1" t="s">
        <v>16</v>
      </c>
      <c r="J787" s="1" t="s">
        <v>493</v>
      </c>
      <c r="K787" s="5">
        <v>43019.632534722223</v>
      </c>
      <c r="L787" s="1"/>
      <c r="M787" s="1"/>
      <c r="N787" s="2" t="s">
        <v>12</v>
      </c>
      <c r="O787" s="6" t="b">
        <v>0</v>
      </c>
      <c r="P787" s="1" t="s">
        <v>15</v>
      </c>
      <c r="Q787" s="33" t="str">
        <f>IF(ISNUMBER(SEARCH(",",Table_owssvr[[#This Row],[Created By]])),SUBSTITUTE(Table_owssvr[[#This Row],[Created By]]," OCD,",""),Table_owssvr[[#This Row],[Created By]])</f>
        <v>Lee Jared</v>
      </c>
      <c r="R787" s="33" t="str">
        <f>IF(ISNUMBER(SEARCH(",",Table_owssvr[[#This Row],[Created By]])),(MID(Table_owssvr[[#This Row],[Created By_A]]&amp;" "&amp;Table_owssvr[[#This Row],[Created By_A]],FIND(" ",Table_owssvr[[#This Row],[Created By_A]])+1,LEN(Table_owssvr[[#This Row],[Created By_A]]))),Table_owssvr[[#This Row],[Created By]])</f>
        <v>Jared Lee</v>
      </c>
      <c r="S787" s="34" t="str">
        <f>IF(ISNUMBER(SEARCH(",",Table_owssvr[[#This Row],[Created By_B1]])),SUBSTITUTE(Table_owssvr[[#This Row],[Created By_B1]],",",""),Table_owssvr[[#This Row],[Created By_B1]])</f>
        <v>Jared Lee</v>
      </c>
      <c r="T787" s="7">
        <v>797</v>
      </c>
      <c r="U787" s="1" t="s">
        <v>15</v>
      </c>
      <c r="V787" s="5">
        <v>43019.637094907404</v>
      </c>
      <c r="W787" s="1" t="s">
        <v>493</v>
      </c>
      <c r="X787" s="1"/>
      <c r="Y787" s="1" t="s">
        <v>13</v>
      </c>
      <c r="Z787" s="1" t="s">
        <v>12</v>
      </c>
      <c r="AA787" s="1" t="s">
        <v>11</v>
      </c>
    </row>
    <row r="788" spans="1:27" x14ac:dyDescent="0.25">
      <c r="A788" s="1" t="s">
        <v>620</v>
      </c>
      <c r="B788" s="4">
        <v>43017</v>
      </c>
      <c r="C788" s="24" t="str">
        <f ca="1">IF(Table_owssvr[[#This Row],[Date]]&gt;=(TODAY()-365),"Y","N")</f>
        <v>N</v>
      </c>
      <c r="D788" s="1" t="s">
        <v>619</v>
      </c>
      <c r="E788" s="1" t="s">
        <v>29</v>
      </c>
      <c r="F788" s="14" t="s">
        <v>618</v>
      </c>
      <c r="G788" s="1" t="s">
        <v>449</v>
      </c>
      <c r="H788" s="6" t="str">
        <f>IFERROR(LEFT(Table_owssvr[[#This Row],[Subject]],FIND(";",Table_owssvr[[#This Row],[Subject]])-1),Table_owssvr[[#This Row],[Subject]])</f>
        <v>Damage related to disaster</v>
      </c>
      <c r="I788" s="1" t="s">
        <v>16</v>
      </c>
      <c r="J788" s="1" t="s">
        <v>3</v>
      </c>
      <c r="K788" s="5">
        <v>43019.664675925924</v>
      </c>
      <c r="L788" s="1"/>
      <c r="M788" s="1"/>
      <c r="N788" s="2" t="s">
        <v>12</v>
      </c>
      <c r="O788" s="6" t="b">
        <v>0</v>
      </c>
      <c r="P788" s="1" t="s">
        <v>15</v>
      </c>
      <c r="Q788" s="33" t="str">
        <f>IF(ISNUMBER(SEARCH(",",Table_owssvr[[#This Row],[Created By]])),SUBSTITUTE(Table_owssvr[[#This Row],[Created By]]," OCD,",""),Table_owssvr[[#This Row],[Created By]])</f>
        <v>Rosalind Peychaud</v>
      </c>
      <c r="R788" s="33" t="str">
        <f>IF(ISNUMBER(SEARCH(",",Table_owssvr[[#This Row],[Created By]])),(MID(Table_owssvr[[#This Row],[Created By_A]]&amp;" "&amp;Table_owssvr[[#This Row],[Created By_A]],FIND(" ",Table_owssvr[[#This Row],[Created By_A]])+1,LEN(Table_owssvr[[#This Row],[Created By_A]]))),Table_owssvr[[#This Row],[Created By]])</f>
        <v>Rosalind Peychaud</v>
      </c>
      <c r="S788" s="34" t="str">
        <f>IF(ISNUMBER(SEARCH(",",Table_owssvr[[#This Row],[Created By_B1]])),SUBSTITUTE(Table_owssvr[[#This Row],[Created By_B1]],",",""),Table_owssvr[[#This Row],[Created By_B1]])</f>
        <v>Rosalind Peychaud</v>
      </c>
      <c r="T788" s="7">
        <v>798</v>
      </c>
      <c r="U788" s="1" t="s">
        <v>15</v>
      </c>
      <c r="V788" s="5">
        <v>43019.664675925924</v>
      </c>
      <c r="W788" s="1" t="s">
        <v>3</v>
      </c>
      <c r="X788" s="1"/>
      <c r="Y788" s="1" t="s">
        <v>13</v>
      </c>
      <c r="Z788" s="1" t="s">
        <v>12</v>
      </c>
      <c r="AA788" s="1" t="s">
        <v>11</v>
      </c>
    </row>
    <row r="789" spans="1:27" x14ac:dyDescent="0.25">
      <c r="A789" s="1" t="s">
        <v>219</v>
      </c>
      <c r="B789" s="4">
        <v>43012</v>
      </c>
      <c r="C789" s="24" t="str">
        <f ca="1">IF(Table_owssvr[[#This Row],[Date]]&gt;=(TODAY()-365),"Y","N")</f>
        <v>N</v>
      </c>
      <c r="D789" s="1" t="s">
        <v>617</v>
      </c>
      <c r="E789" s="1" t="s">
        <v>29</v>
      </c>
      <c r="F789" s="14" t="s">
        <v>616</v>
      </c>
      <c r="G789" s="1" t="s">
        <v>217</v>
      </c>
      <c r="H789" s="6" t="str">
        <f>IFERROR(LEFT(Table_owssvr[[#This Row],[Subject]],FIND(";",Table_owssvr[[#This Row],[Subject]])-1),Table_owssvr[[#This Row],[Subject]])</f>
        <v>Damage related to disaster</v>
      </c>
      <c r="I789" s="1" t="s">
        <v>16</v>
      </c>
      <c r="J789" s="1" t="s">
        <v>3</v>
      </c>
      <c r="K789" s="5">
        <v>43019.677997685183</v>
      </c>
      <c r="L789" s="1"/>
      <c r="M789" s="1"/>
      <c r="N789" s="2" t="s">
        <v>12</v>
      </c>
      <c r="O789" s="6" t="b">
        <v>0</v>
      </c>
      <c r="P789" s="1" t="s">
        <v>15</v>
      </c>
      <c r="Q789" s="33" t="str">
        <f>IF(ISNUMBER(SEARCH(",",Table_owssvr[[#This Row],[Created By]])),SUBSTITUTE(Table_owssvr[[#This Row],[Created By]]," OCD,",""),Table_owssvr[[#This Row],[Created By]])</f>
        <v>Rosalind Peychaud</v>
      </c>
      <c r="R789" s="33" t="str">
        <f>IF(ISNUMBER(SEARCH(",",Table_owssvr[[#This Row],[Created By]])),(MID(Table_owssvr[[#This Row],[Created By_A]]&amp;" "&amp;Table_owssvr[[#This Row],[Created By_A]],FIND(" ",Table_owssvr[[#This Row],[Created By_A]])+1,LEN(Table_owssvr[[#This Row],[Created By_A]]))),Table_owssvr[[#This Row],[Created By]])</f>
        <v>Rosalind Peychaud</v>
      </c>
      <c r="S789" s="34" t="str">
        <f>IF(ISNUMBER(SEARCH(",",Table_owssvr[[#This Row],[Created By_B1]])),SUBSTITUTE(Table_owssvr[[#This Row],[Created By_B1]],",",""),Table_owssvr[[#This Row],[Created By_B1]])</f>
        <v>Rosalind Peychaud</v>
      </c>
      <c r="T789" s="7">
        <v>799</v>
      </c>
      <c r="U789" s="1" t="s">
        <v>15</v>
      </c>
      <c r="V789" s="5">
        <v>43019.677997685183</v>
      </c>
      <c r="W789" s="1" t="s">
        <v>3</v>
      </c>
      <c r="X789" s="1"/>
      <c r="Y789" s="1" t="s">
        <v>13</v>
      </c>
      <c r="Z789" s="1" t="s">
        <v>12</v>
      </c>
      <c r="AA789" s="1" t="s">
        <v>11</v>
      </c>
    </row>
    <row r="790" spans="1:27" x14ac:dyDescent="0.25">
      <c r="A790" s="1" t="s">
        <v>615</v>
      </c>
      <c r="B790" s="4">
        <v>43008</v>
      </c>
      <c r="C790" s="24" t="str">
        <f ca="1">IF(Table_owssvr[[#This Row],[Date]]&gt;=(TODAY()-365),"Y","N")</f>
        <v>N</v>
      </c>
      <c r="D790" s="1" t="s">
        <v>568</v>
      </c>
      <c r="E790" s="1" t="s">
        <v>29</v>
      </c>
      <c r="F790" s="14" t="s">
        <v>614</v>
      </c>
      <c r="G790" s="1" t="s">
        <v>613</v>
      </c>
      <c r="H790" s="6" t="str">
        <f>IFERROR(LEFT(Table_owssvr[[#This Row],[Subject]],FIND(";",Table_owssvr[[#This Row],[Subject]])-1),Table_owssvr[[#This Row],[Subject]])</f>
        <v>Damage related to disaster</v>
      </c>
      <c r="I790" s="1" t="s">
        <v>16</v>
      </c>
      <c r="J790" s="1" t="s">
        <v>3</v>
      </c>
      <c r="K790" s="5">
        <v>43019.681423611109</v>
      </c>
      <c r="L790" s="1"/>
      <c r="M790" s="1"/>
      <c r="N790" s="2" t="s">
        <v>12</v>
      </c>
      <c r="O790" s="6" t="b">
        <v>0</v>
      </c>
      <c r="P790" s="1" t="s">
        <v>15</v>
      </c>
      <c r="Q790" s="33" t="str">
        <f>IF(ISNUMBER(SEARCH(",",Table_owssvr[[#This Row],[Created By]])),SUBSTITUTE(Table_owssvr[[#This Row],[Created By]]," OCD,",""),Table_owssvr[[#This Row],[Created By]])</f>
        <v>Rosalind Peychaud</v>
      </c>
      <c r="R790" s="33" t="str">
        <f>IF(ISNUMBER(SEARCH(",",Table_owssvr[[#This Row],[Created By]])),(MID(Table_owssvr[[#This Row],[Created By_A]]&amp;" "&amp;Table_owssvr[[#This Row],[Created By_A]],FIND(" ",Table_owssvr[[#This Row],[Created By_A]])+1,LEN(Table_owssvr[[#This Row],[Created By_A]]))),Table_owssvr[[#This Row],[Created By]])</f>
        <v>Rosalind Peychaud</v>
      </c>
      <c r="S790" s="34" t="str">
        <f>IF(ISNUMBER(SEARCH(",",Table_owssvr[[#This Row],[Created By_B1]])),SUBSTITUTE(Table_owssvr[[#This Row],[Created By_B1]],",",""),Table_owssvr[[#This Row],[Created By_B1]])</f>
        <v>Rosalind Peychaud</v>
      </c>
      <c r="T790" s="7">
        <v>800</v>
      </c>
      <c r="U790" s="1" t="s">
        <v>15</v>
      </c>
      <c r="V790" s="5">
        <v>43019.681423611109</v>
      </c>
      <c r="W790" s="1" t="s">
        <v>3</v>
      </c>
      <c r="X790" s="1"/>
      <c r="Y790" s="1" t="s">
        <v>13</v>
      </c>
      <c r="Z790" s="1" t="s">
        <v>12</v>
      </c>
      <c r="AA790" s="1" t="s">
        <v>11</v>
      </c>
    </row>
    <row r="791" spans="1:27" x14ac:dyDescent="0.25">
      <c r="A791" s="1" t="s">
        <v>590</v>
      </c>
      <c r="B791" s="4">
        <v>43020</v>
      </c>
      <c r="C791" s="24" t="str">
        <f ca="1">IF(Table_owssvr[[#This Row],[Date]]&gt;=(TODAY()-365),"Y","N")</f>
        <v>N</v>
      </c>
      <c r="D791" s="1" t="s">
        <v>589</v>
      </c>
      <c r="E791" s="1" t="s">
        <v>39</v>
      </c>
      <c r="F791" s="14" t="s">
        <v>612</v>
      </c>
      <c r="G791" s="1" t="s">
        <v>587</v>
      </c>
      <c r="H791" s="6" t="str">
        <f>IFERROR(LEFT(Table_owssvr[[#This Row],[Subject]],FIND(";",Table_owssvr[[#This Row],[Subject]])-1),Table_owssvr[[#This Row],[Subject]])</f>
        <v>Damage related to disaster</v>
      </c>
      <c r="I791" s="1" t="s">
        <v>27</v>
      </c>
      <c r="J791" s="1" t="s">
        <v>4</v>
      </c>
      <c r="K791" s="5">
        <v>43024.427847222221</v>
      </c>
      <c r="L791" s="1"/>
      <c r="M791" s="1"/>
      <c r="N791" s="2" t="s">
        <v>12</v>
      </c>
      <c r="O791" s="6" t="b">
        <v>0</v>
      </c>
      <c r="P791" s="1" t="s">
        <v>15</v>
      </c>
      <c r="Q791" s="33" t="str">
        <f>IF(ISNUMBER(SEARCH(",",Table_owssvr[[#This Row],[Created By]])),SUBSTITUTE(Table_owssvr[[#This Row],[Created By]]," OCD,",""),Table_owssvr[[#This Row],[Created By]])</f>
        <v>Kristen Hebert</v>
      </c>
      <c r="R791" s="33" t="str">
        <f>IF(ISNUMBER(SEARCH(",",Table_owssvr[[#This Row],[Created By]])),(MID(Table_owssvr[[#This Row],[Created By_A]]&amp;" "&amp;Table_owssvr[[#This Row],[Created By_A]],FIND(" ",Table_owssvr[[#This Row],[Created By_A]])+1,LEN(Table_owssvr[[#This Row],[Created By_A]]))),Table_owssvr[[#This Row],[Created By]])</f>
        <v>Kristen Hebert</v>
      </c>
      <c r="S791" s="34" t="str">
        <f>IF(ISNUMBER(SEARCH(",",Table_owssvr[[#This Row],[Created By_B1]])),SUBSTITUTE(Table_owssvr[[#This Row],[Created By_B1]],",",""),Table_owssvr[[#This Row],[Created By_B1]])</f>
        <v>Kristen Hebert</v>
      </c>
      <c r="T791" s="7">
        <v>801</v>
      </c>
      <c r="U791" s="1" t="s">
        <v>15</v>
      </c>
      <c r="V791" s="5">
        <v>43024.428356481483</v>
      </c>
      <c r="W791" s="1" t="s">
        <v>4</v>
      </c>
      <c r="X791" s="1"/>
      <c r="Y791" s="1" t="s">
        <v>190</v>
      </c>
      <c r="Z791" s="1" t="s">
        <v>12</v>
      </c>
      <c r="AA791" s="1" t="s">
        <v>11</v>
      </c>
    </row>
    <row r="792" spans="1:27" x14ac:dyDescent="0.25">
      <c r="A792" s="1" t="s">
        <v>492</v>
      </c>
      <c r="B792" s="4">
        <v>43020</v>
      </c>
      <c r="C792" s="24" t="str">
        <f ca="1">IF(Table_owssvr[[#This Row],[Date]]&gt;=(TODAY()-365),"Y","N")</f>
        <v>N</v>
      </c>
      <c r="D792" s="1" t="s">
        <v>611</v>
      </c>
      <c r="E792" s="1" t="s">
        <v>29</v>
      </c>
      <c r="F792" s="14" t="s">
        <v>610</v>
      </c>
      <c r="G792" s="1" t="s">
        <v>126</v>
      </c>
      <c r="H792" s="6" t="str">
        <f>IFERROR(LEFT(Table_owssvr[[#This Row],[Subject]],FIND(";",Table_owssvr[[#This Row],[Subject]])-1),Table_owssvr[[#This Row],[Subject]])</f>
        <v>Damage related to disaster</v>
      </c>
      <c r="I792" s="1" t="s">
        <v>27</v>
      </c>
      <c r="J792" s="1" t="s">
        <v>3</v>
      </c>
      <c r="K792" s="5">
        <v>43025.603877314818</v>
      </c>
      <c r="L792" s="1"/>
      <c r="M792" s="1"/>
      <c r="N792" s="2" t="s">
        <v>12</v>
      </c>
      <c r="O792" s="6" t="b">
        <v>0</v>
      </c>
      <c r="P792" s="1" t="s">
        <v>15</v>
      </c>
      <c r="Q792" s="33" t="str">
        <f>IF(ISNUMBER(SEARCH(",",Table_owssvr[[#This Row],[Created By]])),SUBSTITUTE(Table_owssvr[[#This Row],[Created By]]," OCD,",""),Table_owssvr[[#This Row],[Created By]])</f>
        <v>Rosalind Peychaud</v>
      </c>
      <c r="R792" s="33" t="str">
        <f>IF(ISNUMBER(SEARCH(",",Table_owssvr[[#This Row],[Created By]])),(MID(Table_owssvr[[#This Row],[Created By_A]]&amp;" "&amp;Table_owssvr[[#This Row],[Created By_A]],FIND(" ",Table_owssvr[[#This Row],[Created By_A]])+1,LEN(Table_owssvr[[#This Row],[Created By_A]]))),Table_owssvr[[#This Row],[Created By]])</f>
        <v>Rosalind Peychaud</v>
      </c>
      <c r="S792" s="34" t="str">
        <f>IF(ISNUMBER(SEARCH(",",Table_owssvr[[#This Row],[Created By_B1]])),SUBSTITUTE(Table_owssvr[[#This Row],[Created By_B1]],",",""),Table_owssvr[[#This Row],[Created By_B1]])</f>
        <v>Rosalind Peychaud</v>
      </c>
      <c r="T792" s="7">
        <v>802</v>
      </c>
      <c r="U792" s="1" t="s">
        <v>15</v>
      </c>
      <c r="V792" s="5">
        <v>43025.603877314818</v>
      </c>
      <c r="W792" s="1" t="s">
        <v>3</v>
      </c>
      <c r="X792" s="1"/>
      <c r="Y792" s="1" t="s">
        <v>13</v>
      </c>
      <c r="Z792" s="1" t="s">
        <v>12</v>
      </c>
      <c r="AA792" s="1" t="s">
        <v>11</v>
      </c>
    </row>
    <row r="793" spans="1:27" x14ac:dyDescent="0.25">
      <c r="A793" s="1" t="s">
        <v>341</v>
      </c>
      <c r="B793" s="4">
        <v>43024</v>
      </c>
      <c r="C793" s="24" t="str">
        <f ca="1">IF(Table_owssvr[[#This Row],[Date]]&gt;=(TODAY()-365),"Y","N")</f>
        <v>N</v>
      </c>
      <c r="D793" s="1" t="s">
        <v>609</v>
      </c>
      <c r="E793" s="1" t="s">
        <v>29</v>
      </c>
      <c r="F793" s="14" t="s">
        <v>608</v>
      </c>
      <c r="G793" s="1" t="s">
        <v>126</v>
      </c>
      <c r="H793" s="6" t="str">
        <f>IFERROR(LEFT(Table_owssvr[[#This Row],[Subject]],FIND(";",Table_owssvr[[#This Row],[Subject]])-1),Table_owssvr[[#This Row],[Subject]])</f>
        <v>Damage related to disaster</v>
      </c>
      <c r="I793" s="1" t="s">
        <v>27</v>
      </c>
      <c r="J793" s="1" t="s">
        <v>3</v>
      </c>
      <c r="K793" s="5">
        <v>43025.60528935185</v>
      </c>
      <c r="L793" s="1"/>
      <c r="M793" s="1"/>
      <c r="N793" s="2" t="s">
        <v>12</v>
      </c>
      <c r="O793" s="6" t="b">
        <v>0</v>
      </c>
      <c r="P793" s="1" t="s">
        <v>15</v>
      </c>
      <c r="Q793" s="33" t="str">
        <f>IF(ISNUMBER(SEARCH(",",Table_owssvr[[#This Row],[Created By]])),SUBSTITUTE(Table_owssvr[[#This Row],[Created By]]," OCD,",""),Table_owssvr[[#This Row],[Created By]])</f>
        <v>Rosalind Peychaud</v>
      </c>
      <c r="R793" s="33" t="str">
        <f>IF(ISNUMBER(SEARCH(",",Table_owssvr[[#This Row],[Created By]])),(MID(Table_owssvr[[#This Row],[Created By_A]]&amp;" "&amp;Table_owssvr[[#This Row],[Created By_A]],FIND(" ",Table_owssvr[[#This Row],[Created By_A]])+1,LEN(Table_owssvr[[#This Row],[Created By_A]]))),Table_owssvr[[#This Row],[Created By]])</f>
        <v>Rosalind Peychaud</v>
      </c>
      <c r="S793" s="34" t="str">
        <f>IF(ISNUMBER(SEARCH(",",Table_owssvr[[#This Row],[Created By_B1]])),SUBSTITUTE(Table_owssvr[[#This Row],[Created By_B1]],",",""),Table_owssvr[[#This Row],[Created By_B1]])</f>
        <v>Rosalind Peychaud</v>
      </c>
      <c r="T793" s="7">
        <v>803</v>
      </c>
      <c r="U793" s="1" t="s">
        <v>15</v>
      </c>
      <c r="V793" s="5">
        <v>43025.60528935185</v>
      </c>
      <c r="W793" s="1" t="s">
        <v>3</v>
      </c>
      <c r="X793" s="1"/>
      <c r="Y793" s="1" t="s">
        <v>13</v>
      </c>
      <c r="Z793" s="1" t="s">
        <v>12</v>
      </c>
      <c r="AA793" s="1" t="s">
        <v>11</v>
      </c>
    </row>
    <row r="794" spans="1:27" x14ac:dyDescent="0.25">
      <c r="A794" s="1" t="s">
        <v>142</v>
      </c>
      <c r="B794" s="4">
        <v>43027</v>
      </c>
      <c r="C794" s="24" t="str">
        <f ca="1">IF(Table_owssvr[[#This Row],[Date]]&gt;=(TODAY()-365),"Y","N")</f>
        <v>N</v>
      </c>
      <c r="D794" s="1" t="s">
        <v>305</v>
      </c>
      <c r="E794" s="1" t="s">
        <v>48</v>
      </c>
      <c r="F794" s="14" t="s">
        <v>607</v>
      </c>
      <c r="G794" s="1" t="s">
        <v>13</v>
      </c>
      <c r="H794" s="6" t="str">
        <f>IFERROR(LEFT(Table_owssvr[[#This Row],[Subject]],FIND(";",Table_owssvr[[#This Row],[Subject]])-1),Table_owssvr[[#This Row],[Subject]])</f>
        <v>Grants Management</v>
      </c>
      <c r="I794" s="1" t="s">
        <v>27</v>
      </c>
      <c r="J794" s="1" t="s">
        <v>26</v>
      </c>
      <c r="K794" s="5">
        <v>43027.456388888888</v>
      </c>
      <c r="L794" s="1"/>
      <c r="M794" s="1"/>
      <c r="N794" s="2" t="s">
        <v>12</v>
      </c>
      <c r="O794" s="6" t="b">
        <v>0</v>
      </c>
      <c r="P794" s="1" t="s">
        <v>15</v>
      </c>
      <c r="Q794" s="33" t="str">
        <f>IF(ISNUMBER(SEARCH(",",Table_owssvr[[#This Row],[Created By]])),SUBSTITUTE(Table_owssvr[[#This Row],[Created By]]," OCD,",""),Table_owssvr[[#This Row],[Created By]])</f>
        <v>Jimmy Dunphy</v>
      </c>
      <c r="R794" s="33" t="str">
        <f>IF(ISNUMBER(SEARCH(",",Table_owssvr[[#This Row],[Created By]])),(MID(Table_owssvr[[#This Row],[Created By_A]]&amp;" "&amp;Table_owssvr[[#This Row],[Created By_A]],FIND(" ",Table_owssvr[[#This Row],[Created By_A]])+1,LEN(Table_owssvr[[#This Row],[Created By_A]]))),Table_owssvr[[#This Row],[Created By]])</f>
        <v>Jimmy Dunphy</v>
      </c>
      <c r="S794" s="34" t="str">
        <f>IF(ISNUMBER(SEARCH(",",Table_owssvr[[#This Row],[Created By_B1]])),SUBSTITUTE(Table_owssvr[[#This Row],[Created By_B1]],",",""),Table_owssvr[[#This Row],[Created By_B1]])</f>
        <v>Jimmy Dunphy</v>
      </c>
      <c r="T794" s="7">
        <v>804</v>
      </c>
      <c r="U794" s="1" t="s">
        <v>15</v>
      </c>
      <c r="V794" s="5">
        <v>43027.536469907405</v>
      </c>
      <c r="W794" s="1" t="s">
        <v>26</v>
      </c>
      <c r="X794" s="1"/>
      <c r="Y794" s="1" t="s">
        <v>13</v>
      </c>
      <c r="Z794" s="1" t="s">
        <v>12</v>
      </c>
      <c r="AA794" s="1" t="s">
        <v>11</v>
      </c>
    </row>
    <row r="795" spans="1:27" x14ac:dyDescent="0.25">
      <c r="A795" s="1" t="s">
        <v>153</v>
      </c>
      <c r="B795" s="4">
        <v>43027</v>
      </c>
      <c r="C795" s="24" t="str">
        <f ca="1">IF(Table_owssvr[[#This Row],[Date]]&gt;=(TODAY()-365),"Y","N")</f>
        <v>N</v>
      </c>
      <c r="D795" s="1" t="s">
        <v>469</v>
      </c>
      <c r="E795" s="1" t="s">
        <v>39</v>
      </c>
      <c r="F795" s="14" t="s">
        <v>606</v>
      </c>
      <c r="G795" s="1" t="s">
        <v>13</v>
      </c>
      <c r="H795" s="6" t="str">
        <f>IFERROR(LEFT(Table_owssvr[[#This Row],[Subject]],FIND(";",Table_owssvr[[#This Row],[Subject]])-1),Table_owssvr[[#This Row],[Subject]])</f>
        <v>Grants Management</v>
      </c>
      <c r="I795" s="1" t="s">
        <v>16</v>
      </c>
      <c r="J795" s="1" t="s">
        <v>26</v>
      </c>
      <c r="K795" s="5">
        <v>43027.63962962963</v>
      </c>
      <c r="L795" s="1"/>
      <c r="M795" s="1"/>
      <c r="N795" s="2" t="s">
        <v>12</v>
      </c>
      <c r="O795" s="6" t="b">
        <v>0</v>
      </c>
      <c r="P795" s="1" t="s">
        <v>15</v>
      </c>
      <c r="Q795" s="33" t="str">
        <f>IF(ISNUMBER(SEARCH(",",Table_owssvr[[#This Row],[Created By]])),SUBSTITUTE(Table_owssvr[[#This Row],[Created By]]," OCD,",""),Table_owssvr[[#This Row],[Created By]])</f>
        <v>Jimmy Dunphy</v>
      </c>
      <c r="R795" s="33" t="str">
        <f>IF(ISNUMBER(SEARCH(",",Table_owssvr[[#This Row],[Created By]])),(MID(Table_owssvr[[#This Row],[Created By_A]]&amp;" "&amp;Table_owssvr[[#This Row],[Created By_A]],FIND(" ",Table_owssvr[[#This Row],[Created By_A]])+1,LEN(Table_owssvr[[#This Row],[Created By_A]]))),Table_owssvr[[#This Row],[Created By]])</f>
        <v>Jimmy Dunphy</v>
      </c>
      <c r="S795" s="34" t="str">
        <f>IF(ISNUMBER(SEARCH(",",Table_owssvr[[#This Row],[Created By_B1]])),SUBSTITUTE(Table_owssvr[[#This Row],[Created By_B1]],",",""),Table_owssvr[[#This Row],[Created By_B1]])</f>
        <v>Jimmy Dunphy</v>
      </c>
      <c r="T795" s="7">
        <v>805</v>
      </c>
      <c r="U795" s="1" t="s">
        <v>15</v>
      </c>
      <c r="V795" s="5">
        <v>43027.63962962963</v>
      </c>
      <c r="W795" s="1" t="s">
        <v>26</v>
      </c>
      <c r="X795" s="1"/>
      <c r="Y795" s="1" t="s">
        <v>13</v>
      </c>
      <c r="Z795" s="1" t="s">
        <v>12</v>
      </c>
      <c r="AA795" s="1" t="s">
        <v>11</v>
      </c>
    </row>
    <row r="796" spans="1:27" x14ac:dyDescent="0.25">
      <c r="A796" s="1" t="s">
        <v>605</v>
      </c>
      <c r="B796" s="4">
        <v>43039</v>
      </c>
      <c r="C796" s="24" t="str">
        <f ca="1">IF(Table_owssvr[[#This Row],[Date]]&gt;=(TODAY()-365),"Y","N")</f>
        <v>N</v>
      </c>
      <c r="D796" s="1" t="s">
        <v>604</v>
      </c>
      <c r="E796" s="1" t="s">
        <v>29</v>
      </c>
      <c r="F796" s="14" t="s">
        <v>603</v>
      </c>
      <c r="G796" s="1" t="s">
        <v>126</v>
      </c>
      <c r="H796" s="6" t="str">
        <f>IFERROR(LEFT(Table_owssvr[[#This Row],[Subject]],FIND(";",Table_owssvr[[#This Row],[Subject]])-1),Table_owssvr[[#This Row],[Subject]])</f>
        <v>Damage related to disaster</v>
      </c>
      <c r="I796" s="1" t="s">
        <v>16</v>
      </c>
      <c r="J796" s="1" t="s">
        <v>3</v>
      </c>
      <c r="K796" s="5">
        <v>43039.575289351851</v>
      </c>
      <c r="L796" s="1"/>
      <c r="M796" s="1"/>
      <c r="N796" s="2" t="s">
        <v>12</v>
      </c>
      <c r="O796" s="6" t="b">
        <v>0</v>
      </c>
      <c r="P796" s="1" t="s">
        <v>15</v>
      </c>
      <c r="Q796" s="33" t="str">
        <f>IF(ISNUMBER(SEARCH(",",Table_owssvr[[#This Row],[Created By]])),SUBSTITUTE(Table_owssvr[[#This Row],[Created By]]," OCD,",""),Table_owssvr[[#This Row],[Created By]])</f>
        <v>Rosalind Peychaud</v>
      </c>
      <c r="R796" s="33" t="str">
        <f>IF(ISNUMBER(SEARCH(",",Table_owssvr[[#This Row],[Created By]])),(MID(Table_owssvr[[#This Row],[Created By_A]]&amp;" "&amp;Table_owssvr[[#This Row],[Created By_A]],FIND(" ",Table_owssvr[[#This Row],[Created By_A]])+1,LEN(Table_owssvr[[#This Row],[Created By_A]]))),Table_owssvr[[#This Row],[Created By]])</f>
        <v>Rosalind Peychaud</v>
      </c>
      <c r="S796" s="34" t="str">
        <f>IF(ISNUMBER(SEARCH(",",Table_owssvr[[#This Row],[Created By_B1]])),SUBSTITUTE(Table_owssvr[[#This Row],[Created By_B1]],",",""),Table_owssvr[[#This Row],[Created By_B1]])</f>
        <v>Rosalind Peychaud</v>
      </c>
      <c r="T796" s="7">
        <v>806</v>
      </c>
      <c r="U796" s="1" t="s">
        <v>15</v>
      </c>
      <c r="V796" s="5">
        <v>43039.575289351851</v>
      </c>
      <c r="W796" s="1" t="s">
        <v>3</v>
      </c>
      <c r="X796" s="1"/>
      <c r="Y796" s="1" t="s">
        <v>13</v>
      </c>
      <c r="Z796" s="1" t="s">
        <v>12</v>
      </c>
      <c r="AA796" s="1" t="s">
        <v>11</v>
      </c>
    </row>
    <row r="797" spans="1:27" x14ac:dyDescent="0.25">
      <c r="A797" s="1" t="s">
        <v>602</v>
      </c>
      <c r="B797" s="4">
        <v>43033</v>
      </c>
      <c r="C797" s="24" t="str">
        <f ca="1">IF(Table_owssvr[[#This Row],[Date]]&gt;=(TODAY()-365),"Y","N")</f>
        <v>N</v>
      </c>
      <c r="D797" s="1" t="s">
        <v>601</v>
      </c>
      <c r="E797" s="1" t="s">
        <v>29</v>
      </c>
      <c r="F797" s="14" t="s">
        <v>316</v>
      </c>
      <c r="G797" s="1" t="s">
        <v>126</v>
      </c>
      <c r="H797" s="6" t="str">
        <f>IFERROR(LEFT(Table_owssvr[[#This Row],[Subject]],FIND(";",Table_owssvr[[#This Row],[Subject]])-1),Table_owssvr[[#This Row],[Subject]])</f>
        <v>Damage related to disaster</v>
      </c>
      <c r="I797" s="1" t="s">
        <v>16</v>
      </c>
      <c r="J797" s="1" t="s">
        <v>3</v>
      </c>
      <c r="K797" s="5">
        <v>43039.58185185185</v>
      </c>
      <c r="L797" s="1"/>
      <c r="M797" s="1"/>
      <c r="N797" s="2" t="s">
        <v>12</v>
      </c>
      <c r="O797" s="6" t="b">
        <v>0</v>
      </c>
      <c r="P797" s="1" t="s">
        <v>15</v>
      </c>
      <c r="Q797" s="33" t="str">
        <f>IF(ISNUMBER(SEARCH(",",Table_owssvr[[#This Row],[Created By]])),SUBSTITUTE(Table_owssvr[[#This Row],[Created By]]," OCD,",""),Table_owssvr[[#This Row],[Created By]])</f>
        <v>Rosalind Peychaud</v>
      </c>
      <c r="R797" s="33" t="str">
        <f>IF(ISNUMBER(SEARCH(",",Table_owssvr[[#This Row],[Created By]])),(MID(Table_owssvr[[#This Row],[Created By_A]]&amp;" "&amp;Table_owssvr[[#This Row],[Created By_A]],FIND(" ",Table_owssvr[[#This Row],[Created By_A]])+1,LEN(Table_owssvr[[#This Row],[Created By_A]]))),Table_owssvr[[#This Row],[Created By]])</f>
        <v>Rosalind Peychaud</v>
      </c>
      <c r="S797" s="34" t="str">
        <f>IF(ISNUMBER(SEARCH(",",Table_owssvr[[#This Row],[Created By_B1]])),SUBSTITUTE(Table_owssvr[[#This Row],[Created By_B1]],",",""),Table_owssvr[[#This Row],[Created By_B1]])</f>
        <v>Rosalind Peychaud</v>
      </c>
      <c r="T797" s="7">
        <v>807</v>
      </c>
      <c r="U797" s="1" t="s">
        <v>15</v>
      </c>
      <c r="V797" s="5">
        <v>43039.58185185185</v>
      </c>
      <c r="W797" s="1" t="s">
        <v>3</v>
      </c>
      <c r="X797" s="1"/>
      <c r="Y797" s="1" t="s">
        <v>13</v>
      </c>
      <c r="Z797" s="1" t="s">
        <v>12</v>
      </c>
      <c r="AA797" s="1" t="s">
        <v>11</v>
      </c>
    </row>
    <row r="798" spans="1:27" x14ac:dyDescent="0.25">
      <c r="A798" s="1" t="s">
        <v>504</v>
      </c>
      <c r="B798" s="4">
        <v>43019</v>
      </c>
      <c r="C798" s="24" t="str">
        <f ca="1">IF(Table_owssvr[[#This Row],[Date]]&gt;=(TODAY()-365),"Y","N")</f>
        <v>N</v>
      </c>
      <c r="D798" s="1" t="s">
        <v>600</v>
      </c>
      <c r="E798" s="1" t="s">
        <v>502</v>
      </c>
      <c r="F798" s="14" t="s">
        <v>599</v>
      </c>
      <c r="G798" s="1" t="s">
        <v>549</v>
      </c>
      <c r="H798" s="6" t="str">
        <f>IFERROR(LEFT(Table_owssvr[[#This Row],[Subject]],FIND(";",Table_owssvr[[#This Row],[Subject]])-1),Table_owssvr[[#This Row],[Subject]])</f>
        <v>Damage related to disaster</v>
      </c>
      <c r="I798" s="1" t="s">
        <v>27</v>
      </c>
      <c r="J798" s="1" t="s">
        <v>10</v>
      </c>
      <c r="K798" s="5">
        <v>43040.331597222219</v>
      </c>
      <c r="L798" s="1"/>
      <c r="M798" s="1"/>
      <c r="N798" s="2" t="s">
        <v>12</v>
      </c>
      <c r="O798" s="6" t="b">
        <v>0</v>
      </c>
      <c r="P798" s="1" t="s">
        <v>15</v>
      </c>
      <c r="Q798" s="33" t="str">
        <f>IF(ISNUMBER(SEARCH(",",Table_owssvr[[#This Row],[Created By]])),SUBSTITUTE(Table_owssvr[[#This Row],[Created By]]," OCD,",""),Table_owssvr[[#This Row],[Created By]])</f>
        <v>Helena Janssen</v>
      </c>
      <c r="R798" s="33" t="str">
        <f>IF(ISNUMBER(SEARCH(",",Table_owssvr[[#This Row],[Created By]])),(MID(Table_owssvr[[#This Row],[Created By_A]]&amp;" "&amp;Table_owssvr[[#This Row],[Created By_A]],FIND(" ",Table_owssvr[[#This Row],[Created By_A]])+1,LEN(Table_owssvr[[#This Row],[Created By_A]]))),Table_owssvr[[#This Row],[Created By]])</f>
        <v>Helena Janssen</v>
      </c>
      <c r="S798" s="34" t="str">
        <f>IF(ISNUMBER(SEARCH(",",Table_owssvr[[#This Row],[Created By_B1]])),SUBSTITUTE(Table_owssvr[[#This Row],[Created By_B1]],",",""),Table_owssvr[[#This Row],[Created By_B1]])</f>
        <v>Helena Janssen</v>
      </c>
      <c r="T798" s="7">
        <v>808</v>
      </c>
      <c r="U798" s="1" t="s">
        <v>15</v>
      </c>
      <c r="V798" s="5">
        <v>43040.334097222221</v>
      </c>
      <c r="W798" s="1" t="s">
        <v>10</v>
      </c>
      <c r="X798" s="1"/>
      <c r="Y798" s="1" t="s">
        <v>190</v>
      </c>
      <c r="Z798" s="1" t="s">
        <v>12</v>
      </c>
      <c r="AA798" s="1" t="s">
        <v>11</v>
      </c>
    </row>
    <row r="799" spans="1:27" x14ac:dyDescent="0.25">
      <c r="A799" s="1" t="s">
        <v>598</v>
      </c>
      <c r="B799" s="4">
        <v>43040</v>
      </c>
      <c r="C799" s="24" t="str">
        <f ca="1">IF(Table_owssvr[[#This Row],[Date]]&gt;=(TODAY()-365),"Y","N")</f>
        <v>N</v>
      </c>
      <c r="D799" s="1" t="s">
        <v>597</v>
      </c>
      <c r="E799" s="1" t="s">
        <v>29</v>
      </c>
      <c r="F799" s="14" t="s">
        <v>596</v>
      </c>
      <c r="G799" s="1" t="s">
        <v>126</v>
      </c>
      <c r="H799" s="6" t="str">
        <f>IFERROR(LEFT(Table_owssvr[[#This Row],[Subject]],FIND(";",Table_owssvr[[#This Row],[Subject]])-1),Table_owssvr[[#This Row],[Subject]])</f>
        <v>Damage related to disaster</v>
      </c>
      <c r="I799" s="1" t="s">
        <v>16</v>
      </c>
      <c r="J799" s="1" t="s">
        <v>3</v>
      </c>
      <c r="K799" s="5">
        <v>43040.676527777781</v>
      </c>
      <c r="L799" s="1"/>
      <c r="M799" s="1"/>
      <c r="N799" s="2" t="s">
        <v>12</v>
      </c>
      <c r="O799" s="6" t="b">
        <v>0</v>
      </c>
      <c r="P799" s="1" t="s">
        <v>15</v>
      </c>
      <c r="Q799" s="33" t="str">
        <f>IF(ISNUMBER(SEARCH(",",Table_owssvr[[#This Row],[Created By]])),SUBSTITUTE(Table_owssvr[[#This Row],[Created By]]," OCD,",""),Table_owssvr[[#This Row],[Created By]])</f>
        <v>Rosalind Peychaud</v>
      </c>
      <c r="R799" s="33" t="str">
        <f>IF(ISNUMBER(SEARCH(",",Table_owssvr[[#This Row],[Created By]])),(MID(Table_owssvr[[#This Row],[Created By_A]]&amp;" "&amp;Table_owssvr[[#This Row],[Created By_A]],FIND(" ",Table_owssvr[[#This Row],[Created By_A]])+1,LEN(Table_owssvr[[#This Row],[Created By_A]]))),Table_owssvr[[#This Row],[Created By]])</f>
        <v>Rosalind Peychaud</v>
      </c>
      <c r="S799" s="34" t="str">
        <f>IF(ISNUMBER(SEARCH(",",Table_owssvr[[#This Row],[Created By_B1]])),SUBSTITUTE(Table_owssvr[[#This Row],[Created By_B1]],",",""),Table_owssvr[[#This Row],[Created By_B1]])</f>
        <v>Rosalind Peychaud</v>
      </c>
      <c r="T799" s="7">
        <v>809</v>
      </c>
      <c r="U799" s="1" t="s">
        <v>15</v>
      </c>
      <c r="V799" s="5">
        <v>43041.415925925925</v>
      </c>
      <c r="W799" s="1" t="s">
        <v>3</v>
      </c>
      <c r="X799" s="1"/>
      <c r="Y799" s="1" t="s">
        <v>13</v>
      </c>
      <c r="Z799" s="1" t="s">
        <v>12</v>
      </c>
      <c r="AA799" s="1" t="s">
        <v>11</v>
      </c>
    </row>
    <row r="800" spans="1:27" x14ac:dyDescent="0.25">
      <c r="A800" s="1" t="s">
        <v>431</v>
      </c>
      <c r="B800" s="4">
        <v>43041</v>
      </c>
      <c r="C800" s="24" t="str">
        <f ca="1">IF(Table_owssvr[[#This Row],[Date]]&gt;=(TODAY()-365),"Y","N")</f>
        <v>N</v>
      </c>
      <c r="D800" s="1" t="s">
        <v>595</v>
      </c>
      <c r="E800" s="1" t="s">
        <v>39</v>
      </c>
      <c r="F800" s="14" t="s">
        <v>594</v>
      </c>
      <c r="G800" s="1" t="s">
        <v>428</v>
      </c>
      <c r="H800" s="6" t="str">
        <f>IFERROR(LEFT(Table_owssvr[[#This Row],[Subject]],FIND(";",Table_owssvr[[#This Row],[Subject]])-1),Table_owssvr[[#This Row],[Subject]])</f>
        <v>Damage related to disaster</v>
      </c>
      <c r="I800" s="1" t="s">
        <v>27</v>
      </c>
      <c r="J800" s="1" t="s">
        <v>10</v>
      </c>
      <c r="K800" s="5">
        <v>43042.59642361111</v>
      </c>
      <c r="L800" s="1"/>
      <c r="M800" s="1"/>
      <c r="N800" s="2" t="s">
        <v>12</v>
      </c>
      <c r="O800" s="6" t="b">
        <v>0</v>
      </c>
      <c r="P800" s="1" t="s">
        <v>15</v>
      </c>
      <c r="Q800" s="33" t="str">
        <f>IF(ISNUMBER(SEARCH(",",Table_owssvr[[#This Row],[Created By]])),SUBSTITUTE(Table_owssvr[[#This Row],[Created By]]," OCD,",""),Table_owssvr[[#This Row],[Created By]])</f>
        <v>Helena Janssen</v>
      </c>
      <c r="R800" s="33" t="str">
        <f>IF(ISNUMBER(SEARCH(",",Table_owssvr[[#This Row],[Created By]])),(MID(Table_owssvr[[#This Row],[Created By_A]]&amp;" "&amp;Table_owssvr[[#This Row],[Created By_A]],FIND(" ",Table_owssvr[[#This Row],[Created By_A]])+1,LEN(Table_owssvr[[#This Row],[Created By_A]]))),Table_owssvr[[#This Row],[Created By]])</f>
        <v>Helena Janssen</v>
      </c>
      <c r="S800" s="34" t="str">
        <f>IF(ISNUMBER(SEARCH(",",Table_owssvr[[#This Row],[Created By_B1]])),SUBSTITUTE(Table_owssvr[[#This Row],[Created By_B1]],",",""),Table_owssvr[[#This Row],[Created By_B1]])</f>
        <v>Helena Janssen</v>
      </c>
      <c r="T800" s="7">
        <v>810</v>
      </c>
      <c r="U800" s="1" t="s">
        <v>15</v>
      </c>
      <c r="V800" s="5">
        <v>43042.59642361111</v>
      </c>
      <c r="W800" s="1" t="s">
        <v>10</v>
      </c>
      <c r="X800" s="1"/>
      <c r="Y800" s="1" t="s">
        <v>190</v>
      </c>
      <c r="Z800" s="1" t="s">
        <v>12</v>
      </c>
      <c r="AA800" s="1" t="s">
        <v>11</v>
      </c>
    </row>
    <row r="801" spans="1:27" x14ac:dyDescent="0.25">
      <c r="A801" s="1" t="s">
        <v>31</v>
      </c>
      <c r="B801" s="4">
        <v>43045</v>
      </c>
      <c r="C801" s="24" t="str">
        <f ca="1">IF(Table_owssvr[[#This Row],[Date]]&gt;=(TODAY()-365),"Y","N")</f>
        <v>N</v>
      </c>
      <c r="D801" s="1" t="s">
        <v>30</v>
      </c>
      <c r="E801" s="1" t="s">
        <v>29</v>
      </c>
      <c r="F801" s="14" t="s">
        <v>593</v>
      </c>
      <c r="G801" s="1" t="s">
        <v>13</v>
      </c>
      <c r="H801" s="6" t="str">
        <f>IFERROR(LEFT(Table_owssvr[[#This Row],[Subject]],FIND(";",Table_owssvr[[#This Row],[Subject]])-1),Table_owssvr[[#This Row],[Subject]])</f>
        <v>Grants Management</v>
      </c>
      <c r="I801" s="1" t="s">
        <v>27</v>
      </c>
      <c r="J801" s="1" t="s">
        <v>26</v>
      </c>
      <c r="K801" s="5">
        <v>43045.653599537036</v>
      </c>
      <c r="L801" s="1"/>
      <c r="M801" s="1"/>
      <c r="N801" s="2" t="s">
        <v>12</v>
      </c>
      <c r="O801" s="6" t="b">
        <v>0</v>
      </c>
      <c r="P801" s="1" t="s">
        <v>15</v>
      </c>
      <c r="Q801" s="33" t="str">
        <f>IF(ISNUMBER(SEARCH(",",Table_owssvr[[#This Row],[Created By]])),SUBSTITUTE(Table_owssvr[[#This Row],[Created By]]," OCD,",""),Table_owssvr[[#This Row],[Created By]])</f>
        <v>Jimmy Dunphy</v>
      </c>
      <c r="R801" s="33" t="str">
        <f>IF(ISNUMBER(SEARCH(",",Table_owssvr[[#This Row],[Created By]])),(MID(Table_owssvr[[#This Row],[Created By_A]]&amp;" "&amp;Table_owssvr[[#This Row],[Created By_A]],FIND(" ",Table_owssvr[[#This Row],[Created By_A]])+1,LEN(Table_owssvr[[#This Row],[Created By_A]]))),Table_owssvr[[#This Row],[Created By]])</f>
        <v>Jimmy Dunphy</v>
      </c>
      <c r="S801" s="34" t="str">
        <f>IF(ISNUMBER(SEARCH(",",Table_owssvr[[#This Row],[Created By_B1]])),SUBSTITUTE(Table_owssvr[[#This Row],[Created By_B1]],",",""),Table_owssvr[[#This Row],[Created By_B1]])</f>
        <v>Jimmy Dunphy</v>
      </c>
      <c r="T801" s="7">
        <v>811</v>
      </c>
      <c r="U801" s="1" t="s">
        <v>15</v>
      </c>
      <c r="V801" s="5">
        <v>43045.659571759257</v>
      </c>
      <c r="W801" s="1" t="s">
        <v>26</v>
      </c>
      <c r="X801" s="1"/>
      <c r="Y801" s="1" t="s">
        <v>13</v>
      </c>
      <c r="Z801" s="1" t="s">
        <v>12</v>
      </c>
      <c r="AA801" s="1" t="s">
        <v>11</v>
      </c>
    </row>
    <row r="802" spans="1:27" x14ac:dyDescent="0.25">
      <c r="A802" s="1" t="s">
        <v>970</v>
      </c>
      <c r="B802" s="4">
        <v>43047</v>
      </c>
      <c r="C802" s="24" t="str">
        <f ca="1">IF(Table_owssvr[[#This Row],[Date]]&gt;=(TODAY()-365),"Y","N")</f>
        <v>N</v>
      </c>
      <c r="D802" s="1" t="s">
        <v>592</v>
      </c>
      <c r="E802" s="1" t="s">
        <v>448</v>
      </c>
      <c r="F802" s="14" t="s">
        <v>591</v>
      </c>
      <c r="G802" s="1" t="s">
        <v>13</v>
      </c>
      <c r="H802" s="6" t="str">
        <f>IFERROR(LEFT(Table_owssvr[[#This Row],[Subject]],FIND(";",Table_owssvr[[#This Row],[Subject]])-1),Table_owssvr[[#This Row],[Subject]])</f>
        <v>Grants Management</v>
      </c>
      <c r="I802" s="1" t="s">
        <v>27</v>
      </c>
      <c r="J802" s="1" t="s">
        <v>26</v>
      </c>
      <c r="K802" s="5">
        <v>43047.635648148149</v>
      </c>
      <c r="L802" s="1"/>
      <c r="M802" s="1"/>
      <c r="N802" s="2" t="s">
        <v>12</v>
      </c>
      <c r="O802" s="6" t="b">
        <v>0</v>
      </c>
      <c r="P802" s="1" t="s">
        <v>15</v>
      </c>
      <c r="Q802" s="33" t="str">
        <f>IF(ISNUMBER(SEARCH(",",Table_owssvr[[#This Row],[Created By]])),SUBSTITUTE(Table_owssvr[[#This Row],[Created By]]," OCD,",""),Table_owssvr[[#This Row],[Created By]])</f>
        <v>Jimmy Dunphy</v>
      </c>
      <c r="R802" s="33" t="str">
        <f>IF(ISNUMBER(SEARCH(",",Table_owssvr[[#This Row],[Created By]])),(MID(Table_owssvr[[#This Row],[Created By_A]]&amp;" "&amp;Table_owssvr[[#This Row],[Created By_A]],FIND(" ",Table_owssvr[[#This Row],[Created By_A]])+1,LEN(Table_owssvr[[#This Row],[Created By_A]]))),Table_owssvr[[#This Row],[Created By]])</f>
        <v>Jimmy Dunphy</v>
      </c>
      <c r="S802" s="34" t="str">
        <f>IF(ISNUMBER(SEARCH(",",Table_owssvr[[#This Row],[Created By_B1]])),SUBSTITUTE(Table_owssvr[[#This Row],[Created By_B1]],",",""),Table_owssvr[[#This Row],[Created By_B1]])</f>
        <v>Jimmy Dunphy</v>
      </c>
      <c r="T802" s="7">
        <v>812</v>
      </c>
      <c r="U802" s="1" t="s">
        <v>15</v>
      </c>
      <c r="V802" s="5">
        <v>43515.486990740741</v>
      </c>
      <c r="W802" s="1" t="s">
        <v>26</v>
      </c>
      <c r="X802" s="1"/>
      <c r="Y802" s="1" t="s">
        <v>13</v>
      </c>
      <c r="Z802" s="1" t="s">
        <v>12</v>
      </c>
      <c r="AA802" s="1" t="s">
        <v>11</v>
      </c>
    </row>
    <row r="803" spans="1:27" x14ac:dyDescent="0.25">
      <c r="A803" s="1" t="s">
        <v>590</v>
      </c>
      <c r="B803" s="4">
        <v>43048</v>
      </c>
      <c r="C803" s="24" t="str">
        <f ca="1">IF(Table_owssvr[[#This Row],[Date]]&gt;=(TODAY()-365),"Y","N")</f>
        <v>N</v>
      </c>
      <c r="D803" s="1" t="s">
        <v>589</v>
      </c>
      <c r="E803" s="1" t="s">
        <v>39</v>
      </c>
      <c r="F803" s="14" t="s">
        <v>588</v>
      </c>
      <c r="G803" s="1" t="s">
        <v>587</v>
      </c>
      <c r="H803" s="6" t="str">
        <f>IFERROR(LEFT(Table_owssvr[[#This Row],[Subject]],FIND(";",Table_owssvr[[#This Row],[Subject]])-1),Table_owssvr[[#This Row],[Subject]])</f>
        <v>Damage related to disaster</v>
      </c>
      <c r="I803" s="1" t="s">
        <v>27</v>
      </c>
      <c r="J803" s="1" t="s">
        <v>4</v>
      </c>
      <c r="K803" s="5">
        <v>43048.432754629626</v>
      </c>
      <c r="L803" s="1"/>
      <c r="M803" s="1"/>
      <c r="N803" s="2" t="s">
        <v>12</v>
      </c>
      <c r="O803" s="6" t="b">
        <v>0</v>
      </c>
      <c r="P803" s="1" t="s">
        <v>15</v>
      </c>
      <c r="Q803" s="33" t="str">
        <f>IF(ISNUMBER(SEARCH(",",Table_owssvr[[#This Row],[Created By]])),SUBSTITUTE(Table_owssvr[[#This Row],[Created By]]," OCD,",""),Table_owssvr[[#This Row],[Created By]])</f>
        <v>Kristen Hebert</v>
      </c>
      <c r="R803" s="33" t="str">
        <f>IF(ISNUMBER(SEARCH(",",Table_owssvr[[#This Row],[Created By]])),(MID(Table_owssvr[[#This Row],[Created By_A]]&amp;" "&amp;Table_owssvr[[#This Row],[Created By_A]],FIND(" ",Table_owssvr[[#This Row],[Created By_A]])+1,LEN(Table_owssvr[[#This Row],[Created By_A]]))),Table_owssvr[[#This Row],[Created By]])</f>
        <v>Kristen Hebert</v>
      </c>
      <c r="S803" s="34" t="str">
        <f>IF(ISNUMBER(SEARCH(",",Table_owssvr[[#This Row],[Created By_B1]])),SUBSTITUTE(Table_owssvr[[#This Row],[Created By_B1]],",",""),Table_owssvr[[#This Row],[Created By_B1]])</f>
        <v>Kristen Hebert</v>
      </c>
      <c r="T803" s="7">
        <v>813</v>
      </c>
      <c r="U803" s="1" t="s">
        <v>15</v>
      </c>
      <c r="V803" s="5">
        <v>43048.432754629626</v>
      </c>
      <c r="W803" s="1" t="s">
        <v>4</v>
      </c>
      <c r="X803" s="1"/>
      <c r="Y803" s="1" t="s">
        <v>190</v>
      </c>
      <c r="Z803" s="1" t="s">
        <v>12</v>
      </c>
      <c r="AA803" s="1" t="s">
        <v>11</v>
      </c>
    </row>
    <row r="804" spans="1:27" x14ac:dyDescent="0.25">
      <c r="A804" s="1" t="s">
        <v>329</v>
      </c>
      <c r="B804" s="4">
        <v>43054</v>
      </c>
      <c r="C804" s="24" t="str">
        <f ca="1">IF(Table_owssvr[[#This Row],[Date]]&gt;=(TODAY()-365),"Y","N")</f>
        <v>N</v>
      </c>
      <c r="D804" s="1" t="s">
        <v>586</v>
      </c>
      <c r="E804" s="1" t="s">
        <v>585</v>
      </c>
      <c r="F804" s="14" t="s">
        <v>584</v>
      </c>
      <c r="G804" s="1" t="s">
        <v>13</v>
      </c>
      <c r="H804" s="6" t="str">
        <f>IFERROR(LEFT(Table_owssvr[[#This Row],[Subject]],FIND(";",Table_owssvr[[#This Row],[Subject]])-1),Table_owssvr[[#This Row],[Subject]])</f>
        <v>Grants Management</v>
      </c>
      <c r="I804" s="1" t="s">
        <v>27</v>
      </c>
      <c r="J804" s="1" t="s">
        <v>26</v>
      </c>
      <c r="K804" s="5">
        <v>43054.407222222224</v>
      </c>
      <c r="L804" s="1"/>
      <c r="M804" s="1"/>
      <c r="N804" s="2" t="s">
        <v>12</v>
      </c>
      <c r="O804" s="6" t="b">
        <v>0</v>
      </c>
      <c r="P804" s="1" t="s">
        <v>15</v>
      </c>
      <c r="Q804" s="33" t="str">
        <f>IF(ISNUMBER(SEARCH(",",Table_owssvr[[#This Row],[Created By]])),SUBSTITUTE(Table_owssvr[[#This Row],[Created By]]," OCD,",""),Table_owssvr[[#This Row],[Created By]])</f>
        <v>Jimmy Dunphy</v>
      </c>
      <c r="R804" s="33" t="str">
        <f>IF(ISNUMBER(SEARCH(",",Table_owssvr[[#This Row],[Created By]])),(MID(Table_owssvr[[#This Row],[Created By_A]]&amp;" "&amp;Table_owssvr[[#This Row],[Created By_A]],FIND(" ",Table_owssvr[[#This Row],[Created By_A]])+1,LEN(Table_owssvr[[#This Row],[Created By_A]]))),Table_owssvr[[#This Row],[Created By]])</f>
        <v>Jimmy Dunphy</v>
      </c>
      <c r="S804" s="34" t="str">
        <f>IF(ISNUMBER(SEARCH(",",Table_owssvr[[#This Row],[Created By_B1]])),SUBSTITUTE(Table_owssvr[[#This Row],[Created By_B1]],",",""),Table_owssvr[[#This Row],[Created By_B1]])</f>
        <v>Jimmy Dunphy</v>
      </c>
      <c r="T804" s="7">
        <v>814</v>
      </c>
      <c r="U804" s="1" t="s">
        <v>15</v>
      </c>
      <c r="V804" s="5">
        <v>43251.367476851854</v>
      </c>
      <c r="W804" s="1" t="s">
        <v>26</v>
      </c>
      <c r="X804" s="1"/>
      <c r="Y804" s="1" t="s">
        <v>13</v>
      </c>
      <c r="Z804" s="1" t="s">
        <v>12</v>
      </c>
      <c r="AA804" s="1" t="s">
        <v>11</v>
      </c>
    </row>
    <row r="805" spans="1:27" x14ac:dyDescent="0.25">
      <c r="A805" s="1" t="s">
        <v>548</v>
      </c>
      <c r="B805" s="4">
        <v>43047</v>
      </c>
      <c r="C805" s="24" t="str">
        <f ca="1">IF(Table_owssvr[[#This Row],[Date]]&gt;=(TODAY()-365),"Y","N")</f>
        <v>N</v>
      </c>
      <c r="D805" s="1" t="s">
        <v>583</v>
      </c>
      <c r="E805" s="1" t="s">
        <v>502</v>
      </c>
      <c r="F805" s="14" t="s">
        <v>582</v>
      </c>
      <c r="G805" s="1" t="s">
        <v>581</v>
      </c>
      <c r="H805" s="6" t="str">
        <f>IFERROR(LEFT(Table_owssvr[[#This Row],[Subject]],FIND(";",Table_owssvr[[#This Row],[Subject]])-1),Table_owssvr[[#This Row],[Subject]])</f>
        <v>Damage related to disaster</v>
      </c>
      <c r="I805" s="1" t="s">
        <v>27</v>
      </c>
      <c r="J805" s="1" t="s">
        <v>10</v>
      </c>
      <c r="K805" s="5">
        <v>43056.28496527778</v>
      </c>
      <c r="L805" s="1"/>
      <c r="M805" s="1"/>
      <c r="N805" s="2" t="s">
        <v>12</v>
      </c>
      <c r="O805" s="6" t="b">
        <v>0</v>
      </c>
      <c r="P805" s="1" t="s">
        <v>15</v>
      </c>
      <c r="Q805" s="33" t="str">
        <f>IF(ISNUMBER(SEARCH(",",Table_owssvr[[#This Row],[Created By]])),SUBSTITUTE(Table_owssvr[[#This Row],[Created By]]," OCD,",""),Table_owssvr[[#This Row],[Created By]])</f>
        <v>Helena Janssen</v>
      </c>
      <c r="R805" s="33" t="str">
        <f>IF(ISNUMBER(SEARCH(",",Table_owssvr[[#This Row],[Created By]])),(MID(Table_owssvr[[#This Row],[Created By_A]]&amp;" "&amp;Table_owssvr[[#This Row],[Created By_A]],FIND(" ",Table_owssvr[[#This Row],[Created By_A]])+1,LEN(Table_owssvr[[#This Row],[Created By_A]]))),Table_owssvr[[#This Row],[Created By]])</f>
        <v>Helena Janssen</v>
      </c>
      <c r="S805" s="34" t="str">
        <f>IF(ISNUMBER(SEARCH(",",Table_owssvr[[#This Row],[Created By_B1]])),SUBSTITUTE(Table_owssvr[[#This Row],[Created By_B1]],",",""),Table_owssvr[[#This Row],[Created By_B1]])</f>
        <v>Helena Janssen</v>
      </c>
      <c r="T805" s="7">
        <v>815</v>
      </c>
      <c r="U805" s="1" t="s">
        <v>15</v>
      </c>
      <c r="V805" s="5">
        <v>43056.28496527778</v>
      </c>
      <c r="W805" s="1" t="s">
        <v>10</v>
      </c>
      <c r="X805" s="1"/>
      <c r="Y805" s="1" t="s">
        <v>190</v>
      </c>
      <c r="Z805" s="1" t="s">
        <v>12</v>
      </c>
      <c r="AA805" s="1" t="s">
        <v>11</v>
      </c>
    </row>
    <row r="806" spans="1:27" x14ac:dyDescent="0.25">
      <c r="A806" s="1" t="s">
        <v>580</v>
      </c>
      <c r="B806" s="4">
        <v>43054</v>
      </c>
      <c r="C806" s="24" t="str">
        <f ca="1">IF(Table_owssvr[[#This Row],[Date]]&gt;=(TODAY()-365),"Y","N")</f>
        <v>N</v>
      </c>
      <c r="D806" s="1" t="s">
        <v>579</v>
      </c>
      <c r="E806" s="1" t="s">
        <v>39</v>
      </c>
      <c r="F806" s="14" t="s">
        <v>578</v>
      </c>
      <c r="G806" s="1" t="s">
        <v>577</v>
      </c>
      <c r="H806" s="6" t="str">
        <f>IFERROR(LEFT(Table_owssvr[[#This Row],[Subject]],FIND(";",Table_owssvr[[#This Row],[Subject]])-1),Table_owssvr[[#This Row],[Subject]])</f>
        <v>Damage related to disaster</v>
      </c>
      <c r="I806" s="1" t="s">
        <v>16</v>
      </c>
      <c r="J806" s="1" t="s">
        <v>10</v>
      </c>
      <c r="K806" s="5">
        <v>43056.292407407411</v>
      </c>
      <c r="L806" s="1"/>
      <c r="M806" s="1"/>
      <c r="N806" s="2" t="s">
        <v>12</v>
      </c>
      <c r="O806" s="6" t="b">
        <v>0</v>
      </c>
      <c r="P806" s="1" t="s">
        <v>15</v>
      </c>
      <c r="Q806" s="33" t="str">
        <f>IF(ISNUMBER(SEARCH(",",Table_owssvr[[#This Row],[Created By]])),SUBSTITUTE(Table_owssvr[[#This Row],[Created By]]," OCD,",""),Table_owssvr[[#This Row],[Created By]])</f>
        <v>Helena Janssen</v>
      </c>
      <c r="R806" s="33" t="str">
        <f>IF(ISNUMBER(SEARCH(",",Table_owssvr[[#This Row],[Created By]])),(MID(Table_owssvr[[#This Row],[Created By_A]]&amp;" "&amp;Table_owssvr[[#This Row],[Created By_A]],FIND(" ",Table_owssvr[[#This Row],[Created By_A]])+1,LEN(Table_owssvr[[#This Row],[Created By_A]]))),Table_owssvr[[#This Row],[Created By]])</f>
        <v>Helena Janssen</v>
      </c>
      <c r="S806" s="34" t="str">
        <f>IF(ISNUMBER(SEARCH(",",Table_owssvr[[#This Row],[Created By_B1]])),SUBSTITUTE(Table_owssvr[[#This Row],[Created By_B1]],",",""),Table_owssvr[[#This Row],[Created By_B1]])</f>
        <v>Helena Janssen</v>
      </c>
      <c r="T806" s="7">
        <v>816</v>
      </c>
      <c r="U806" s="1" t="s">
        <v>15</v>
      </c>
      <c r="V806" s="5">
        <v>43056.292407407411</v>
      </c>
      <c r="W806" s="1" t="s">
        <v>10</v>
      </c>
      <c r="X806" s="1"/>
      <c r="Y806" s="1" t="s">
        <v>190</v>
      </c>
      <c r="Z806" s="1" t="s">
        <v>12</v>
      </c>
      <c r="AA806" s="1" t="s">
        <v>11</v>
      </c>
    </row>
    <row r="807" spans="1:27" x14ac:dyDescent="0.25">
      <c r="A807" s="1" t="s">
        <v>492</v>
      </c>
      <c r="B807" s="4">
        <v>43040</v>
      </c>
      <c r="C807" s="24" t="str">
        <f ca="1">IF(Table_owssvr[[#This Row],[Date]]&gt;=(TODAY()-365),"Y","N")</f>
        <v>N</v>
      </c>
      <c r="D807" s="1" t="s">
        <v>576</v>
      </c>
      <c r="E807" s="1" t="s">
        <v>29</v>
      </c>
      <c r="F807" s="14" t="s">
        <v>575</v>
      </c>
      <c r="G807" s="1" t="s">
        <v>574</v>
      </c>
      <c r="H807" s="6" t="str">
        <f>IFERROR(LEFT(Table_owssvr[[#This Row],[Subject]],FIND(";",Table_owssvr[[#This Row],[Subject]])-1),Table_owssvr[[#This Row],[Subject]])</f>
        <v>Eligible CDBG Activities</v>
      </c>
      <c r="I807" s="1" t="s">
        <v>27</v>
      </c>
      <c r="J807" s="1" t="s">
        <v>3</v>
      </c>
      <c r="K807" s="5">
        <v>43056.554513888892</v>
      </c>
      <c r="L807" s="1"/>
      <c r="M807" s="1"/>
      <c r="N807" s="2" t="s">
        <v>12</v>
      </c>
      <c r="O807" s="6" t="b">
        <v>0</v>
      </c>
      <c r="P807" s="1" t="s">
        <v>15</v>
      </c>
      <c r="Q807" s="33" t="str">
        <f>IF(ISNUMBER(SEARCH(",",Table_owssvr[[#This Row],[Created By]])),SUBSTITUTE(Table_owssvr[[#This Row],[Created By]]," OCD,",""),Table_owssvr[[#This Row],[Created By]])</f>
        <v>Rosalind Peychaud</v>
      </c>
      <c r="R807" s="33" t="str">
        <f>IF(ISNUMBER(SEARCH(",",Table_owssvr[[#This Row],[Created By]])),(MID(Table_owssvr[[#This Row],[Created By_A]]&amp;" "&amp;Table_owssvr[[#This Row],[Created By_A]],FIND(" ",Table_owssvr[[#This Row],[Created By_A]])+1,LEN(Table_owssvr[[#This Row],[Created By_A]]))),Table_owssvr[[#This Row],[Created By]])</f>
        <v>Rosalind Peychaud</v>
      </c>
      <c r="S807" s="34" t="str">
        <f>IF(ISNUMBER(SEARCH(",",Table_owssvr[[#This Row],[Created By_B1]])),SUBSTITUTE(Table_owssvr[[#This Row],[Created By_B1]],",",""),Table_owssvr[[#This Row],[Created By_B1]])</f>
        <v>Rosalind Peychaud</v>
      </c>
      <c r="T807" s="7">
        <v>817</v>
      </c>
      <c r="U807" s="1" t="s">
        <v>15</v>
      </c>
      <c r="V807" s="5">
        <v>43056.554513888892</v>
      </c>
      <c r="W807" s="1" t="s">
        <v>3</v>
      </c>
      <c r="X807" s="1"/>
      <c r="Y807" s="1" t="s">
        <v>13</v>
      </c>
      <c r="Z807" s="1" t="s">
        <v>12</v>
      </c>
      <c r="AA807" s="1" t="s">
        <v>11</v>
      </c>
    </row>
    <row r="808" spans="1:27" x14ac:dyDescent="0.25">
      <c r="A808" s="1" t="s">
        <v>573</v>
      </c>
      <c r="B808" s="4">
        <v>43025</v>
      </c>
      <c r="C808" s="24" t="str">
        <f ca="1">IF(Table_owssvr[[#This Row],[Date]]&gt;=(TODAY()-365),"Y","N")</f>
        <v>N</v>
      </c>
      <c r="D808" s="1" t="s">
        <v>572</v>
      </c>
      <c r="E808" s="1" t="s">
        <v>29</v>
      </c>
      <c r="F808" s="14" t="s">
        <v>571</v>
      </c>
      <c r="G808" s="1" t="s">
        <v>217</v>
      </c>
      <c r="H808" s="6" t="str">
        <f>IFERROR(LEFT(Table_owssvr[[#This Row],[Subject]],FIND(";",Table_owssvr[[#This Row],[Subject]])-1),Table_owssvr[[#This Row],[Subject]])</f>
        <v>Damage related to disaster</v>
      </c>
      <c r="I808" s="1" t="s">
        <v>27</v>
      </c>
      <c r="J808" s="1" t="s">
        <v>3</v>
      </c>
      <c r="K808" s="5">
        <v>43056.557511574072</v>
      </c>
      <c r="L808" s="1"/>
      <c r="M808" s="1"/>
      <c r="N808" s="2" t="s">
        <v>12</v>
      </c>
      <c r="O808" s="6" t="b">
        <v>0</v>
      </c>
      <c r="P808" s="1" t="s">
        <v>15</v>
      </c>
      <c r="Q808" s="33" t="str">
        <f>IF(ISNUMBER(SEARCH(",",Table_owssvr[[#This Row],[Created By]])),SUBSTITUTE(Table_owssvr[[#This Row],[Created By]]," OCD,",""),Table_owssvr[[#This Row],[Created By]])</f>
        <v>Rosalind Peychaud</v>
      </c>
      <c r="R808" s="33" t="str">
        <f>IF(ISNUMBER(SEARCH(",",Table_owssvr[[#This Row],[Created By]])),(MID(Table_owssvr[[#This Row],[Created By_A]]&amp;" "&amp;Table_owssvr[[#This Row],[Created By_A]],FIND(" ",Table_owssvr[[#This Row],[Created By_A]])+1,LEN(Table_owssvr[[#This Row],[Created By_A]]))),Table_owssvr[[#This Row],[Created By]])</f>
        <v>Rosalind Peychaud</v>
      </c>
      <c r="S808" s="34" t="str">
        <f>IF(ISNUMBER(SEARCH(",",Table_owssvr[[#This Row],[Created By_B1]])),SUBSTITUTE(Table_owssvr[[#This Row],[Created By_B1]],",",""),Table_owssvr[[#This Row],[Created By_B1]])</f>
        <v>Rosalind Peychaud</v>
      </c>
      <c r="T808" s="7">
        <v>818</v>
      </c>
      <c r="U808" s="1" t="s">
        <v>15</v>
      </c>
      <c r="V808" s="5">
        <v>43056.557511574072</v>
      </c>
      <c r="W808" s="1" t="s">
        <v>3</v>
      </c>
      <c r="X808" s="1"/>
      <c r="Y808" s="1" t="s">
        <v>13</v>
      </c>
      <c r="Z808" s="1" t="s">
        <v>12</v>
      </c>
      <c r="AA808" s="1" t="s">
        <v>11</v>
      </c>
    </row>
    <row r="809" spans="1:27" x14ac:dyDescent="0.25">
      <c r="A809" s="1" t="s">
        <v>570</v>
      </c>
      <c r="B809" s="4">
        <v>43033</v>
      </c>
      <c r="C809" s="24" t="str">
        <f ca="1">IF(Table_owssvr[[#This Row],[Date]]&gt;=(TODAY()-365),"Y","N")</f>
        <v>N</v>
      </c>
      <c r="D809" s="1" t="s">
        <v>568</v>
      </c>
      <c r="E809" s="1" t="s">
        <v>29</v>
      </c>
      <c r="F809" s="14" t="s">
        <v>569</v>
      </c>
      <c r="G809" s="1" t="s">
        <v>13</v>
      </c>
      <c r="H809" s="6" t="str">
        <f>IFERROR(LEFT(Table_owssvr[[#This Row],[Subject]],FIND(";",Table_owssvr[[#This Row],[Subject]])-1),Table_owssvr[[#This Row],[Subject]])</f>
        <v>Grants Management</v>
      </c>
      <c r="I809" s="1" t="s">
        <v>16</v>
      </c>
      <c r="J809" s="1" t="s">
        <v>3</v>
      </c>
      <c r="K809" s="5">
        <v>43056.581134259257</v>
      </c>
      <c r="L809" s="1"/>
      <c r="M809" s="1"/>
      <c r="N809" s="2" t="s">
        <v>12</v>
      </c>
      <c r="O809" s="6" t="b">
        <v>0</v>
      </c>
      <c r="P809" s="1" t="s">
        <v>15</v>
      </c>
      <c r="Q809" s="33" t="str">
        <f>IF(ISNUMBER(SEARCH(",",Table_owssvr[[#This Row],[Created By]])),SUBSTITUTE(Table_owssvr[[#This Row],[Created By]]," OCD,",""),Table_owssvr[[#This Row],[Created By]])</f>
        <v>Rosalind Peychaud</v>
      </c>
      <c r="R809" s="33" t="str">
        <f>IF(ISNUMBER(SEARCH(",",Table_owssvr[[#This Row],[Created By]])),(MID(Table_owssvr[[#This Row],[Created By_A]]&amp;" "&amp;Table_owssvr[[#This Row],[Created By_A]],FIND(" ",Table_owssvr[[#This Row],[Created By_A]])+1,LEN(Table_owssvr[[#This Row],[Created By_A]]))),Table_owssvr[[#This Row],[Created By]])</f>
        <v>Rosalind Peychaud</v>
      </c>
      <c r="S809" s="34" t="str">
        <f>IF(ISNUMBER(SEARCH(",",Table_owssvr[[#This Row],[Created By_B1]])),SUBSTITUTE(Table_owssvr[[#This Row],[Created By_B1]],",",""),Table_owssvr[[#This Row],[Created By_B1]])</f>
        <v>Rosalind Peychaud</v>
      </c>
      <c r="T809" s="7">
        <v>819</v>
      </c>
      <c r="U809" s="1" t="s">
        <v>15</v>
      </c>
      <c r="V809" s="5">
        <v>43461.582326388889</v>
      </c>
      <c r="W809" s="1" t="s">
        <v>2826</v>
      </c>
      <c r="X809" s="1"/>
      <c r="Y809" s="1" t="s">
        <v>13</v>
      </c>
      <c r="Z809" s="1" t="s">
        <v>12</v>
      </c>
      <c r="AA809" s="1" t="s">
        <v>11</v>
      </c>
    </row>
    <row r="810" spans="1:27" x14ac:dyDescent="0.25">
      <c r="A810" s="1" t="s">
        <v>453</v>
      </c>
      <c r="B810" s="4">
        <v>43055</v>
      </c>
      <c r="C810" s="24" t="str">
        <f ca="1">IF(Table_owssvr[[#This Row],[Date]]&gt;=(TODAY()-365),"Y","N")</f>
        <v>N</v>
      </c>
      <c r="D810" s="1" t="s">
        <v>568</v>
      </c>
      <c r="E810" s="1" t="s">
        <v>29</v>
      </c>
      <c r="F810" s="14" t="s">
        <v>567</v>
      </c>
      <c r="G810" s="1" t="s">
        <v>13</v>
      </c>
      <c r="H810" s="6" t="str">
        <f>IFERROR(LEFT(Table_owssvr[[#This Row],[Subject]],FIND(";",Table_owssvr[[#This Row],[Subject]])-1),Table_owssvr[[#This Row],[Subject]])</f>
        <v>Grants Management</v>
      </c>
      <c r="I810" s="1" t="s">
        <v>16</v>
      </c>
      <c r="J810" s="1" t="s">
        <v>3</v>
      </c>
      <c r="K810" s="5">
        <v>43056.584756944445</v>
      </c>
      <c r="L810" s="1"/>
      <c r="M810" s="1"/>
      <c r="N810" s="2" t="s">
        <v>12</v>
      </c>
      <c r="O810" s="6" t="b">
        <v>0</v>
      </c>
      <c r="P810" s="1" t="s">
        <v>15</v>
      </c>
      <c r="Q810" s="33" t="str">
        <f>IF(ISNUMBER(SEARCH(",",Table_owssvr[[#This Row],[Created By]])),SUBSTITUTE(Table_owssvr[[#This Row],[Created By]]," OCD,",""),Table_owssvr[[#This Row],[Created By]])</f>
        <v>Rosalind Peychaud</v>
      </c>
      <c r="R810" s="33" t="str">
        <f>IF(ISNUMBER(SEARCH(",",Table_owssvr[[#This Row],[Created By]])),(MID(Table_owssvr[[#This Row],[Created By_A]]&amp;" "&amp;Table_owssvr[[#This Row],[Created By_A]],FIND(" ",Table_owssvr[[#This Row],[Created By_A]])+1,LEN(Table_owssvr[[#This Row],[Created By_A]]))),Table_owssvr[[#This Row],[Created By]])</f>
        <v>Rosalind Peychaud</v>
      </c>
      <c r="S810" s="34" t="str">
        <f>IF(ISNUMBER(SEARCH(",",Table_owssvr[[#This Row],[Created By_B1]])),SUBSTITUTE(Table_owssvr[[#This Row],[Created By_B1]],",",""),Table_owssvr[[#This Row],[Created By_B1]])</f>
        <v>Rosalind Peychaud</v>
      </c>
      <c r="T810" s="7">
        <v>820</v>
      </c>
      <c r="U810" s="1" t="s">
        <v>15</v>
      </c>
      <c r="V810" s="5">
        <v>43056.584756944445</v>
      </c>
      <c r="W810" s="1" t="s">
        <v>3</v>
      </c>
      <c r="X810" s="1"/>
      <c r="Y810" s="1" t="s">
        <v>13</v>
      </c>
      <c r="Z810" s="1" t="s">
        <v>12</v>
      </c>
      <c r="AA810" s="1" t="s">
        <v>11</v>
      </c>
    </row>
    <row r="811" spans="1:27" x14ac:dyDescent="0.25">
      <c r="A811" s="1" t="s">
        <v>564</v>
      </c>
      <c r="B811" s="4">
        <v>43027</v>
      </c>
      <c r="C811" s="24" t="str">
        <f ca="1">IF(Table_owssvr[[#This Row],[Date]]&gt;=(TODAY()-365),"Y","N")</f>
        <v>N</v>
      </c>
      <c r="D811" s="1" t="s">
        <v>566</v>
      </c>
      <c r="E811" s="1" t="s">
        <v>29</v>
      </c>
      <c r="F811" s="14" t="s">
        <v>565</v>
      </c>
      <c r="G811" s="1" t="s">
        <v>13</v>
      </c>
      <c r="H811" s="6" t="str">
        <f>IFERROR(LEFT(Table_owssvr[[#This Row],[Subject]],FIND(";",Table_owssvr[[#This Row],[Subject]])-1),Table_owssvr[[#This Row],[Subject]])</f>
        <v>Grants Management</v>
      </c>
      <c r="I811" s="1" t="s">
        <v>16</v>
      </c>
      <c r="J811" s="1" t="s">
        <v>3</v>
      </c>
      <c r="K811" s="5">
        <v>43056.601724537039</v>
      </c>
      <c r="L811" s="1"/>
      <c r="M811" s="1"/>
      <c r="N811" s="2" t="s">
        <v>12</v>
      </c>
      <c r="O811" s="6" t="b">
        <v>0</v>
      </c>
      <c r="P811" s="1" t="s">
        <v>15</v>
      </c>
      <c r="Q811" s="33" t="str">
        <f>IF(ISNUMBER(SEARCH(",",Table_owssvr[[#This Row],[Created By]])),SUBSTITUTE(Table_owssvr[[#This Row],[Created By]]," OCD,",""),Table_owssvr[[#This Row],[Created By]])</f>
        <v>Rosalind Peychaud</v>
      </c>
      <c r="R811" s="33" t="str">
        <f>IF(ISNUMBER(SEARCH(",",Table_owssvr[[#This Row],[Created By]])),(MID(Table_owssvr[[#This Row],[Created By_A]]&amp;" "&amp;Table_owssvr[[#This Row],[Created By_A]],FIND(" ",Table_owssvr[[#This Row],[Created By_A]])+1,LEN(Table_owssvr[[#This Row],[Created By_A]]))),Table_owssvr[[#This Row],[Created By]])</f>
        <v>Rosalind Peychaud</v>
      </c>
      <c r="S811" s="34" t="str">
        <f>IF(ISNUMBER(SEARCH(",",Table_owssvr[[#This Row],[Created By_B1]])),SUBSTITUTE(Table_owssvr[[#This Row],[Created By_B1]],",",""),Table_owssvr[[#This Row],[Created By_B1]])</f>
        <v>Rosalind Peychaud</v>
      </c>
      <c r="T811" s="7">
        <v>821</v>
      </c>
      <c r="U811" s="1" t="s">
        <v>15</v>
      </c>
      <c r="V811" s="5">
        <v>43056.601724537039</v>
      </c>
      <c r="W811" s="1" t="s">
        <v>3</v>
      </c>
      <c r="X811" s="1"/>
      <c r="Y811" s="1" t="s">
        <v>13</v>
      </c>
      <c r="Z811" s="1" t="s">
        <v>12</v>
      </c>
      <c r="AA811" s="1" t="s">
        <v>11</v>
      </c>
    </row>
    <row r="812" spans="1:27" x14ac:dyDescent="0.25">
      <c r="A812" s="1" t="s">
        <v>564</v>
      </c>
      <c r="B812" s="4">
        <v>43038</v>
      </c>
      <c r="C812" s="24" t="str">
        <f ca="1">IF(Table_owssvr[[#This Row],[Date]]&gt;=(TODAY()-365),"Y","N")</f>
        <v>N</v>
      </c>
      <c r="D812" s="1" t="s">
        <v>563</v>
      </c>
      <c r="E812" s="1" t="s">
        <v>29</v>
      </c>
      <c r="F812" s="14" t="s">
        <v>562</v>
      </c>
      <c r="G812" s="1" t="s">
        <v>13</v>
      </c>
      <c r="H812" s="6" t="str">
        <f>IFERROR(LEFT(Table_owssvr[[#This Row],[Subject]],FIND(";",Table_owssvr[[#This Row],[Subject]])-1),Table_owssvr[[#This Row],[Subject]])</f>
        <v>Grants Management</v>
      </c>
      <c r="I812" s="1" t="s">
        <v>16</v>
      </c>
      <c r="J812" s="1" t="s">
        <v>3</v>
      </c>
      <c r="K812" s="5">
        <v>43056.624108796299</v>
      </c>
      <c r="L812" s="1"/>
      <c r="M812" s="1"/>
      <c r="N812" s="2" t="s">
        <v>12</v>
      </c>
      <c r="O812" s="6" t="b">
        <v>0</v>
      </c>
      <c r="P812" s="1" t="s">
        <v>15</v>
      </c>
      <c r="Q812" s="33" t="str">
        <f>IF(ISNUMBER(SEARCH(",",Table_owssvr[[#This Row],[Created By]])),SUBSTITUTE(Table_owssvr[[#This Row],[Created By]]," OCD,",""),Table_owssvr[[#This Row],[Created By]])</f>
        <v>Rosalind Peychaud</v>
      </c>
      <c r="R812" s="33" t="str">
        <f>IF(ISNUMBER(SEARCH(",",Table_owssvr[[#This Row],[Created By]])),(MID(Table_owssvr[[#This Row],[Created By_A]]&amp;" "&amp;Table_owssvr[[#This Row],[Created By_A]],FIND(" ",Table_owssvr[[#This Row],[Created By_A]])+1,LEN(Table_owssvr[[#This Row],[Created By_A]]))),Table_owssvr[[#This Row],[Created By]])</f>
        <v>Rosalind Peychaud</v>
      </c>
      <c r="S812" s="34" t="str">
        <f>IF(ISNUMBER(SEARCH(",",Table_owssvr[[#This Row],[Created By_B1]])),SUBSTITUTE(Table_owssvr[[#This Row],[Created By_B1]],",",""),Table_owssvr[[#This Row],[Created By_B1]])</f>
        <v>Rosalind Peychaud</v>
      </c>
      <c r="T812" s="7">
        <v>822</v>
      </c>
      <c r="U812" s="1" t="s">
        <v>15</v>
      </c>
      <c r="V812" s="5">
        <v>43056.624108796299</v>
      </c>
      <c r="W812" s="1" t="s">
        <v>3</v>
      </c>
      <c r="X812" s="1"/>
      <c r="Y812" s="1" t="s">
        <v>13</v>
      </c>
      <c r="Z812" s="1" t="s">
        <v>12</v>
      </c>
      <c r="AA812" s="1" t="s">
        <v>11</v>
      </c>
    </row>
    <row r="813" spans="1:27" x14ac:dyDescent="0.25">
      <c r="A813" s="1" t="s">
        <v>142</v>
      </c>
      <c r="B813" s="4">
        <v>43069</v>
      </c>
      <c r="C813" s="24" t="str">
        <f ca="1">IF(Table_owssvr[[#This Row],[Date]]&gt;=(TODAY()-365),"Y","N")</f>
        <v>N</v>
      </c>
      <c r="D813" s="1" t="s">
        <v>396</v>
      </c>
      <c r="E813" s="1" t="s">
        <v>48</v>
      </c>
      <c r="F813" s="14" t="s">
        <v>561</v>
      </c>
      <c r="G813" s="1" t="s">
        <v>13</v>
      </c>
      <c r="H813" s="6" t="str">
        <f>IFERROR(LEFT(Table_owssvr[[#This Row],[Subject]],FIND(";",Table_owssvr[[#This Row],[Subject]])-1),Table_owssvr[[#This Row],[Subject]])</f>
        <v>Grants Management</v>
      </c>
      <c r="I813" s="1" t="s">
        <v>27</v>
      </c>
      <c r="J813" s="1" t="s">
        <v>26</v>
      </c>
      <c r="K813" s="5">
        <v>43069.479398148149</v>
      </c>
      <c r="L813" s="1"/>
      <c r="M813" s="1"/>
      <c r="N813" s="2" t="s">
        <v>12</v>
      </c>
      <c r="O813" s="6" t="b">
        <v>0</v>
      </c>
      <c r="P813" s="1" t="s">
        <v>15</v>
      </c>
      <c r="Q813" s="33" t="str">
        <f>IF(ISNUMBER(SEARCH(",",Table_owssvr[[#This Row],[Created By]])),SUBSTITUTE(Table_owssvr[[#This Row],[Created By]]," OCD,",""),Table_owssvr[[#This Row],[Created By]])</f>
        <v>Jimmy Dunphy</v>
      </c>
      <c r="R813" s="33" t="str">
        <f>IF(ISNUMBER(SEARCH(",",Table_owssvr[[#This Row],[Created By]])),(MID(Table_owssvr[[#This Row],[Created By_A]]&amp;" "&amp;Table_owssvr[[#This Row],[Created By_A]],FIND(" ",Table_owssvr[[#This Row],[Created By_A]])+1,LEN(Table_owssvr[[#This Row],[Created By_A]]))),Table_owssvr[[#This Row],[Created By]])</f>
        <v>Jimmy Dunphy</v>
      </c>
      <c r="S813" s="34" t="str">
        <f>IF(ISNUMBER(SEARCH(",",Table_owssvr[[#This Row],[Created By_B1]])),SUBSTITUTE(Table_owssvr[[#This Row],[Created By_B1]],",",""),Table_owssvr[[#This Row],[Created By_B1]])</f>
        <v>Jimmy Dunphy</v>
      </c>
      <c r="T813" s="7">
        <v>823</v>
      </c>
      <c r="U813" s="1" t="s">
        <v>15</v>
      </c>
      <c r="V813" s="5">
        <v>43069.482916666668</v>
      </c>
      <c r="W813" s="1" t="s">
        <v>26</v>
      </c>
      <c r="X813" s="1"/>
      <c r="Y813" s="1" t="s">
        <v>13</v>
      </c>
      <c r="Z813" s="1" t="s">
        <v>12</v>
      </c>
      <c r="AA813" s="1" t="s">
        <v>11</v>
      </c>
    </row>
    <row r="814" spans="1:27" x14ac:dyDescent="0.25">
      <c r="A814" s="1" t="s">
        <v>31</v>
      </c>
      <c r="B814" s="4">
        <v>43073</v>
      </c>
      <c r="C814" s="24" t="str">
        <f ca="1">IF(Table_owssvr[[#This Row],[Date]]&gt;=(TODAY()-365),"Y","N")</f>
        <v>N</v>
      </c>
      <c r="D814" s="1" t="s">
        <v>560</v>
      </c>
      <c r="E814" s="1" t="s">
        <v>29</v>
      </c>
      <c r="F814" s="14" t="s">
        <v>559</v>
      </c>
      <c r="G814" s="1" t="s">
        <v>13</v>
      </c>
      <c r="H814" s="6" t="str">
        <f>IFERROR(LEFT(Table_owssvr[[#This Row],[Subject]],FIND(";",Table_owssvr[[#This Row],[Subject]])-1),Table_owssvr[[#This Row],[Subject]])</f>
        <v>Grants Management</v>
      </c>
      <c r="I814" s="1" t="s">
        <v>27</v>
      </c>
      <c r="J814" s="1" t="s">
        <v>26</v>
      </c>
      <c r="K814" s="5">
        <v>43073.616064814814</v>
      </c>
      <c r="L814" s="1"/>
      <c r="M814" s="1"/>
      <c r="N814" s="2" t="s">
        <v>12</v>
      </c>
      <c r="O814" s="6" t="b">
        <v>0</v>
      </c>
      <c r="P814" s="1" t="s">
        <v>15</v>
      </c>
      <c r="Q814" s="33" t="str">
        <f>IF(ISNUMBER(SEARCH(",",Table_owssvr[[#This Row],[Created By]])),SUBSTITUTE(Table_owssvr[[#This Row],[Created By]]," OCD,",""),Table_owssvr[[#This Row],[Created By]])</f>
        <v>Jimmy Dunphy</v>
      </c>
      <c r="R814" s="33" t="str">
        <f>IF(ISNUMBER(SEARCH(",",Table_owssvr[[#This Row],[Created By]])),(MID(Table_owssvr[[#This Row],[Created By_A]]&amp;" "&amp;Table_owssvr[[#This Row],[Created By_A]],FIND(" ",Table_owssvr[[#This Row],[Created By_A]])+1,LEN(Table_owssvr[[#This Row],[Created By_A]]))),Table_owssvr[[#This Row],[Created By]])</f>
        <v>Jimmy Dunphy</v>
      </c>
      <c r="S814" s="34" t="str">
        <f>IF(ISNUMBER(SEARCH(",",Table_owssvr[[#This Row],[Created By_B1]])),SUBSTITUTE(Table_owssvr[[#This Row],[Created By_B1]],",",""),Table_owssvr[[#This Row],[Created By_B1]])</f>
        <v>Jimmy Dunphy</v>
      </c>
      <c r="T814" s="7">
        <v>824</v>
      </c>
      <c r="U814" s="1" t="s">
        <v>15</v>
      </c>
      <c r="V814" s="5">
        <v>43073.624386574076</v>
      </c>
      <c r="W814" s="1" t="s">
        <v>26</v>
      </c>
      <c r="X814" s="1"/>
      <c r="Y814" s="1" t="s">
        <v>13</v>
      </c>
      <c r="Z814" s="1" t="s">
        <v>12</v>
      </c>
      <c r="AA814" s="1" t="s">
        <v>11</v>
      </c>
    </row>
    <row r="815" spans="1:27" x14ac:dyDescent="0.25">
      <c r="A815" s="1" t="s">
        <v>518</v>
      </c>
      <c r="B815" s="4">
        <v>43074</v>
      </c>
      <c r="C815" s="24" t="str">
        <f ca="1">IF(Table_owssvr[[#This Row],[Date]]&gt;=(TODAY()-365),"Y","N")</f>
        <v>N</v>
      </c>
      <c r="D815" s="1" t="s">
        <v>219</v>
      </c>
      <c r="E815" s="1" t="s">
        <v>48</v>
      </c>
      <c r="F815" s="14" t="s">
        <v>558</v>
      </c>
      <c r="G815" s="1" t="s">
        <v>59</v>
      </c>
      <c r="H815" s="6" t="str">
        <f>IFERROR(LEFT(Table_owssvr[[#This Row],[Subject]],FIND(";",Table_owssvr[[#This Row],[Subject]])-1),Table_owssvr[[#This Row],[Subject]])</f>
        <v>Damage related to disaster</v>
      </c>
      <c r="I815" s="1" t="s">
        <v>16</v>
      </c>
      <c r="J815" s="1" t="s">
        <v>3</v>
      </c>
      <c r="K815" s="5">
        <v>43074.59270833333</v>
      </c>
      <c r="L815" s="1"/>
      <c r="M815" s="1"/>
      <c r="N815" s="2" t="s">
        <v>12</v>
      </c>
      <c r="O815" s="6" t="b">
        <v>0</v>
      </c>
      <c r="P815" s="1" t="s">
        <v>15</v>
      </c>
      <c r="Q815" s="33" t="str">
        <f>IF(ISNUMBER(SEARCH(",",Table_owssvr[[#This Row],[Created By]])),SUBSTITUTE(Table_owssvr[[#This Row],[Created By]]," OCD,",""),Table_owssvr[[#This Row],[Created By]])</f>
        <v>Rosalind Peychaud</v>
      </c>
      <c r="R815" s="33" t="str">
        <f>IF(ISNUMBER(SEARCH(",",Table_owssvr[[#This Row],[Created By]])),(MID(Table_owssvr[[#This Row],[Created By_A]]&amp;" "&amp;Table_owssvr[[#This Row],[Created By_A]],FIND(" ",Table_owssvr[[#This Row],[Created By_A]])+1,LEN(Table_owssvr[[#This Row],[Created By_A]]))),Table_owssvr[[#This Row],[Created By]])</f>
        <v>Rosalind Peychaud</v>
      </c>
      <c r="S815" s="34" t="str">
        <f>IF(ISNUMBER(SEARCH(",",Table_owssvr[[#This Row],[Created By_B1]])),SUBSTITUTE(Table_owssvr[[#This Row],[Created By_B1]],",",""),Table_owssvr[[#This Row],[Created By_B1]])</f>
        <v>Rosalind Peychaud</v>
      </c>
      <c r="T815" s="7">
        <v>825</v>
      </c>
      <c r="U815" s="1" t="s">
        <v>15</v>
      </c>
      <c r="V815" s="5">
        <v>43196.456111111111</v>
      </c>
      <c r="W815" s="1" t="s">
        <v>3</v>
      </c>
      <c r="X815" s="1"/>
      <c r="Y815" s="1" t="s">
        <v>13</v>
      </c>
      <c r="Z815" s="1" t="s">
        <v>12</v>
      </c>
      <c r="AA815" s="1" t="s">
        <v>11</v>
      </c>
    </row>
    <row r="816" spans="1:27" x14ac:dyDescent="0.25">
      <c r="A816" s="1" t="s">
        <v>557</v>
      </c>
      <c r="B816" s="4">
        <v>43075</v>
      </c>
      <c r="C816" s="24" t="str">
        <f ca="1">IF(Table_owssvr[[#This Row],[Date]]&gt;=(TODAY()-365),"Y","N")</f>
        <v>N</v>
      </c>
      <c r="D816" s="1" t="s">
        <v>556</v>
      </c>
      <c r="E816" s="1" t="s">
        <v>521</v>
      </c>
      <c r="F816" s="14" t="s">
        <v>555</v>
      </c>
      <c r="G816" s="1" t="s">
        <v>471</v>
      </c>
      <c r="H816" s="6" t="str">
        <f>IFERROR(LEFT(Table_owssvr[[#This Row],[Subject]],FIND(";",Table_owssvr[[#This Row],[Subject]])-1),Table_owssvr[[#This Row],[Subject]])</f>
        <v>Damage related to disaster</v>
      </c>
      <c r="I816" s="1" t="s">
        <v>16</v>
      </c>
      <c r="J816" s="1" t="s">
        <v>554</v>
      </c>
      <c r="K816" s="5">
        <v>43080.439583333333</v>
      </c>
      <c r="L816" s="1"/>
      <c r="M816" s="1"/>
      <c r="N816" s="2" t="s">
        <v>12</v>
      </c>
      <c r="O816" s="6" t="b">
        <v>0</v>
      </c>
      <c r="P816" s="1" t="s">
        <v>15</v>
      </c>
      <c r="Q816" s="33" t="str">
        <f>IF(ISNUMBER(SEARCH(",",Table_owssvr[[#This Row],[Created By]])),SUBSTITUTE(Table_owssvr[[#This Row],[Created By]]," OCD,",""),Table_owssvr[[#This Row],[Created By]])</f>
        <v>Plain Willie</v>
      </c>
      <c r="R816" s="33" t="str">
        <f>IF(ISNUMBER(SEARCH(",",Table_owssvr[[#This Row],[Created By]])),(MID(Table_owssvr[[#This Row],[Created By_A]]&amp;" "&amp;Table_owssvr[[#This Row],[Created By_A]],FIND(" ",Table_owssvr[[#This Row],[Created By_A]])+1,LEN(Table_owssvr[[#This Row],[Created By_A]]))),Table_owssvr[[#This Row],[Created By]])</f>
        <v>Willie Plain</v>
      </c>
      <c r="S816" s="34" t="str">
        <f>IF(ISNUMBER(SEARCH(",",Table_owssvr[[#This Row],[Created By_B1]])),SUBSTITUTE(Table_owssvr[[#This Row],[Created By_B1]],",",""),Table_owssvr[[#This Row],[Created By_B1]])</f>
        <v>Willie Plain</v>
      </c>
      <c r="T816" s="7">
        <v>826</v>
      </c>
      <c r="U816" s="1" t="s">
        <v>15</v>
      </c>
      <c r="V816" s="5">
        <v>43080.439583333333</v>
      </c>
      <c r="W816" s="1" t="s">
        <v>554</v>
      </c>
      <c r="X816" s="1"/>
      <c r="Y816" s="1" t="s">
        <v>13</v>
      </c>
      <c r="Z816" s="1" t="s">
        <v>12</v>
      </c>
      <c r="AA816" s="1" t="s">
        <v>11</v>
      </c>
    </row>
    <row r="817" spans="1:27" x14ac:dyDescent="0.25">
      <c r="A817" s="1" t="s">
        <v>482</v>
      </c>
      <c r="B817" s="4">
        <v>43080</v>
      </c>
      <c r="C817" s="24" t="str">
        <f ca="1">IF(Table_owssvr[[#This Row],[Date]]&gt;=(TODAY()-365),"Y","N")</f>
        <v>N</v>
      </c>
      <c r="D817" s="1" t="s">
        <v>219</v>
      </c>
      <c r="E817" s="1" t="s">
        <v>29</v>
      </c>
      <c r="F817" s="14" t="s">
        <v>553</v>
      </c>
      <c r="G817" s="1" t="s">
        <v>552</v>
      </c>
      <c r="H817" s="6" t="str">
        <f>IFERROR(LEFT(Table_owssvr[[#This Row],[Subject]],FIND(";",Table_owssvr[[#This Row],[Subject]])-1),Table_owssvr[[#This Row],[Subject]])</f>
        <v>Damage related to disaster</v>
      </c>
      <c r="I817" s="1" t="s">
        <v>16</v>
      </c>
      <c r="J817" s="1" t="s">
        <v>3</v>
      </c>
      <c r="K817" s="5">
        <v>43081.441446759258</v>
      </c>
      <c r="L817" s="1"/>
      <c r="M817" s="1"/>
      <c r="N817" s="2" t="s">
        <v>12</v>
      </c>
      <c r="O817" s="6" t="b">
        <v>0</v>
      </c>
      <c r="P817" s="1" t="s">
        <v>15</v>
      </c>
      <c r="Q817" s="33" t="str">
        <f>IF(ISNUMBER(SEARCH(",",Table_owssvr[[#This Row],[Created By]])),SUBSTITUTE(Table_owssvr[[#This Row],[Created By]]," OCD,",""),Table_owssvr[[#This Row],[Created By]])</f>
        <v>Rosalind Peychaud</v>
      </c>
      <c r="R817" s="33" t="str">
        <f>IF(ISNUMBER(SEARCH(",",Table_owssvr[[#This Row],[Created By]])),(MID(Table_owssvr[[#This Row],[Created By_A]]&amp;" "&amp;Table_owssvr[[#This Row],[Created By_A]],FIND(" ",Table_owssvr[[#This Row],[Created By_A]])+1,LEN(Table_owssvr[[#This Row],[Created By_A]]))),Table_owssvr[[#This Row],[Created By]])</f>
        <v>Rosalind Peychaud</v>
      </c>
      <c r="S817" s="34" t="str">
        <f>IF(ISNUMBER(SEARCH(",",Table_owssvr[[#This Row],[Created By_B1]])),SUBSTITUTE(Table_owssvr[[#This Row],[Created By_B1]],",",""),Table_owssvr[[#This Row],[Created By_B1]])</f>
        <v>Rosalind Peychaud</v>
      </c>
      <c r="T817" s="7">
        <v>827</v>
      </c>
      <c r="U817" s="1" t="s">
        <v>15</v>
      </c>
      <c r="V817" s="5">
        <v>43081.441446759258</v>
      </c>
      <c r="W817" s="1" t="s">
        <v>3</v>
      </c>
      <c r="X817" s="1"/>
      <c r="Y817" s="1" t="s">
        <v>13</v>
      </c>
      <c r="Z817" s="1" t="s">
        <v>12</v>
      </c>
      <c r="AA817" s="1" t="s">
        <v>11</v>
      </c>
    </row>
    <row r="818" spans="1:27" x14ac:dyDescent="0.25">
      <c r="A818" s="1" t="s">
        <v>504</v>
      </c>
      <c r="B818" s="4">
        <v>43082</v>
      </c>
      <c r="C818" s="24" t="str">
        <f ca="1">IF(Table_owssvr[[#This Row],[Date]]&gt;=(TODAY()-365),"Y","N")</f>
        <v>N</v>
      </c>
      <c r="D818" s="1" t="s">
        <v>551</v>
      </c>
      <c r="E818" s="1" t="s">
        <v>502</v>
      </c>
      <c r="F818" s="14" t="s">
        <v>550</v>
      </c>
      <c r="G818" s="1" t="s">
        <v>549</v>
      </c>
      <c r="H818" s="6" t="str">
        <f>IFERROR(LEFT(Table_owssvr[[#This Row],[Subject]],FIND(";",Table_owssvr[[#This Row],[Subject]])-1),Table_owssvr[[#This Row],[Subject]])</f>
        <v>Damage related to disaster</v>
      </c>
      <c r="I818" s="1" t="s">
        <v>27</v>
      </c>
      <c r="J818" s="1" t="s">
        <v>10</v>
      </c>
      <c r="K818" s="5">
        <v>43083.562974537039</v>
      </c>
      <c r="L818" s="1"/>
      <c r="M818" s="1"/>
      <c r="N818" s="2" t="s">
        <v>12</v>
      </c>
      <c r="O818" s="6" t="b">
        <v>0</v>
      </c>
      <c r="P818" s="1" t="s">
        <v>15</v>
      </c>
      <c r="Q818" s="33" t="str">
        <f>IF(ISNUMBER(SEARCH(",",Table_owssvr[[#This Row],[Created By]])),SUBSTITUTE(Table_owssvr[[#This Row],[Created By]]," OCD,",""),Table_owssvr[[#This Row],[Created By]])</f>
        <v>Helena Janssen</v>
      </c>
      <c r="R818" s="33" t="str">
        <f>IF(ISNUMBER(SEARCH(",",Table_owssvr[[#This Row],[Created By]])),(MID(Table_owssvr[[#This Row],[Created By_A]]&amp;" "&amp;Table_owssvr[[#This Row],[Created By_A]],FIND(" ",Table_owssvr[[#This Row],[Created By_A]])+1,LEN(Table_owssvr[[#This Row],[Created By_A]]))),Table_owssvr[[#This Row],[Created By]])</f>
        <v>Helena Janssen</v>
      </c>
      <c r="S818" s="34" t="str">
        <f>IF(ISNUMBER(SEARCH(",",Table_owssvr[[#This Row],[Created By_B1]])),SUBSTITUTE(Table_owssvr[[#This Row],[Created By_B1]],",",""),Table_owssvr[[#This Row],[Created By_B1]])</f>
        <v>Helena Janssen</v>
      </c>
      <c r="T818" s="7">
        <v>828</v>
      </c>
      <c r="U818" s="1" t="s">
        <v>15</v>
      </c>
      <c r="V818" s="5">
        <v>43083.562974537039</v>
      </c>
      <c r="W818" s="1" t="s">
        <v>10</v>
      </c>
      <c r="X818" s="1"/>
      <c r="Y818" s="1" t="s">
        <v>190</v>
      </c>
      <c r="Z818" s="1" t="s">
        <v>12</v>
      </c>
      <c r="AA818" s="1" t="s">
        <v>11</v>
      </c>
    </row>
    <row r="819" spans="1:27" x14ac:dyDescent="0.25">
      <c r="A819" s="1" t="s">
        <v>548</v>
      </c>
      <c r="B819" s="4">
        <v>43068</v>
      </c>
      <c r="C819" s="24" t="str">
        <f ca="1">IF(Table_owssvr[[#This Row],[Date]]&gt;=(TODAY()-365),"Y","N")</f>
        <v>N</v>
      </c>
      <c r="D819" s="1" t="s">
        <v>547</v>
      </c>
      <c r="E819" s="1" t="s">
        <v>448</v>
      </c>
      <c r="F819" s="14" t="s">
        <v>546</v>
      </c>
      <c r="G819" s="1" t="s">
        <v>545</v>
      </c>
      <c r="H819" s="6" t="str">
        <f>IFERROR(LEFT(Table_owssvr[[#This Row],[Subject]],FIND(";",Table_owssvr[[#This Row],[Subject]])-1),Table_owssvr[[#This Row],[Subject]])</f>
        <v>Damage related to disaster</v>
      </c>
      <c r="I819" s="1" t="s">
        <v>27</v>
      </c>
      <c r="J819" s="1" t="s">
        <v>10</v>
      </c>
      <c r="K819" s="5">
        <v>43083.571886574071</v>
      </c>
      <c r="L819" s="1"/>
      <c r="M819" s="1"/>
      <c r="N819" s="2" t="s">
        <v>12</v>
      </c>
      <c r="O819" s="6" t="b">
        <v>0</v>
      </c>
      <c r="P819" s="1" t="s">
        <v>15</v>
      </c>
      <c r="Q819" s="33" t="str">
        <f>IF(ISNUMBER(SEARCH(",",Table_owssvr[[#This Row],[Created By]])),SUBSTITUTE(Table_owssvr[[#This Row],[Created By]]," OCD,",""),Table_owssvr[[#This Row],[Created By]])</f>
        <v>Helena Janssen</v>
      </c>
      <c r="R819" s="33" t="str">
        <f>IF(ISNUMBER(SEARCH(",",Table_owssvr[[#This Row],[Created By]])),(MID(Table_owssvr[[#This Row],[Created By_A]]&amp;" "&amp;Table_owssvr[[#This Row],[Created By_A]],FIND(" ",Table_owssvr[[#This Row],[Created By_A]])+1,LEN(Table_owssvr[[#This Row],[Created By_A]]))),Table_owssvr[[#This Row],[Created By]])</f>
        <v>Helena Janssen</v>
      </c>
      <c r="S819" s="34" t="str">
        <f>IF(ISNUMBER(SEARCH(",",Table_owssvr[[#This Row],[Created By_B1]])),SUBSTITUTE(Table_owssvr[[#This Row],[Created By_B1]],",",""),Table_owssvr[[#This Row],[Created By_B1]])</f>
        <v>Helena Janssen</v>
      </c>
      <c r="T819" s="7">
        <v>829</v>
      </c>
      <c r="U819" s="1" t="s">
        <v>15</v>
      </c>
      <c r="V819" s="5">
        <v>43083.571886574071</v>
      </c>
      <c r="W819" s="1" t="s">
        <v>10</v>
      </c>
      <c r="X819" s="1"/>
      <c r="Y819" s="1" t="s">
        <v>190</v>
      </c>
      <c r="Z819" s="1" t="s">
        <v>12</v>
      </c>
      <c r="AA819" s="1" t="s">
        <v>11</v>
      </c>
    </row>
    <row r="820" spans="1:27" x14ac:dyDescent="0.25">
      <c r="A820" s="1" t="s">
        <v>426</v>
      </c>
      <c r="B820" s="4">
        <v>43087</v>
      </c>
      <c r="C820" s="24" t="str">
        <f ca="1">IF(Table_owssvr[[#This Row],[Date]]&gt;=(TODAY()-365),"Y","N")</f>
        <v>N</v>
      </c>
      <c r="D820" s="1" t="s">
        <v>544</v>
      </c>
      <c r="E820" s="1" t="s">
        <v>29</v>
      </c>
      <c r="F820" s="14" t="s">
        <v>543</v>
      </c>
      <c r="G820" s="1" t="s">
        <v>126</v>
      </c>
      <c r="H820" s="6" t="str">
        <f>IFERROR(LEFT(Table_owssvr[[#This Row],[Subject]],FIND(";",Table_owssvr[[#This Row],[Subject]])-1),Table_owssvr[[#This Row],[Subject]])</f>
        <v>Damage related to disaster</v>
      </c>
      <c r="I820" s="1" t="s">
        <v>16</v>
      </c>
      <c r="J820" s="1" t="s">
        <v>3</v>
      </c>
      <c r="K820" s="5">
        <v>43087.652766203704</v>
      </c>
      <c r="L820" s="1"/>
      <c r="M820" s="1"/>
      <c r="N820" s="2" t="s">
        <v>12</v>
      </c>
      <c r="O820" s="6" t="b">
        <v>0</v>
      </c>
      <c r="P820" s="1" t="s">
        <v>15</v>
      </c>
      <c r="Q820" s="33" t="str">
        <f>IF(ISNUMBER(SEARCH(",",Table_owssvr[[#This Row],[Created By]])),SUBSTITUTE(Table_owssvr[[#This Row],[Created By]]," OCD,",""),Table_owssvr[[#This Row],[Created By]])</f>
        <v>Rosalind Peychaud</v>
      </c>
      <c r="R820" s="33" t="str">
        <f>IF(ISNUMBER(SEARCH(",",Table_owssvr[[#This Row],[Created By]])),(MID(Table_owssvr[[#This Row],[Created By_A]]&amp;" "&amp;Table_owssvr[[#This Row],[Created By_A]],FIND(" ",Table_owssvr[[#This Row],[Created By_A]])+1,LEN(Table_owssvr[[#This Row],[Created By_A]]))),Table_owssvr[[#This Row],[Created By]])</f>
        <v>Rosalind Peychaud</v>
      </c>
      <c r="S820" s="34" t="str">
        <f>IF(ISNUMBER(SEARCH(",",Table_owssvr[[#This Row],[Created By_B1]])),SUBSTITUTE(Table_owssvr[[#This Row],[Created By_B1]],",",""),Table_owssvr[[#This Row],[Created By_B1]])</f>
        <v>Rosalind Peychaud</v>
      </c>
      <c r="T820" s="7">
        <v>830</v>
      </c>
      <c r="U820" s="1" t="s">
        <v>15</v>
      </c>
      <c r="V820" s="5">
        <v>43087.652766203704</v>
      </c>
      <c r="W820" s="1" t="s">
        <v>3</v>
      </c>
      <c r="X820" s="1"/>
      <c r="Y820" s="1" t="s">
        <v>13</v>
      </c>
      <c r="Z820" s="1" t="s">
        <v>12</v>
      </c>
      <c r="AA820" s="1" t="s">
        <v>11</v>
      </c>
    </row>
    <row r="821" spans="1:27" x14ac:dyDescent="0.25">
      <c r="A821" s="1" t="s">
        <v>386</v>
      </c>
      <c r="B821" s="4">
        <v>43088</v>
      </c>
      <c r="C821" s="24" t="str">
        <f ca="1">IF(Table_owssvr[[#This Row],[Date]]&gt;=(TODAY()-365),"Y","N")</f>
        <v>N</v>
      </c>
      <c r="D821" s="1" t="s">
        <v>469</v>
      </c>
      <c r="E821" s="1" t="s">
        <v>39</v>
      </c>
      <c r="F821" s="14" t="s">
        <v>542</v>
      </c>
      <c r="G821" s="1" t="s">
        <v>13</v>
      </c>
      <c r="H821" s="6" t="str">
        <f>IFERROR(LEFT(Table_owssvr[[#This Row],[Subject]],FIND(";",Table_owssvr[[#This Row],[Subject]])-1),Table_owssvr[[#This Row],[Subject]])</f>
        <v>Grants Management</v>
      </c>
      <c r="I821" s="1" t="s">
        <v>16</v>
      </c>
      <c r="J821" s="1" t="s">
        <v>26</v>
      </c>
      <c r="K821" s="5">
        <v>43089.333148148151</v>
      </c>
      <c r="L821" s="1"/>
      <c r="M821" s="1"/>
      <c r="N821" s="2" t="s">
        <v>12</v>
      </c>
      <c r="O821" s="6" t="b">
        <v>0</v>
      </c>
      <c r="P821" s="1" t="s">
        <v>15</v>
      </c>
      <c r="Q821" s="33" t="str">
        <f>IF(ISNUMBER(SEARCH(",",Table_owssvr[[#This Row],[Created By]])),SUBSTITUTE(Table_owssvr[[#This Row],[Created By]]," OCD,",""),Table_owssvr[[#This Row],[Created By]])</f>
        <v>Jimmy Dunphy</v>
      </c>
      <c r="R821" s="33" t="str">
        <f>IF(ISNUMBER(SEARCH(",",Table_owssvr[[#This Row],[Created By]])),(MID(Table_owssvr[[#This Row],[Created By_A]]&amp;" "&amp;Table_owssvr[[#This Row],[Created By_A]],FIND(" ",Table_owssvr[[#This Row],[Created By_A]])+1,LEN(Table_owssvr[[#This Row],[Created By_A]]))),Table_owssvr[[#This Row],[Created By]])</f>
        <v>Jimmy Dunphy</v>
      </c>
      <c r="S821" s="34" t="str">
        <f>IF(ISNUMBER(SEARCH(",",Table_owssvr[[#This Row],[Created By_B1]])),SUBSTITUTE(Table_owssvr[[#This Row],[Created By_B1]],",",""),Table_owssvr[[#This Row],[Created By_B1]])</f>
        <v>Jimmy Dunphy</v>
      </c>
      <c r="T821" s="7">
        <v>831</v>
      </c>
      <c r="U821" s="1" t="s">
        <v>15</v>
      </c>
      <c r="V821" s="5">
        <v>43090.348391203705</v>
      </c>
      <c r="W821" s="1" t="s">
        <v>26</v>
      </c>
      <c r="X821" s="1"/>
      <c r="Y821" s="1" t="s">
        <v>13</v>
      </c>
      <c r="Z821" s="1" t="s">
        <v>12</v>
      </c>
      <c r="AA821" s="1" t="s">
        <v>11</v>
      </c>
    </row>
    <row r="822" spans="1:27" x14ac:dyDescent="0.25">
      <c r="A822" s="1" t="s">
        <v>31</v>
      </c>
      <c r="B822" s="4">
        <v>43089</v>
      </c>
      <c r="C822" s="24" t="str">
        <f ca="1">IF(Table_owssvr[[#This Row],[Date]]&gt;=(TODAY()-365),"Y","N")</f>
        <v>N</v>
      </c>
      <c r="D822" s="1" t="s">
        <v>30</v>
      </c>
      <c r="E822" s="1" t="s">
        <v>29</v>
      </c>
      <c r="F822" s="14" t="s">
        <v>541</v>
      </c>
      <c r="G822" s="1" t="s">
        <v>13</v>
      </c>
      <c r="H822" s="6" t="str">
        <f>IFERROR(LEFT(Table_owssvr[[#This Row],[Subject]],FIND(";",Table_owssvr[[#This Row],[Subject]])-1),Table_owssvr[[#This Row],[Subject]])</f>
        <v>Grants Management</v>
      </c>
      <c r="I822" s="1" t="s">
        <v>16</v>
      </c>
      <c r="J822" s="1" t="s">
        <v>26</v>
      </c>
      <c r="K822" s="5">
        <v>43089.642916666664</v>
      </c>
      <c r="L822" s="1"/>
      <c r="M822" s="1"/>
      <c r="N822" s="2" t="s">
        <v>12</v>
      </c>
      <c r="O822" s="6" t="b">
        <v>0</v>
      </c>
      <c r="P822" s="1" t="s">
        <v>15</v>
      </c>
      <c r="Q822" s="33" t="str">
        <f>IF(ISNUMBER(SEARCH(",",Table_owssvr[[#This Row],[Created By]])),SUBSTITUTE(Table_owssvr[[#This Row],[Created By]]," OCD,",""),Table_owssvr[[#This Row],[Created By]])</f>
        <v>Jimmy Dunphy</v>
      </c>
      <c r="R822" s="33" t="str">
        <f>IF(ISNUMBER(SEARCH(",",Table_owssvr[[#This Row],[Created By]])),(MID(Table_owssvr[[#This Row],[Created By_A]]&amp;" "&amp;Table_owssvr[[#This Row],[Created By_A]],FIND(" ",Table_owssvr[[#This Row],[Created By_A]])+1,LEN(Table_owssvr[[#This Row],[Created By_A]]))),Table_owssvr[[#This Row],[Created By]])</f>
        <v>Jimmy Dunphy</v>
      </c>
      <c r="S822" s="34" t="str">
        <f>IF(ISNUMBER(SEARCH(",",Table_owssvr[[#This Row],[Created By_B1]])),SUBSTITUTE(Table_owssvr[[#This Row],[Created By_B1]],",",""),Table_owssvr[[#This Row],[Created By_B1]])</f>
        <v>Jimmy Dunphy</v>
      </c>
      <c r="T822" s="7">
        <v>832</v>
      </c>
      <c r="U822" s="1" t="s">
        <v>15</v>
      </c>
      <c r="V822" s="5">
        <v>43089.665555555555</v>
      </c>
      <c r="W822" s="1" t="s">
        <v>26</v>
      </c>
      <c r="X822" s="1"/>
      <c r="Y822" s="1" t="s">
        <v>13</v>
      </c>
      <c r="Z822" s="1" t="s">
        <v>12</v>
      </c>
      <c r="AA822" s="1" t="s">
        <v>11</v>
      </c>
    </row>
    <row r="823" spans="1:27" x14ac:dyDescent="0.25">
      <c r="A823" s="1" t="s">
        <v>426</v>
      </c>
      <c r="B823" s="4">
        <v>43108</v>
      </c>
      <c r="C823" s="24" t="str">
        <f ca="1">IF(Table_owssvr[[#This Row],[Date]]&gt;=(TODAY()-365),"Y","N")</f>
        <v>N</v>
      </c>
      <c r="D823" s="1" t="s">
        <v>453</v>
      </c>
      <c r="E823" s="1" t="s">
        <v>29</v>
      </c>
      <c r="F823" s="14" t="s">
        <v>540</v>
      </c>
      <c r="G823" s="1" t="s">
        <v>126</v>
      </c>
      <c r="H823" s="6" t="str">
        <f>IFERROR(LEFT(Table_owssvr[[#This Row],[Subject]],FIND(";",Table_owssvr[[#This Row],[Subject]])-1),Table_owssvr[[#This Row],[Subject]])</f>
        <v>Damage related to disaster</v>
      </c>
      <c r="I823" s="1" t="s">
        <v>16</v>
      </c>
      <c r="J823" s="1" t="s">
        <v>3</v>
      </c>
      <c r="K823" s="5">
        <v>43108.650555555556</v>
      </c>
      <c r="L823" s="1"/>
      <c r="M823" s="1"/>
      <c r="N823" s="2" t="s">
        <v>12</v>
      </c>
      <c r="O823" s="6" t="b">
        <v>0</v>
      </c>
      <c r="P823" s="1" t="s">
        <v>15</v>
      </c>
      <c r="Q823" s="33" t="str">
        <f>IF(ISNUMBER(SEARCH(",",Table_owssvr[[#This Row],[Created By]])),SUBSTITUTE(Table_owssvr[[#This Row],[Created By]]," OCD,",""),Table_owssvr[[#This Row],[Created By]])</f>
        <v>Rosalind Peychaud</v>
      </c>
      <c r="R823" s="33" t="str">
        <f>IF(ISNUMBER(SEARCH(",",Table_owssvr[[#This Row],[Created By]])),(MID(Table_owssvr[[#This Row],[Created By_A]]&amp;" "&amp;Table_owssvr[[#This Row],[Created By_A]],FIND(" ",Table_owssvr[[#This Row],[Created By_A]])+1,LEN(Table_owssvr[[#This Row],[Created By_A]]))),Table_owssvr[[#This Row],[Created By]])</f>
        <v>Rosalind Peychaud</v>
      </c>
      <c r="S823" s="34" t="str">
        <f>IF(ISNUMBER(SEARCH(",",Table_owssvr[[#This Row],[Created By_B1]])),SUBSTITUTE(Table_owssvr[[#This Row],[Created By_B1]],",",""),Table_owssvr[[#This Row],[Created By_B1]])</f>
        <v>Rosalind Peychaud</v>
      </c>
      <c r="T823" s="7">
        <v>833</v>
      </c>
      <c r="U823" s="1" t="s">
        <v>15</v>
      </c>
      <c r="V823" s="5">
        <v>43108.650555555556</v>
      </c>
      <c r="W823" s="1" t="s">
        <v>3</v>
      </c>
      <c r="X823" s="1"/>
      <c r="Y823" s="1" t="s">
        <v>13</v>
      </c>
      <c r="Z823" s="1" t="s">
        <v>12</v>
      </c>
      <c r="AA823" s="1" t="s">
        <v>11</v>
      </c>
    </row>
    <row r="824" spans="1:27" x14ac:dyDescent="0.25">
      <c r="A824" s="1" t="s">
        <v>116</v>
      </c>
      <c r="B824" s="4">
        <v>42991</v>
      </c>
      <c r="C824" s="24" t="str">
        <f ca="1">IF(Table_owssvr[[#This Row],[Date]]&gt;=(TODAY()-365),"Y","N")</f>
        <v>N</v>
      </c>
      <c r="D824" s="1" t="s">
        <v>115</v>
      </c>
      <c r="E824" s="1" t="s">
        <v>19</v>
      </c>
      <c r="F824" s="14" t="s">
        <v>374</v>
      </c>
      <c r="G824" s="1" t="s">
        <v>538</v>
      </c>
      <c r="H824" s="6" t="str">
        <f>IFERROR(LEFT(Table_owssvr[[#This Row],[Subject]],FIND(";",Table_owssvr[[#This Row],[Subject]])-1),Table_owssvr[[#This Row],[Subject]])</f>
        <v>Duplication of Benefits</v>
      </c>
      <c r="I824" s="1" t="s">
        <v>27</v>
      </c>
      <c r="J824" s="1" t="s">
        <v>7</v>
      </c>
      <c r="K824" s="5">
        <v>43112.403182870374</v>
      </c>
      <c r="L824" s="1"/>
      <c r="M824" s="1"/>
      <c r="N824" s="2" t="s">
        <v>12</v>
      </c>
      <c r="O824" s="6" t="b">
        <v>0</v>
      </c>
      <c r="P824" s="1" t="s">
        <v>15</v>
      </c>
      <c r="Q824" s="33" t="str">
        <f>IF(ISNUMBER(SEARCH(",",Table_owssvr[[#This Row],[Created By]])),SUBSTITUTE(Table_owssvr[[#This Row],[Created By]]," OCD,",""),Table_owssvr[[#This Row],[Created By]])</f>
        <v>Michael Chua</v>
      </c>
      <c r="R824" s="33" t="str">
        <f>IF(ISNUMBER(SEARCH(",",Table_owssvr[[#This Row],[Created By]])),(MID(Table_owssvr[[#This Row],[Created By_A]]&amp;" "&amp;Table_owssvr[[#This Row],[Created By_A]],FIND(" ",Table_owssvr[[#This Row],[Created By_A]])+1,LEN(Table_owssvr[[#This Row],[Created By_A]]))),Table_owssvr[[#This Row],[Created By]])</f>
        <v>Michael Chua</v>
      </c>
      <c r="S824" s="34" t="str">
        <f>IF(ISNUMBER(SEARCH(",",Table_owssvr[[#This Row],[Created By_B1]])),SUBSTITUTE(Table_owssvr[[#This Row],[Created By_B1]],",",""),Table_owssvr[[#This Row],[Created By_B1]])</f>
        <v>Michael Chua</v>
      </c>
      <c r="T824" s="7">
        <v>835</v>
      </c>
      <c r="U824" s="1" t="s">
        <v>15</v>
      </c>
      <c r="V824" s="5">
        <v>43112.403182870374</v>
      </c>
      <c r="W824" s="1" t="s">
        <v>7</v>
      </c>
      <c r="X824" s="1"/>
      <c r="Y824" s="1" t="s">
        <v>13</v>
      </c>
      <c r="Z824" s="1" t="s">
        <v>12</v>
      </c>
      <c r="AA824" s="1" t="s">
        <v>11</v>
      </c>
    </row>
    <row r="825" spans="1:27" x14ac:dyDescent="0.25">
      <c r="A825" s="1" t="s">
        <v>116</v>
      </c>
      <c r="B825" s="4">
        <v>42998</v>
      </c>
      <c r="C825" s="24" t="str">
        <f ca="1">IF(Table_owssvr[[#This Row],[Date]]&gt;=(TODAY()-365),"Y","N")</f>
        <v>N</v>
      </c>
      <c r="D825" s="1" t="s">
        <v>115</v>
      </c>
      <c r="E825" s="1" t="s">
        <v>19</v>
      </c>
      <c r="F825" s="14" t="s">
        <v>374</v>
      </c>
      <c r="G825" s="1" t="s">
        <v>538</v>
      </c>
      <c r="H825" s="6" t="str">
        <f>IFERROR(LEFT(Table_owssvr[[#This Row],[Subject]],FIND(";",Table_owssvr[[#This Row],[Subject]])-1),Table_owssvr[[#This Row],[Subject]])</f>
        <v>Duplication of Benefits</v>
      </c>
      <c r="I825" s="1" t="s">
        <v>27</v>
      </c>
      <c r="J825" s="1" t="s">
        <v>7</v>
      </c>
      <c r="K825" s="5">
        <v>43112.40388888889</v>
      </c>
      <c r="L825" s="1"/>
      <c r="M825" s="1"/>
      <c r="N825" s="2" t="s">
        <v>12</v>
      </c>
      <c r="O825" s="6" t="b">
        <v>0</v>
      </c>
      <c r="P825" s="1" t="s">
        <v>15</v>
      </c>
      <c r="Q825" s="33" t="str">
        <f>IF(ISNUMBER(SEARCH(",",Table_owssvr[[#This Row],[Created By]])),SUBSTITUTE(Table_owssvr[[#This Row],[Created By]]," OCD,",""),Table_owssvr[[#This Row],[Created By]])</f>
        <v>Michael Chua</v>
      </c>
      <c r="R825" s="33" t="str">
        <f>IF(ISNUMBER(SEARCH(",",Table_owssvr[[#This Row],[Created By]])),(MID(Table_owssvr[[#This Row],[Created By_A]]&amp;" "&amp;Table_owssvr[[#This Row],[Created By_A]],FIND(" ",Table_owssvr[[#This Row],[Created By_A]])+1,LEN(Table_owssvr[[#This Row],[Created By_A]]))),Table_owssvr[[#This Row],[Created By]])</f>
        <v>Michael Chua</v>
      </c>
      <c r="S825" s="34" t="str">
        <f>IF(ISNUMBER(SEARCH(",",Table_owssvr[[#This Row],[Created By_B1]])),SUBSTITUTE(Table_owssvr[[#This Row],[Created By_B1]],",",""),Table_owssvr[[#This Row],[Created By_B1]])</f>
        <v>Michael Chua</v>
      </c>
      <c r="T825" s="7">
        <v>836</v>
      </c>
      <c r="U825" s="1" t="s">
        <v>15</v>
      </c>
      <c r="V825" s="5">
        <v>43112.40388888889</v>
      </c>
      <c r="W825" s="1" t="s">
        <v>7</v>
      </c>
      <c r="X825" s="1"/>
      <c r="Y825" s="1" t="s">
        <v>13</v>
      </c>
      <c r="Z825" s="1" t="s">
        <v>12</v>
      </c>
      <c r="AA825" s="1" t="s">
        <v>11</v>
      </c>
    </row>
    <row r="826" spans="1:27" x14ac:dyDescent="0.25">
      <c r="A826" s="1" t="s">
        <v>116</v>
      </c>
      <c r="B826" s="4">
        <v>43005</v>
      </c>
      <c r="C826" s="24" t="str">
        <f ca="1">IF(Table_owssvr[[#This Row],[Date]]&gt;=(TODAY()-365),"Y","N")</f>
        <v>N</v>
      </c>
      <c r="D826" s="1" t="s">
        <v>115</v>
      </c>
      <c r="E826" s="1" t="s">
        <v>19</v>
      </c>
      <c r="F826" s="14" t="s">
        <v>374</v>
      </c>
      <c r="G826" s="1" t="s">
        <v>538</v>
      </c>
      <c r="H826" s="6" t="str">
        <f>IFERROR(LEFT(Table_owssvr[[#This Row],[Subject]],FIND(";",Table_owssvr[[#This Row],[Subject]])-1),Table_owssvr[[#This Row],[Subject]])</f>
        <v>Duplication of Benefits</v>
      </c>
      <c r="I826" s="1" t="s">
        <v>27</v>
      </c>
      <c r="J826" s="1" t="s">
        <v>7</v>
      </c>
      <c r="K826" s="5">
        <v>43112.404479166667</v>
      </c>
      <c r="L826" s="1"/>
      <c r="M826" s="1"/>
      <c r="N826" s="2" t="s">
        <v>12</v>
      </c>
      <c r="O826" s="6" t="b">
        <v>0</v>
      </c>
      <c r="P826" s="1" t="s">
        <v>15</v>
      </c>
      <c r="Q826" s="33" t="str">
        <f>IF(ISNUMBER(SEARCH(",",Table_owssvr[[#This Row],[Created By]])),SUBSTITUTE(Table_owssvr[[#This Row],[Created By]]," OCD,",""),Table_owssvr[[#This Row],[Created By]])</f>
        <v>Michael Chua</v>
      </c>
      <c r="R826" s="33" t="str">
        <f>IF(ISNUMBER(SEARCH(",",Table_owssvr[[#This Row],[Created By]])),(MID(Table_owssvr[[#This Row],[Created By_A]]&amp;" "&amp;Table_owssvr[[#This Row],[Created By_A]],FIND(" ",Table_owssvr[[#This Row],[Created By_A]])+1,LEN(Table_owssvr[[#This Row],[Created By_A]]))),Table_owssvr[[#This Row],[Created By]])</f>
        <v>Michael Chua</v>
      </c>
      <c r="S826" s="34" t="str">
        <f>IF(ISNUMBER(SEARCH(",",Table_owssvr[[#This Row],[Created By_B1]])),SUBSTITUTE(Table_owssvr[[#This Row],[Created By_B1]],",",""),Table_owssvr[[#This Row],[Created By_B1]])</f>
        <v>Michael Chua</v>
      </c>
      <c r="T826" s="7">
        <v>837</v>
      </c>
      <c r="U826" s="1" t="s">
        <v>15</v>
      </c>
      <c r="V826" s="5">
        <v>43112.404479166667</v>
      </c>
      <c r="W826" s="1" t="s">
        <v>7</v>
      </c>
      <c r="X826" s="1"/>
      <c r="Y826" s="1" t="s">
        <v>13</v>
      </c>
      <c r="Z826" s="1" t="s">
        <v>12</v>
      </c>
      <c r="AA826" s="1" t="s">
        <v>11</v>
      </c>
    </row>
    <row r="827" spans="1:27" x14ac:dyDescent="0.25">
      <c r="A827" s="1" t="s">
        <v>116</v>
      </c>
      <c r="B827" s="4">
        <v>43012</v>
      </c>
      <c r="C827" s="24" t="str">
        <f ca="1">IF(Table_owssvr[[#This Row],[Date]]&gt;=(TODAY()-365),"Y","N")</f>
        <v>N</v>
      </c>
      <c r="D827" s="1" t="s">
        <v>115</v>
      </c>
      <c r="E827" s="1" t="s">
        <v>19</v>
      </c>
      <c r="F827" s="14" t="s">
        <v>374</v>
      </c>
      <c r="G827" s="1" t="s">
        <v>538</v>
      </c>
      <c r="H827" s="6" t="str">
        <f>IFERROR(LEFT(Table_owssvr[[#This Row],[Subject]],FIND(";",Table_owssvr[[#This Row],[Subject]])-1),Table_owssvr[[#This Row],[Subject]])</f>
        <v>Duplication of Benefits</v>
      </c>
      <c r="I827" s="1" t="s">
        <v>27</v>
      </c>
      <c r="J827" s="1" t="s">
        <v>7</v>
      </c>
      <c r="K827" s="5">
        <v>43112.405011574076</v>
      </c>
      <c r="L827" s="1"/>
      <c r="M827" s="1"/>
      <c r="N827" s="2" t="s">
        <v>12</v>
      </c>
      <c r="O827" s="6" t="b">
        <v>0</v>
      </c>
      <c r="P827" s="1" t="s">
        <v>15</v>
      </c>
      <c r="Q827" s="33" t="str">
        <f>IF(ISNUMBER(SEARCH(",",Table_owssvr[[#This Row],[Created By]])),SUBSTITUTE(Table_owssvr[[#This Row],[Created By]]," OCD,",""),Table_owssvr[[#This Row],[Created By]])</f>
        <v>Michael Chua</v>
      </c>
      <c r="R827" s="33" t="str">
        <f>IF(ISNUMBER(SEARCH(",",Table_owssvr[[#This Row],[Created By]])),(MID(Table_owssvr[[#This Row],[Created By_A]]&amp;" "&amp;Table_owssvr[[#This Row],[Created By_A]],FIND(" ",Table_owssvr[[#This Row],[Created By_A]])+1,LEN(Table_owssvr[[#This Row],[Created By_A]]))),Table_owssvr[[#This Row],[Created By]])</f>
        <v>Michael Chua</v>
      </c>
      <c r="S827" s="34" t="str">
        <f>IF(ISNUMBER(SEARCH(",",Table_owssvr[[#This Row],[Created By_B1]])),SUBSTITUTE(Table_owssvr[[#This Row],[Created By_B1]],",",""),Table_owssvr[[#This Row],[Created By_B1]])</f>
        <v>Michael Chua</v>
      </c>
      <c r="T827" s="7">
        <v>838</v>
      </c>
      <c r="U827" s="1" t="s">
        <v>15</v>
      </c>
      <c r="V827" s="5">
        <v>43112.405011574076</v>
      </c>
      <c r="W827" s="1" t="s">
        <v>7</v>
      </c>
      <c r="X827" s="1"/>
      <c r="Y827" s="1" t="s">
        <v>13</v>
      </c>
      <c r="Z827" s="1" t="s">
        <v>12</v>
      </c>
      <c r="AA827" s="1" t="s">
        <v>11</v>
      </c>
    </row>
    <row r="828" spans="1:27" x14ac:dyDescent="0.25">
      <c r="A828" s="1" t="s">
        <v>116</v>
      </c>
      <c r="B828" s="4">
        <v>43019</v>
      </c>
      <c r="C828" s="24" t="str">
        <f ca="1">IF(Table_owssvr[[#This Row],[Date]]&gt;=(TODAY()-365),"Y","N")</f>
        <v>N</v>
      </c>
      <c r="D828" s="1" t="s">
        <v>115</v>
      </c>
      <c r="E828" s="1" t="s">
        <v>19</v>
      </c>
      <c r="F828" s="14" t="s">
        <v>374</v>
      </c>
      <c r="G828" s="1" t="s">
        <v>538</v>
      </c>
      <c r="H828" s="6" t="str">
        <f>IFERROR(LEFT(Table_owssvr[[#This Row],[Subject]],FIND(";",Table_owssvr[[#This Row],[Subject]])-1),Table_owssvr[[#This Row],[Subject]])</f>
        <v>Duplication of Benefits</v>
      </c>
      <c r="I828" s="1" t="s">
        <v>27</v>
      </c>
      <c r="J828" s="1" t="s">
        <v>7</v>
      </c>
      <c r="K828" s="5">
        <v>43112.405439814815</v>
      </c>
      <c r="L828" s="1"/>
      <c r="M828" s="1"/>
      <c r="N828" s="2" t="s">
        <v>12</v>
      </c>
      <c r="O828" s="6" t="b">
        <v>0</v>
      </c>
      <c r="P828" s="1" t="s">
        <v>15</v>
      </c>
      <c r="Q828" s="33" t="str">
        <f>IF(ISNUMBER(SEARCH(",",Table_owssvr[[#This Row],[Created By]])),SUBSTITUTE(Table_owssvr[[#This Row],[Created By]]," OCD,",""),Table_owssvr[[#This Row],[Created By]])</f>
        <v>Michael Chua</v>
      </c>
      <c r="R828" s="33" t="str">
        <f>IF(ISNUMBER(SEARCH(",",Table_owssvr[[#This Row],[Created By]])),(MID(Table_owssvr[[#This Row],[Created By_A]]&amp;" "&amp;Table_owssvr[[#This Row],[Created By_A]],FIND(" ",Table_owssvr[[#This Row],[Created By_A]])+1,LEN(Table_owssvr[[#This Row],[Created By_A]]))),Table_owssvr[[#This Row],[Created By]])</f>
        <v>Michael Chua</v>
      </c>
      <c r="S828" s="34" t="str">
        <f>IF(ISNUMBER(SEARCH(",",Table_owssvr[[#This Row],[Created By_B1]])),SUBSTITUTE(Table_owssvr[[#This Row],[Created By_B1]],",",""),Table_owssvr[[#This Row],[Created By_B1]])</f>
        <v>Michael Chua</v>
      </c>
      <c r="T828" s="7">
        <v>839</v>
      </c>
      <c r="U828" s="1" t="s">
        <v>15</v>
      </c>
      <c r="V828" s="5">
        <v>43112.405439814815</v>
      </c>
      <c r="W828" s="1" t="s">
        <v>7</v>
      </c>
      <c r="X828" s="1"/>
      <c r="Y828" s="1" t="s">
        <v>13</v>
      </c>
      <c r="Z828" s="1" t="s">
        <v>12</v>
      </c>
      <c r="AA828" s="1" t="s">
        <v>11</v>
      </c>
    </row>
    <row r="829" spans="1:27" x14ac:dyDescent="0.25">
      <c r="A829" s="1" t="s">
        <v>116</v>
      </c>
      <c r="B829" s="4">
        <v>43026</v>
      </c>
      <c r="C829" s="24" t="str">
        <f ca="1">IF(Table_owssvr[[#This Row],[Date]]&gt;=(TODAY()-365),"Y","N")</f>
        <v>N</v>
      </c>
      <c r="D829" s="1" t="s">
        <v>115</v>
      </c>
      <c r="E829" s="1" t="s">
        <v>19</v>
      </c>
      <c r="F829" s="14" t="s">
        <v>374</v>
      </c>
      <c r="G829" s="1" t="s">
        <v>538</v>
      </c>
      <c r="H829" s="6" t="str">
        <f>IFERROR(LEFT(Table_owssvr[[#This Row],[Subject]],FIND(";",Table_owssvr[[#This Row],[Subject]])-1),Table_owssvr[[#This Row],[Subject]])</f>
        <v>Duplication of Benefits</v>
      </c>
      <c r="I829" s="1" t="s">
        <v>27</v>
      </c>
      <c r="J829" s="1" t="s">
        <v>7</v>
      </c>
      <c r="K829" s="5">
        <v>43112.406585648147</v>
      </c>
      <c r="L829" s="1"/>
      <c r="M829" s="1"/>
      <c r="N829" s="2" t="s">
        <v>12</v>
      </c>
      <c r="O829" s="6" t="b">
        <v>0</v>
      </c>
      <c r="P829" s="1" t="s">
        <v>15</v>
      </c>
      <c r="Q829" s="33" t="str">
        <f>IF(ISNUMBER(SEARCH(",",Table_owssvr[[#This Row],[Created By]])),SUBSTITUTE(Table_owssvr[[#This Row],[Created By]]," OCD,",""),Table_owssvr[[#This Row],[Created By]])</f>
        <v>Michael Chua</v>
      </c>
      <c r="R829" s="33" t="str">
        <f>IF(ISNUMBER(SEARCH(",",Table_owssvr[[#This Row],[Created By]])),(MID(Table_owssvr[[#This Row],[Created By_A]]&amp;" "&amp;Table_owssvr[[#This Row],[Created By_A]],FIND(" ",Table_owssvr[[#This Row],[Created By_A]])+1,LEN(Table_owssvr[[#This Row],[Created By_A]]))),Table_owssvr[[#This Row],[Created By]])</f>
        <v>Michael Chua</v>
      </c>
      <c r="S829" s="34" t="str">
        <f>IF(ISNUMBER(SEARCH(",",Table_owssvr[[#This Row],[Created By_B1]])),SUBSTITUTE(Table_owssvr[[#This Row],[Created By_B1]],",",""),Table_owssvr[[#This Row],[Created By_B1]])</f>
        <v>Michael Chua</v>
      </c>
      <c r="T829" s="7">
        <v>840</v>
      </c>
      <c r="U829" s="1" t="s">
        <v>15</v>
      </c>
      <c r="V829" s="5">
        <v>43112.406585648147</v>
      </c>
      <c r="W829" s="1" t="s">
        <v>7</v>
      </c>
      <c r="X829" s="1"/>
      <c r="Y829" s="1" t="s">
        <v>13</v>
      </c>
      <c r="Z829" s="1" t="s">
        <v>12</v>
      </c>
      <c r="AA829" s="1" t="s">
        <v>11</v>
      </c>
    </row>
    <row r="830" spans="1:27" x14ac:dyDescent="0.25">
      <c r="A830" s="1" t="s">
        <v>116</v>
      </c>
      <c r="B830" s="4">
        <v>43033</v>
      </c>
      <c r="C830" s="24" t="str">
        <f ca="1">IF(Table_owssvr[[#This Row],[Date]]&gt;=(TODAY()-365),"Y","N")</f>
        <v>N</v>
      </c>
      <c r="D830" s="1" t="s">
        <v>115</v>
      </c>
      <c r="E830" s="1" t="s">
        <v>19</v>
      </c>
      <c r="F830" s="14" t="s">
        <v>114</v>
      </c>
      <c r="G830" s="1" t="s">
        <v>538</v>
      </c>
      <c r="H830" s="6" t="str">
        <f>IFERROR(LEFT(Table_owssvr[[#This Row],[Subject]],FIND(";",Table_owssvr[[#This Row],[Subject]])-1),Table_owssvr[[#This Row],[Subject]])</f>
        <v>Duplication of Benefits</v>
      </c>
      <c r="I830" s="1" t="s">
        <v>27</v>
      </c>
      <c r="J830" s="1" t="s">
        <v>7</v>
      </c>
      <c r="K830" s="5">
        <v>43112.406956018516</v>
      </c>
      <c r="L830" s="1"/>
      <c r="M830" s="1"/>
      <c r="N830" s="2" t="s">
        <v>12</v>
      </c>
      <c r="O830" s="6" t="b">
        <v>0</v>
      </c>
      <c r="P830" s="1" t="s">
        <v>15</v>
      </c>
      <c r="Q830" s="33" t="str">
        <f>IF(ISNUMBER(SEARCH(",",Table_owssvr[[#This Row],[Created By]])),SUBSTITUTE(Table_owssvr[[#This Row],[Created By]]," OCD,",""),Table_owssvr[[#This Row],[Created By]])</f>
        <v>Michael Chua</v>
      </c>
      <c r="R830" s="33" t="str">
        <f>IF(ISNUMBER(SEARCH(",",Table_owssvr[[#This Row],[Created By]])),(MID(Table_owssvr[[#This Row],[Created By_A]]&amp;" "&amp;Table_owssvr[[#This Row],[Created By_A]],FIND(" ",Table_owssvr[[#This Row],[Created By_A]])+1,LEN(Table_owssvr[[#This Row],[Created By_A]]))),Table_owssvr[[#This Row],[Created By]])</f>
        <v>Michael Chua</v>
      </c>
      <c r="S830" s="34" t="str">
        <f>IF(ISNUMBER(SEARCH(",",Table_owssvr[[#This Row],[Created By_B1]])),SUBSTITUTE(Table_owssvr[[#This Row],[Created By_B1]],",",""),Table_owssvr[[#This Row],[Created By_B1]])</f>
        <v>Michael Chua</v>
      </c>
      <c r="T830" s="7">
        <v>841</v>
      </c>
      <c r="U830" s="1" t="s">
        <v>15</v>
      </c>
      <c r="V830" s="5">
        <v>43112.406956018516</v>
      </c>
      <c r="W830" s="1" t="s">
        <v>7</v>
      </c>
      <c r="X830" s="1"/>
      <c r="Y830" s="1" t="s">
        <v>13</v>
      </c>
      <c r="Z830" s="1" t="s">
        <v>12</v>
      </c>
      <c r="AA830" s="1" t="s">
        <v>11</v>
      </c>
    </row>
    <row r="831" spans="1:27" x14ac:dyDescent="0.25">
      <c r="A831" s="1" t="s">
        <v>116</v>
      </c>
      <c r="B831" s="4">
        <v>43040</v>
      </c>
      <c r="C831" s="24" t="str">
        <f ca="1">IF(Table_owssvr[[#This Row],[Date]]&gt;=(TODAY()-365),"Y","N")</f>
        <v>N</v>
      </c>
      <c r="D831" s="1" t="s">
        <v>115</v>
      </c>
      <c r="E831" s="1" t="s">
        <v>19</v>
      </c>
      <c r="F831" s="14" t="s">
        <v>114</v>
      </c>
      <c r="G831" s="1" t="s">
        <v>538</v>
      </c>
      <c r="H831" s="6" t="str">
        <f>IFERROR(LEFT(Table_owssvr[[#This Row],[Subject]],FIND(";",Table_owssvr[[#This Row],[Subject]])-1),Table_owssvr[[#This Row],[Subject]])</f>
        <v>Duplication of Benefits</v>
      </c>
      <c r="I831" s="1" t="s">
        <v>27</v>
      </c>
      <c r="J831" s="1" t="s">
        <v>7</v>
      </c>
      <c r="K831" s="5">
        <v>43112.407372685186</v>
      </c>
      <c r="L831" s="1"/>
      <c r="M831" s="1"/>
      <c r="N831" s="2" t="s">
        <v>12</v>
      </c>
      <c r="O831" s="6" t="b">
        <v>0</v>
      </c>
      <c r="P831" s="1" t="s">
        <v>15</v>
      </c>
      <c r="Q831" s="33" t="str">
        <f>IF(ISNUMBER(SEARCH(",",Table_owssvr[[#This Row],[Created By]])),SUBSTITUTE(Table_owssvr[[#This Row],[Created By]]," OCD,",""),Table_owssvr[[#This Row],[Created By]])</f>
        <v>Michael Chua</v>
      </c>
      <c r="R831" s="33" t="str">
        <f>IF(ISNUMBER(SEARCH(",",Table_owssvr[[#This Row],[Created By]])),(MID(Table_owssvr[[#This Row],[Created By_A]]&amp;" "&amp;Table_owssvr[[#This Row],[Created By_A]],FIND(" ",Table_owssvr[[#This Row],[Created By_A]])+1,LEN(Table_owssvr[[#This Row],[Created By_A]]))),Table_owssvr[[#This Row],[Created By]])</f>
        <v>Michael Chua</v>
      </c>
      <c r="S831" s="34" t="str">
        <f>IF(ISNUMBER(SEARCH(",",Table_owssvr[[#This Row],[Created By_B1]])),SUBSTITUTE(Table_owssvr[[#This Row],[Created By_B1]],",",""),Table_owssvr[[#This Row],[Created By_B1]])</f>
        <v>Michael Chua</v>
      </c>
      <c r="T831" s="7">
        <v>842</v>
      </c>
      <c r="U831" s="1" t="s">
        <v>15</v>
      </c>
      <c r="V831" s="5">
        <v>43112.407372685186</v>
      </c>
      <c r="W831" s="1" t="s">
        <v>7</v>
      </c>
      <c r="X831" s="1"/>
      <c r="Y831" s="1" t="s">
        <v>13</v>
      </c>
      <c r="Z831" s="1" t="s">
        <v>12</v>
      </c>
      <c r="AA831" s="1" t="s">
        <v>11</v>
      </c>
    </row>
    <row r="832" spans="1:27" x14ac:dyDescent="0.25">
      <c r="A832" s="1" t="s">
        <v>116</v>
      </c>
      <c r="B832" s="4">
        <v>43047</v>
      </c>
      <c r="C832" s="24" t="str">
        <f ca="1">IF(Table_owssvr[[#This Row],[Date]]&gt;=(TODAY()-365),"Y","N")</f>
        <v>N</v>
      </c>
      <c r="D832" s="1" t="s">
        <v>115</v>
      </c>
      <c r="E832" s="1" t="s">
        <v>19</v>
      </c>
      <c r="F832" s="14" t="s">
        <v>374</v>
      </c>
      <c r="G832" s="1" t="s">
        <v>538</v>
      </c>
      <c r="H832" s="6" t="str">
        <f>IFERROR(LEFT(Table_owssvr[[#This Row],[Subject]],FIND(";",Table_owssvr[[#This Row],[Subject]])-1),Table_owssvr[[#This Row],[Subject]])</f>
        <v>Duplication of Benefits</v>
      </c>
      <c r="I832" s="1" t="s">
        <v>27</v>
      </c>
      <c r="J832" s="1" t="s">
        <v>7</v>
      </c>
      <c r="K832" s="5">
        <v>43112.407777777778</v>
      </c>
      <c r="L832" s="1"/>
      <c r="M832" s="1"/>
      <c r="N832" s="2" t="s">
        <v>12</v>
      </c>
      <c r="O832" s="6" t="b">
        <v>0</v>
      </c>
      <c r="P832" s="1" t="s">
        <v>15</v>
      </c>
      <c r="Q832" s="33" t="str">
        <f>IF(ISNUMBER(SEARCH(",",Table_owssvr[[#This Row],[Created By]])),SUBSTITUTE(Table_owssvr[[#This Row],[Created By]]," OCD,",""),Table_owssvr[[#This Row],[Created By]])</f>
        <v>Michael Chua</v>
      </c>
      <c r="R832" s="33" t="str">
        <f>IF(ISNUMBER(SEARCH(",",Table_owssvr[[#This Row],[Created By]])),(MID(Table_owssvr[[#This Row],[Created By_A]]&amp;" "&amp;Table_owssvr[[#This Row],[Created By_A]],FIND(" ",Table_owssvr[[#This Row],[Created By_A]])+1,LEN(Table_owssvr[[#This Row],[Created By_A]]))),Table_owssvr[[#This Row],[Created By]])</f>
        <v>Michael Chua</v>
      </c>
      <c r="S832" s="34" t="str">
        <f>IF(ISNUMBER(SEARCH(",",Table_owssvr[[#This Row],[Created By_B1]])),SUBSTITUTE(Table_owssvr[[#This Row],[Created By_B1]],",",""),Table_owssvr[[#This Row],[Created By_B1]])</f>
        <v>Michael Chua</v>
      </c>
      <c r="T832" s="7">
        <v>843</v>
      </c>
      <c r="U832" s="1" t="s">
        <v>15</v>
      </c>
      <c r="V832" s="5">
        <v>43112.407777777778</v>
      </c>
      <c r="W832" s="1" t="s">
        <v>7</v>
      </c>
      <c r="X832" s="1"/>
      <c r="Y832" s="1" t="s">
        <v>13</v>
      </c>
      <c r="Z832" s="1" t="s">
        <v>12</v>
      </c>
      <c r="AA832" s="1" t="s">
        <v>11</v>
      </c>
    </row>
    <row r="833" spans="1:27" x14ac:dyDescent="0.25">
      <c r="A833" s="1" t="s">
        <v>116</v>
      </c>
      <c r="B833" s="4">
        <v>43054</v>
      </c>
      <c r="C833" s="24" t="str">
        <f ca="1">IF(Table_owssvr[[#This Row],[Date]]&gt;=(TODAY()-365),"Y","N")</f>
        <v>N</v>
      </c>
      <c r="D833" s="1" t="s">
        <v>115</v>
      </c>
      <c r="E833" s="1" t="s">
        <v>19</v>
      </c>
      <c r="F833" s="14" t="s">
        <v>374</v>
      </c>
      <c r="G833" s="1" t="s">
        <v>538</v>
      </c>
      <c r="H833" s="6" t="str">
        <f>IFERROR(LEFT(Table_owssvr[[#This Row],[Subject]],FIND(";",Table_owssvr[[#This Row],[Subject]])-1),Table_owssvr[[#This Row],[Subject]])</f>
        <v>Duplication of Benefits</v>
      </c>
      <c r="I833" s="1" t="s">
        <v>27</v>
      </c>
      <c r="J833" s="1" t="s">
        <v>7</v>
      </c>
      <c r="K833" s="5">
        <v>43112.408136574071</v>
      </c>
      <c r="L833" s="1"/>
      <c r="M833" s="1"/>
      <c r="N833" s="2" t="s">
        <v>12</v>
      </c>
      <c r="O833" s="6" t="b">
        <v>0</v>
      </c>
      <c r="P833" s="1" t="s">
        <v>15</v>
      </c>
      <c r="Q833" s="33" t="str">
        <f>IF(ISNUMBER(SEARCH(",",Table_owssvr[[#This Row],[Created By]])),SUBSTITUTE(Table_owssvr[[#This Row],[Created By]]," OCD,",""),Table_owssvr[[#This Row],[Created By]])</f>
        <v>Michael Chua</v>
      </c>
      <c r="R833" s="33" t="str">
        <f>IF(ISNUMBER(SEARCH(",",Table_owssvr[[#This Row],[Created By]])),(MID(Table_owssvr[[#This Row],[Created By_A]]&amp;" "&amp;Table_owssvr[[#This Row],[Created By_A]],FIND(" ",Table_owssvr[[#This Row],[Created By_A]])+1,LEN(Table_owssvr[[#This Row],[Created By_A]]))),Table_owssvr[[#This Row],[Created By]])</f>
        <v>Michael Chua</v>
      </c>
      <c r="S833" s="34" t="str">
        <f>IF(ISNUMBER(SEARCH(",",Table_owssvr[[#This Row],[Created By_B1]])),SUBSTITUTE(Table_owssvr[[#This Row],[Created By_B1]],",",""),Table_owssvr[[#This Row],[Created By_B1]])</f>
        <v>Michael Chua</v>
      </c>
      <c r="T833" s="7">
        <v>844</v>
      </c>
      <c r="U833" s="1" t="s">
        <v>15</v>
      </c>
      <c r="V833" s="5">
        <v>43112.408136574071</v>
      </c>
      <c r="W833" s="1" t="s">
        <v>7</v>
      </c>
      <c r="X833" s="1"/>
      <c r="Y833" s="1" t="s">
        <v>13</v>
      </c>
      <c r="Z833" s="1" t="s">
        <v>12</v>
      </c>
      <c r="AA833" s="1" t="s">
        <v>11</v>
      </c>
    </row>
    <row r="834" spans="1:27" x14ac:dyDescent="0.25">
      <c r="A834" s="1" t="s">
        <v>116</v>
      </c>
      <c r="B834" s="4">
        <v>43061</v>
      </c>
      <c r="C834" s="24" t="str">
        <f ca="1">IF(Table_owssvr[[#This Row],[Date]]&gt;=(TODAY()-365),"Y","N")</f>
        <v>N</v>
      </c>
      <c r="D834" s="1" t="s">
        <v>115</v>
      </c>
      <c r="E834" s="1" t="s">
        <v>19</v>
      </c>
      <c r="F834" s="14" t="s">
        <v>374</v>
      </c>
      <c r="G834" s="1" t="s">
        <v>538</v>
      </c>
      <c r="H834" s="6" t="str">
        <f>IFERROR(LEFT(Table_owssvr[[#This Row],[Subject]],FIND(";",Table_owssvr[[#This Row],[Subject]])-1),Table_owssvr[[#This Row],[Subject]])</f>
        <v>Duplication of Benefits</v>
      </c>
      <c r="I834" s="1" t="s">
        <v>27</v>
      </c>
      <c r="J834" s="1" t="s">
        <v>7</v>
      </c>
      <c r="K834" s="5">
        <v>43112.408483796295</v>
      </c>
      <c r="L834" s="1"/>
      <c r="M834" s="1"/>
      <c r="N834" s="2" t="s">
        <v>12</v>
      </c>
      <c r="O834" s="6" t="b">
        <v>0</v>
      </c>
      <c r="P834" s="1" t="s">
        <v>15</v>
      </c>
      <c r="Q834" s="33" t="str">
        <f>IF(ISNUMBER(SEARCH(",",Table_owssvr[[#This Row],[Created By]])),SUBSTITUTE(Table_owssvr[[#This Row],[Created By]]," OCD,",""),Table_owssvr[[#This Row],[Created By]])</f>
        <v>Michael Chua</v>
      </c>
      <c r="R834" s="33" t="str">
        <f>IF(ISNUMBER(SEARCH(",",Table_owssvr[[#This Row],[Created By]])),(MID(Table_owssvr[[#This Row],[Created By_A]]&amp;" "&amp;Table_owssvr[[#This Row],[Created By_A]],FIND(" ",Table_owssvr[[#This Row],[Created By_A]])+1,LEN(Table_owssvr[[#This Row],[Created By_A]]))),Table_owssvr[[#This Row],[Created By]])</f>
        <v>Michael Chua</v>
      </c>
      <c r="S834" s="34" t="str">
        <f>IF(ISNUMBER(SEARCH(",",Table_owssvr[[#This Row],[Created By_B1]])),SUBSTITUTE(Table_owssvr[[#This Row],[Created By_B1]],",",""),Table_owssvr[[#This Row],[Created By_B1]])</f>
        <v>Michael Chua</v>
      </c>
      <c r="T834" s="7">
        <v>845</v>
      </c>
      <c r="U834" s="1" t="s">
        <v>15</v>
      </c>
      <c r="V834" s="5">
        <v>43112.408483796295</v>
      </c>
      <c r="W834" s="1" t="s">
        <v>7</v>
      </c>
      <c r="X834" s="1"/>
      <c r="Y834" s="1" t="s">
        <v>13</v>
      </c>
      <c r="Z834" s="1" t="s">
        <v>12</v>
      </c>
      <c r="AA834" s="1" t="s">
        <v>11</v>
      </c>
    </row>
    <row r="835" spans="1:27" x14ac:dyDescent="0.25">
      <c r="A835" s="1" t="s">
        <v>116</v>
      </c>
      <c r="B835" s="4">
        <v>43068</v>
      </c>
      <c r="C835" s="24" t="str">
        <f ca="1">IF(Table_owssvr[[#This Row],[Date]]&gt;=(TODAY()-365),"Y","N")</f>
        <v>N</v>
      </c>
      <c r="D835" s="1" t="s">
        <v>115</v>
      </c>
      <c r="E835" s="1" t="s">
        <v>19</v>
      </c>
      <c r="F835" s="14" t="s">
        <v>374</v>
      </c>
      <c r="G835" s="1" t="s">
        <v>538</v>
      </c>
      <c r="H835" s="6" t="str">
        <f>IFERROR(LEFT(Table_owssvr[[#This Row],[Subject]],FIND(";",Table_owssvr[[#This Row],[Subject]])-1),Table_owssvr[[#This Row],[Subject]])</f>
        <v>Duplication of Benefits</v>
      </c>
      <c r="I835" s="1" t="s">
        <v>27</v>
      </c>
      <c r="J835" s="1" t="s">
        <v>7</v>
      </c>
      <c r="K835" s="5">
        <v>43112.408877314818</v>
      </c>
      <c r="L835" s="1"/>
      <c r="M835" s="1"/>
      <c r="N835" s="2" t="s">
        <v>12</v>
      </c>
      <c r="O835" s="6" t="b">
        <v>0</v>
      </c>
      <c r="P835" s="1" t="s">
        <v>15</v>
      </c>
      <c r="Q835" s="33" t="str">
        <f>IF(ISNUMBER(SEARCH(",",Table_owssvr[[#This Row],[Created By]])),SUBSTITUTE(Table_owssvr[[#This Row],[Created By]]," OCD,",""),Table_owssvr[[#This Row],[Created By]])</f>
        <v>Michael Chua</v>
      </c>
      <c r="R835" s="33" t="str">
        <f>IF(ISNUMBER(SEARCH(",",Table_owssvr[[#This Row],[Created By]])),(MID(Table_owssvr[[#This Row],[Created By_A]]&amp;" "&amp;Table_owssvr[[#This Row],[Created By_A]],FIND(" ",Table_owssvr[[#This Row],[Created By_A]])+1,LEN(Table_owssvr[[#This Row],[Created By_A]]))),Table_owssvr[[#This Row],[Created By]])</f>
        <v>Michael Chua</v>
      </c>
      <c r="S835" s="34" t="str">
        <f>IF(ISNUMBER(SEARCH(",",Table_owssvr[[#This Row],[Created By_B1]])),SUBSTITUTE(Table_owssvr[[#This Row],[Created By_B1]],",",""),Table_owssvr[[#This Row],[Created By_B1]])</f>
        <v>Michael Chua</v>
      </c>
      <c r="T835" s="7">
        <v>846</v>
      </c>
      <c r="U835" s="1" t="s">
        <v>15</v>
      </c>
      <c r="V835" s="5">
        <v>43112.408877314818</v>
      </c>
      <c r="W835" s="1" t="s">
        <v>7</v>
      </c>
      <c r="X835" s="1"/>
      <c r="Y835" s="1" t="s">
        <v>13</v>
      </c>
      <c r="Z835" s="1" t="s">
        <v>12</v>
      </c>
      <c r="AA835" s="1" t="s">
        <v>11</v>
      </c>
    </row>
    <row r="836" spans="1:27" x14ac:dyDescent="0.25">
      <c r="A836" s="1" t="s">
        <v>116</v>
      </c>
      <c r="B836" s="4">
        <v>43075</v>
      </c>
      <c r="C836" s="24" t="str">
        <f ca="1">IF(Table_owssvr[[#This Row],[Date]]&gt;=(TODAY()-365),"Y","N")</f>
        <v>N</v>
      </c>
      <c r="D836" s="1" t="s">
        <v>115</v>
      </c>
      <c r="E836" s="1" t="s">
        <v>19</v>
      </c>
      <c r="F836" s="14" t="s">
        <v>374</v>
      </c>
      <c r="G836" s="1" t="s">
        <v>538</v>
      </c>
      <c r="H836" s="6" t="str">
        <f>IFERROR(LEFT(Table_owssvr[[#This Row],[Subject]],FIND(";",Table_owssvr[[#This Row],[Subject]])-1),Table_owssvr[[#This Row],[Subject]])</f>
        <v>Duplication of Benefits</v>
      </c>
      <c r="I836" s="1" t="s">
        <v>27</v>
      </c>
      <c r="J836" s="1" t="s">
        <v>7</v>
      </c>
      <c r="K836" s="5">
        <v>43112.410173611112</v>
      </c>
      <c r="L836" s="1"/>
      <c r="M836" s="1"/>
      <c r="N836" s="2" t="s">
        <v>12</v>
      </c>
      <c r="O836" s="6" t="b">
        <v>0</v>
      </c>
      <c r="P836" s="1" t="s">
        <v>15</v>
      </c>
      <c r="Q836" s="33" t="str">
        <f>IF(ISNUMBER(SEARCH(",",Table_owssvr[[#This Row],[Created By]])),SUBSTITUTE(Table_owssvr[[#This Row],[Created By]]," OCD,",""),Table_owssvr[[#This Row],[Created By]])</f>
        <v>Michael Chua</v>
      </c>
      <c r="R836" s="33" t="str">
        <f>IF(ISNUMBER(SEARCH(",",Table_owssvr[[#This Row],[Created By]])),(MID(Table_owssvr[[#This Row],[Created By_A]]&amp;" "&amp;Table_owssvr[[#This Row],[Created By_A]],FIND(" ",Table_owssvr[[#This Row],[Created By_A]])+1,LEN(Table_owssvr[[#This Row],[Created By_A]]))),Table_owssvr[[#This Row],[Created By]])</f>
        <v>Michael Chua</v>
      </c>
      <c r="S836" s="34" t="str">
        <f>IF(ISNUMBER(SEARCH(",",Table_owssvr[[#This Row],[Created By_B1]])),SUBSTITUTE(Table_owssvr[[#This Row],[Created By_B1]],",",""),Table_owssvr[[#This Row],[Created By_B1]])</f>
        <v>Michael Chua</v>
      </c>
      <c r="T836" s="7">
        <v>847</v>
      </c>
      <c r="U836" s="1" t="s">
        <v>15</v>
      </c>
      <c r="V836" s="5">
        <v>43112.410173611112</v>
      </c>
      <c r="W836" s="1" t="s">
        <v>7</v>
      </c>
      <c r="X836" s="1"/>
      <c r="Y836" s="1" t="s">
        <v>13</v>
      </c>
      <c r="Z836" s="1" t="s">
        <v>12</v>
      </c>
      <c r="AA836" s="1" t="s">
        <v>11</v>
      </c>
    </row>
    <row r="837" spans="1:27" x14ac:dyDescent="0.25">
      <c r="A837" s="1" t="s">
        <v>116</v>
      </c>
      <c r="B837" s="4">
        <v>43082</v>
      </c>
      <c r="C837" s="24" t="str">
        <f ca="1">IF(Table_owssvr[[#This Row],[Date]]&gt;=(TODAY()-365),"Y","N")</f>
        <v>N</v>
      </c>
      <c r="D837" s="1" t="s">
        <v>115</v>
      </c>
      <c r="E837" s="1" t="s">
        <v>19</v>
      </c>
      <c r="F837" s="14" t="s">
        <v>374</v>
      </c>
      <c r="G837" s="1" t="s">
        <v>538</v>
      </c>
      <c r="H837" s="6" t="str">
        <f>IFERROR(LEFT(Table_owssvr[[#This Row],[Subject]],FIND(";",Table_owssvr[[#This Row],[Subject]])-1),Table_owssvr[[#This Row],[Subject]])</f>
        <v>Duplication of Benefits</v>
      </c>
      <c r="I837" s="1" t="s">
        <v>27</v>
      </c>
      <c r="J837" s="1" t="s">
        <v>7</v>
      </c>
      <c r="K837" s="5">
        <v>43112.410914351851</v>
      </c>
      <c r="L837" s="1"/>
      <c r="M837" s="1"/>
      <c r="N837" s="2" t="s">
        <v>12</v>
      </c>
      <c r="O837" s="6" t="b">
        <v>0</v>
      </c>
      <c r="P837" s="1" t="s">
        <v>15</v>
      </c>
      <c r="Q837" s="33" t="str">
        <f>IF(ISNUMBER(SEARCH(",",Table_owssvr[[#This Row],[Created By]])),SUBSTITUTE(Table_owssvr[[#This Row],[Created By]]," OCD,",""),Table_owssvr[[#This Row],[Created By]])</f>
        <v>Michael Chua</v>
      </c>
      <c r="R837" s="33" t="str">
        <f>IF(ISNUMBER(SEARCH(",",Table_owssvr[[#This Row],[Created By]])),(MID(Table_owssvr[[#This Row],[Created By_A]]&amp;" "&amp;Table_owssvr[[#This Row],[Created By_A]],FIND(" ",Table_owssvr[[#This Row],[Created By_A]])+1,LEN(Table_owssvr[[#This Row],[Created By_A]]))),Table_owssvr[[#This Row],[Created By]])</f>
        <v>Michael Chua</v>
      </c>
      <c r="S837" s="34" t="str">
        <f>IF(ISNUMBER(SEARCH(",",Table_owssvr[[#This Row],[Created By_B1]])),SUBSTITUTE(Table_owssvr[[#This Row],[Created By_B1]],",",""),Table_owssvr[[#This Row],[Created By_B1]])</f>
        <v>Michael Chua</v>
      </c>
      <c r="T837" s="7">
        <v>848</v>
      </c>
      <c r="U837" s="1" t="s">
        <v>15</v>
      </c>
      <c r="V837" s="5">
        <v>43112.410914351851</v>
      </c>
      <c r="W837" s="1" t="s">
        <v>7</v>
      </c>
      <c r="X837" s="1"/>
      <c r="Y837" s="1" t="s">
        <v>13</v>
      </c>
      <c r="Z837" s="1" t="s">
        <v>12</v>
      </c>
      <c r="AA837" s="1" t="s">
        <v>11</v>
      </c>
    </row>
    <row r="838" spans="1:27" x14ac:dyDescent="0.25">
      <c r="A838" s="1" t="s">
        <v>116</v>
      </c>
      <c r="B838" s="4">
        <v>43089</v>
      </c>
      <c r="C838" s="24" t="str">
        <f ca="1">IF(Table_owssvr[[#This Row],[Date]]&gt;=(TODAY()-365),"Y","N")</f>
        <v>N</v>
      </c>
      <c r="D838" s="1" t="s">
        <v>115</v>
      </c>
      <c r="E838" s="1" t="s">
        <v>19</v>
      </c>
      <c r="F838" s="14" t="s">
        <v>374</v>
      </c>
      <c r="G838" s="1" t="s">
        <v>538</v>
      </c>
      <c r="H838" s="6" t="str">
        <f>IFERROR(LEFT(Table_owssvr[[#This Row],[Subject]],FIND(";",Table_owssvr[[#This Row],[Subject]])-1),Table_owssvr[[#This Row],[Subject]])</f>
        <v>Duplication of Benefits</v>
      </c>
      <c r="I838" s="1" t="s">
        <v>27</v>
      </c>
      <c r="J838" s="1" t="s">
        <v>7</v>
      </c>
      <c r="K838" s="5">
        <v>43112.416192129633</v>
      </c>
      <c r="L838" s="1"/>
      <c r="M838" s="1"/>
      <c r="N838" s="2" t="s">
        <v>12</v>
      </c>
      <c r="O838" s="6" t="b">
        <v>0</v>
      </c>
      <c r="P838" s="1" t="s">
        <v>15</v>
      </c>
      <c r="Q838" s="33" t="str">
        <f>IF(ISNUMBER(SEARCH(",",Table_owssvr[[#This Row],[Created By]])),SUBSTITUTE(Table_owssvr[[#This Row],[Created By]]," OCD,",""),Table_owssvr[[#This Row],[Created By]])</f>
        <v>Michael Chua</v>
      </c>
      <c r="R838" s="33" t="str">
        <f>IF(ISNUMBER(SEARCH(",",Table_owssvr[[#This Row],[Created By]])),(MID(Table_owssvr[[#This Row],[Created By_A]]&amp;" "&amp;Table_owssvr[[#This Row],[Created By_A]],FIND(" ",Table_owssvr[[#This Row],[Created By_A]])+1,LEN(Table_owssvr[[#This Row],[Created By_A]]))),Table_owssvr[[#This Row],[Created By]])</f>
        <v>Michael Chua</v>
      </c>
      <c r="S838" s="34" t="str">
        <f>IF(ISNUMBER(SEARCH(",",Table_owssvr[[#This Row],[Created By_B1]])),SUBSTITUTE(Table_owssvr[[#This Row],[Created By_B1]],",",""),Table_owssvr[[#This Row],[Created By_B1]])</f>
        <v>Michael Chua</v>
      </c>
      <c r="T838" s="7">
        <v>849</v>
      </c>
      <c r="U838" s="1" t="s">
        <v>15</v>
      </c>
      <c r="V838" s="5">
        <v>43112.416192129633</v>
      </c>
      <c r="W838" s="1" t="s">
        <v>7</v>
      </c>
      <c r="X838" s="1"/>
      <c r="Y838" s="1" t="s">
        <v>13</v>
      </c>
      <c r="Z838" s="1" t="s">
        <v>12</v>
      </c>
      <c r="AA838" s="1" t="s">
        <v>11</v>
      </c>
    </row>
    <row r="839" spans="1:27" x14ac:dyDescent="0.25">
      <c r="A839" s="1" t="s">
        <v>116</v>
      </c>
      <c r="B839" s="4">
        <v>43103</v>
      </c>
      <c r="C839" s="24" t="str">
        <f ca="1">IF(Table_owssvr[[#This Row],[Date]]&gt;=(TODAY()-365),"Y","N")</f>
        <v>N</v>
      </c>
      <c r="D839" s="1" t="s">
        <v>115</v>
      </c>
      <c r="E839" s="1" t="s">
        <v>19</v>
      </c>
      <c r="F839" s="14" t="s">
        <v>374</v>
      </c>
      <c r="G839" s="1" t="s">
        <v>538</v>
      </c>
      <c r="H839" s="6" t="str">
        <f>IFERROR(LEFT(Table_owssvr[[#This Row],[Subject]],FIND(";",Table_owssvr[[#This Row],[Subject]])-1),Table_owssvr[[#This Row],[Subject]])</f>
        <v>Duplication of Benefits</v>
      </c>
      <c r="I839" s="1" t="s">
        <v>27</v>
      </c>
      <c r="J839" s="1" t="s">
        <v>7</v>
      </c>
      <c r="K839" s="5">
        <v>43112.416585648149</v>
      </c>
      <c r="L839" s="1"/>
      <c r="M839" s="1"/>
      <c r="N839" s="2" t="s">
        <v>12</v>
      </c>
      <c r="O839" s="6" t="b">
        <v>0</v>
      </c>
      <c r="P839" s="1" t="s">
        <v>15</v>
      </c>
      <c r="Q839" s="33" t="str">
        <f>IF(ISNUMBER(SEARCH(",",Table_owssvr[[#This Row],[Created By]])),SUBSTITUTE(Table_owssvr[[#This Row],[Created By]]," OCD,",""),Table_owssvr[[#This Row],[Created By]])</f>
        <v>Michael Chua</v>
      </c>
      <c r="R839" s="33" t="str">
        <f>IF(ISNUMBER(SEARCH(",",Table_owssvr[[#This Row],[Created By]])),(MID(Table_owssvr[[#This Row],[Created By_A]]&amp;" "&amp;Table_owssvr[[#This Row],[Created By_A]],FIND(" ",Table_owssvr[[#This Row],[Created By_A]])+1,LEN(Table_owssvr[[#This Row],[Created By_A]]))),Table_owssvr[[#This Row],[Created By]])</f>
        <v>Michael Chua</v>
      </c>
      <c r="S839" s="34" t="str">
        <f>IF(ISNUMBER(SEARCH(",",Table_owssvr[[#This Row],[Created By_B1]])),SUBSTITUTE(Table_owssvr[[#This Row],[Created By_B1]],",",""),Table_owssvr[[#This Row],[Created By_B1]])</f>
        <v>Michael Chua</v>
      </c>
      <c r="T839" s="7">
        <v>850</v>
      </c>
      <c r="U839" s="1" t="s">
        <v>15</v>
      </c>
      <c r="V839" s="5">
        <v>43112.416585648149</v>
      </c>
      <c r="W839" s="1" t="s">
        <v>7</v>
      </c>
      <c r="X839" s="1"/>
      <c r="Y839" s="1" t="s">
        <v>13</v>
      </c>
      <c r="Z839" s="1" t="s">
        <v>12</v>
      </c>
      <c r="AA839" s="1" t="s">
        <v>11</v>
      </c>
    </row>
    <row r="840" spans="1:27" x14ac:dyDescent="0.25">
      <c r="A840" s="1" t="s">
        <v>116</v>
      </c>
      <c r="B840" s="4">
        <v>43110</v>
      </c>
      <c r="C840" s="24" t="str">
        <f ca="1">IF(Table_owssvr[[#This Row],[Date]]&gt;=(TODAY()-365),"Y","N")</f>
        <v>N</v>
      </c>
      <c r="D840" s="1" t="s">
        <v>115</v>
      </c>
      <c r="E840" s="1" t="s">
        <v>19</v>
      </c>
      <c r="F840" s="14" t="s">
        <v>374</v>
      </c>
      <c r="G840" s="1" t="s">
        <v>538</v>
      </c>
      <c r="H840" s="6" t="str">
        <f>IFERROR(LEFT(Table_owssvr[[#This Row],[Subject]],FIND(";",Table_owssvr[[#This Row],[Subject]])-1),Table_owssvr[[#This Row],[Subject]])</f>
        <v>Duplication of Benefits</v>
      </c>
      <c r="I840" s="1" t="s">
        <v>27</v>
      </c>
      <c r="J840" s="1" t="s">
        <v>7</v>
      </c>
      <c r="K840" s="5">
        <v>43112.416990740741</v>
      </c>
      <c r="L840" s="1"/>
      <c r="M840" s="1"/>
      <c r="N840" s="2" t="s">
        <v>12</v>
      </c>
      <c r="O840" s="6" t="b">
        <v>0</v>
      </c>
      <c r="P840" s="1" t="s">
        <v>15</v>
      </c>
      <c r="Q840" s="33" t="str">
        <f>IF(ISNUMBER(SEARCH(",",Table_owssvr[[#This Row],[Created By]])),SUBSTITUTE(Table_owssvr[[#This Row],[Created By]]," OCD,",""),Table_owssvr[[#This Row],[Created By]])</f>
        <v>Michael Chua</v>
      </c>
      <c r="R840" s="33" t="str">
        <f>IF(ISNUMBER(SEARCH(",",Table_owssvr[[#This Row],[Created By]])),(MID(Table_owssvr[[#This Row],[Created By_A]]&amp;" "&amp;Table_owssvr[[#This Row],[Created By_A]],FIND(" ",Table_owssvr[[#This Row],[Created By_A]])+1,LEN(Table_owssvr[[#This Row],[Created By_A]]))),Table_owssvr[[#This Row],[Created By]])</f>
        <v>Michael Chua</v>
      </c>
      <c r="S840" s="34" t="str">
        <f>IF(ISNUMBER(SEARCH(",",Table_owssvr[[#This Row],[Created By_B1]])),SUBSTITUTE(Table_owssvr[[#This Row],[Created By_B1]],",",""),Table_owssvr[[#This Row],[Created By_B1]])</f>
        <v>Michael Chua</v>
      </c>
      <c r="T840" s="7">
        <v>851</v>
      </c>
      <c r="U840" s="1" t="s">
        <v>15</v>
      </c>
      <c r="V840" s="5">
        <v>43112.416990740741</v>
      </c>
      <c r="W840" s="1" t="s">
        <v>7</v>
      </c>
      <c r="X840" s="1"/>
      <c r="Y840" s="1" t="s">
        <v>13</v>
      </c>
      <c r="Z840" s="1" t="s">
        <v>12</v>
      </c>
      <c r="AA840" s="1" t="s">
        <v>11</v>
      </c>
    </row>
    <row r="841" spans="1:27" x14ac:dyDescent="0.25">
      <c r="A841" s="1" t="s">
        <v>537</v>
      </c>
      <c r="B841" s="4">
        <v>43111</v>
      </c>
      <c r="C841" s="24" t="str">
        <f ca="1">IF(Table_owssvr[[#This Row],[Date]]&gt;=(TODAY()-365),"Y","N")</f>
        <v>N</v>
      </c>
      <c r="D841" s="1" t="s">
        <v>536</v>
      </c>
      <c r="E841" s="1" t="s">
        <v>296</v>
      </c>
      <c r="F841" s="14" t="s">
        <v>535</v>
      </c>
      <c r="G841" s="1" t="s">
        <v>534</v>
      </c>
      <c r="H841" s="6" t="str">
        <f>IFERROR(LEFT(Table_owssvr[[#This Row],[Subject]],FIND(";",Table_owssvr[[#This Row],[Subject]])-1),Table_owssvr[[#This Row],[Subject]])</f>
        <v>Eligible CDBG Activities</v>
      </c>
      <c r="I841" s="1" t="s">
        <v>16</v>
      </c>
      <c r="J841" s="1" t="s">
        <v>493</v>
      </c>
      <c r="K841" s="5">
        <v>43112.743159722224</v>
      </c>
      <c r="L841" s="1"/>
      <c r="M841" s="1"/>
      <c r="N841" s="2" t="s">
        <v>12</v>
      </c>
      <c r="O841" s="6" t="b">
        <v>0</v>
      </c>
      <c r="P841" s="1" t="s">
        <v>15</v>
      </c>
      <c r="Q841" s="33" t="str">
        <f>IF(ISNUMBER(SEARCH(",",Table_owssvr[[#This Row],[Created By]])),SUBSTITUTE(Table_owssvr[[#This Row],[Created By]]," OCD,",""),Table_owssvr[[#This Row],[Created By]])</f>
        <v>Lee Jared</v>
      </c>
      <c r="R841" s="33" t="str">
        <f>IF(ISNUMBER(SEARCH(",",Table_owssvr[[#This Row],[Created By]])),(MID(Table_owssvr[[#This Row],[Created By_A]]&amp;" "&amp;Table_owssvr[[#This Row],[Created By_A]],FIND(" ",Table_owssvr[[#This Row],[Created By_A]])+1,LEN(Table_owssvr[[#This Row],[Created By_A]]))),Table_owssvr[[#This Row],[Created By]])</f>
        <v>Jared Lee</v>
      </c>
      <c r="S841" s="34" t="str">
        <f>IF(ISNUMBER(SEARCH(",",Table_owssvr[[#This Row],[Created By_B1]])),SUBSTITUTE(Table_owssvr[[#This Row],[Created By_B1]],",",""),Table_owssvr[[#This Row],[Created By_B1]])</f>
        <v>Jared Lee</v>
      </c>
      <c r="T841" s="7">
        <v>852</v>
      </c>
      <c r="U841" s="1" t="s">
        <v>15</v>
      </c>
      <c r="V841" s="5">
        <v>43112.750416666669</v>
      </c>
      <c r="W841" s="1" t="s">
        <v>493</v>
      </c>
      <c r="X841" s="1"/>
      <c r="Y841" s="1" t="s">
        <v>13</v>
      </c>
      <c r="Z841" s="1" t="s">
        <v>12</v>
      </c>
      <c r="AA841" s="1" t="s">
        <v>11</v>
      </c>
    </row>
    <row r="842" spans="1:27" x14ac:dyDescent="0.25">
      <c r="A842" s="1" t="s">
        <v>142</v>
      </c>
      <c r="B842" s="4">
        <v>43125</v>
      </c>
      <c r="C842" s="24" t="str">
        <f ca="1">IF(Table_owssvr[[#This Row],[Date]]&gt;=(TODAY()-365),"Y","N")</f>
        <v>N</v>
      </c>
      <c r="D842" s="1" t="s">
        <v>533</v>
      </c>
      <c r="E842" s="1" t="s">
        <v>48</v>
      </c>
      <c r="F842" s="14" t="s">
        <v>532</v>
      </c>
      <c r="G842" s="1" t="s">
        <v>13</v>
      </c>
      <c r="H842" s="6" t="str">
        <f>IFERROR(LEFT(Table_owssvr[[#This Row],[Subject]],FIND(";",Table_owssvr[[#This Row],[Subject]])-1),Table_owssvr[[#This Row],[Subject]])</f>
        <v>Grants Management</v>
      </c>
      <c r="I842" s="1" t="s">
        <v>27</v>
      </c>
      <c r="J842" s="1" t="s">
        <v>26</v>
      </c>
      <c r="K842" s="5">
        <v>43125.465115740742</v>
      </c>
      <c r="L842" s="1"/>
      <c r="M842" s="1"/>
      <c r="N842" s="2" t="s">
        <v>12</v>
      </c>
      <c r="O842" s="6" t="b">
        <v>0</v>
      </c>
      <c r="P842" s="1" t="s">
        <v>15</v>
      </c>
      <c r="Q842" s="33" t="str">
        <f>IF(ISNUMBER(SEARCH(",",Table_owssvr[[#This Row],[Created By]])),SUBSTITUTE(Table_owssvr[[#This Row],[Created By]]," OCD,",""),Table_owssvr[[#This Row],[Created By]])</f>
        <v>Jimmy Dunphy</v>
      </c>
      <c r="R842" s="33" t="str">
        <f>IF(ISNUMBER(SEARCH(",",Table_owssvr[[#This Row],[Created By]])),(MID(Table_owssvr[[#This Row],[Created By_A]]&amp;" "&amp;Table_owssvr[[#This Row],[Created By_A]],FIND(" ",Table_owssvr[[#This Row],[Created By_A]])+1,LEN(Table_owssvr[[#This Row],[Created By_A]]))),Table_owssvr[[#This Row],[Created By]])</f>
        <v>Jimmy Dunphy</v>
      </c>
      <c r="S842" s="34" t="str">
        <f>IF(ISNUMBER(SEARCH(",",Table_owssvr[[#This Row],[Created By_B1]])),SUBSTITUTE(Table_owssvr[[#This Row],[Created By_B1]],",",""),Table_owssvr[[#This Row],[Created By_B1]])</f>
        <v>Jimmy Dunphy</v>
      </c>
      <c r="T842" s="7">
        <v>853</v>
      </c>
      <c r="U842" s="1" t="s">
        <v>15</v>
      </c>
      <c r="V842" s="5">
        <v>43125.468599537038</v>
      </c>
      <c r="W842" s="1" t="s">
        <v>26</v>
      </c>
      <c r="X842" s="1"/>
      <c r="Y842" s="1" t="s">
        <v>13</v>
      </c>
      <c r="Z842" s="1" t="s">
        <v>12</v>
      </c>
      <c r="AA842" s="1" t="s">
        <v>11</v>
      </c>
    </row>
    <row r="843" spans="1:27" x14ac:dyDescent="0.25">
      <c r="A843" s="1" t="s">
        <v>431</v>
      </c>
      <c r="B843" s="4">
        <v>43124</v>
      </c>
      <c r="C843" s="24" t="str">
        <f ca="1">IF(Table_owssvr[[#This Row],[Date]]&gt;=(TODAY()-365),"Y","N")</f>
        <v>N</v>
      </c>
      <c r="D843" s="1" t="s">
        <v>531</v>
      </c>
      <c r="E843" s="1" t="s">
        <v>39</v>
      </c>
      <c r="F843" s="14" t="s">
        <v>530</v>
      </c>
      <c r="G843" s="1" t="s">
        <v>529</v>
      </c>
      <c r="H843" s="6" t="str">
        <f>IFERROR(LEFT(Table_owssvr[[#This Row],[Subject]],FIND(";",Table_owssvr[[#This Row],[Subject]])-1),Table_owssvr[[#This Row],[Subject]])</f>
        <v>Damage related to disaster</v>
      </c>
      <c r="I843" s="1" t="s">
        <v>16</v>
      </c>
      <c r="J843" s="1" t="s">
        <v>10</v>
      </c>
      <c r="K843" s="5">
        <v>43131.354513888888</v>
      </c>
      <c r="L843" s="1"/>
      <c r="M843" s="1"/>
      <c r="N843" s="2" t="s">
        <v>12</v>
      </c>
      <c r="O843" s="6" t="b">
        <v>0</v>
      </c>
      <c r="P843" s="1" t="s">
        <v>15</v>
      </c>
      <c r="Q843" s="33" t="str">
        <f>IF(ISNUMBER(SEARCH(",",Table_owssvr[[#This Row],[Created By]])),SUBSTITUTE(Table_owssvr[[#This Row],[Created By]]," OCD,",""),Table_owssvr[[#This Row],[Created By]])</f>
        <v>Helena Janssen</v>
      </c>
      <c r="R843" s="33" t="str">
        <f>IF(ISNUMBER(SEARCH(",",Table_owssvr[[#This Row],[Created By]])),(MID(Table_owssvr[[#This Row],[Created By_A]]&amp;" "&amp;Table_owssvr[[#This Row],[Created By_A]],FIND(" ",Table_owssvr[[#This Row],[Created By_A]])+1,LEN(Table_owssvr[[#This Row],[Created By_A]]))),Table_owssvr[[#This Row],[Created By]])</f>
        <v>Helena Janssen</v>
      </c>
      <c r="S843" s="34" t="str">
        <f>IF(ISNUMBER(SEARCH(",",Table_owssvr[[#This Row],[Created By_B1]])),SUBSTITUTE(Table_owssvr[[#This Row],[Created By_B1]],",",""),Table_owssvr[[#This Row],[Created By_B1]])</f>
        <v>Helena Janssen</v>
      </c>
      <c r="T843" s="7">
        <v>854</v>
      </c>
      <c r="U843" s="1" t="s">
        <v>15</v>
      </c>
      <c r="V843" s="5">
        <v>43131.354513888888</v>
      </c>
      <c r="W843" s="1" t="s">
        <v>10</v>
      </c>
      <c r="X843" s="1"/>
      <c r="Y843" s="1" t="s">
        <v>190</v>
      </c>
      <c r="Z843" s="1" t="s">
        <v>12</v>
      </c>
      <c r="AA843" s="1" t="s">
        <v>11</v>
      </c>
    </row>
    <row r="844" spans="1:27" x14ac:dyDescent="0.25">
      <c r="A844" s="1" t="s">
        <v>528</v>
      </c>
      <c r="B844" s="4">
        <v>43123</v>
      </c>
      <c r="C844" s="24" t="str">
        <f ca="1">IF(Table_owssvr[[#This Row],[Date]]&gt;=(TODAY()-365),"Y","N")</f>
        <v>N</v>
      </c>
      <c r="D844" s="1" t="s">
        <v>105</v>
      </c>
      <c r="E844" s="1" t="s">
        <v>48</v>
      </c>
      <c r="F844" s="14" t="s">
        <v>527</v>
      </c>
      <c r="G844" s="1" t="s">
        <v>306</v>
      </c>
      <c r="H844" s="6" t="str">
        <f>IFERROR(LEFT(Table_owssvr[[#This Row],[Subject]],FIND(";",Table_owssvr[[#This Row],[Subject]])-1),Table_owssvr[[#This Row],[Subject]])</f>
        <v>Damage related to disaster</v>
      </c>
      <c r="I844" s="1" t="s">
        <v>16</v>
      </c>
      <c r="J844" s="1" t="s">
        <v>3</v>
      </c>
      <c r="K844" s="5">
        <v>43133.646504629629</v>
      </c>
      <c r="L844" s="1"/>
      <c r="M844" s="1"/>
      <c r="N844" s="2" t="s">
        <v>12</v>
      </c>
      <c r="O844" s="6" t="b">
        <v>0</v>
      </c>
      <c r="P844" s="1" t="s">
        <v>15</v>
      </c>
      <c r="Q844" s="33" t="str">
        <f>IF(ISNUMBER(SEARCH(",",Table_owssvr[[#This Row],[Created By]])),SUBSTITUTE(Table_owssvr[[#This Row],[Created By]]," OCD,",""),Table_owssvr[[#This Row],[Created By]])</f>
        <v>Rosalind Peychaud</v>
      </c>
      <c r="R844" s="33" t="str">
        <f>IF(ISNUMBER(SEARCH(",",Table_owssvr[[#This Row],[Created By]])),(MID(Table_owssvr[[#This Row],[Created By_A]]&amp;" "&amp;Table_owssvr[[#This Row],[Created By_A]],FIND(" ",Table_owssvr[[#This Row],[Created By_A]])+1,LEN(Table_owssvr[[#This Row],[Created By_A]]))),Table_owssvr[[#This Row],[Created By]])</f>
        <v>Rosalind Peychaud</v>
      </c>
      <c r="S844" s="34" t="str">
        <f>IF(ISNUMBER(SEARCH(",",Table_owssvr[[#This Row],[Created By_B1]])),SUBSTITUTE(Table_owssvr[[#This Row],[Created By_B1]],",",""),Table_owssvr[[#This Row],[Created By_B1]])</f>
        <v>Rosalind Peychaud</v>
      </c>
      <c r="T844" s="7">
        <v>855</v>
      </c>
      <c r="U844" s="1" t="s">
        <v>15</v>
      </c>
      <c r="V844" s="5">
        <v>43133.646504629629</v>
      </c>
      <c r="W844" s="1" t="s">
        <v>3</v>
      </c>
      <c r="X844" s="1"/>
      <c r="Y844" s="1" t="s">
        <v>13</v>
      </c>
      <c r="Z844" s="1" t="s">
        <v>12</v>
      </c>
      <c r="AA844" s="1" t="s">
        <v>11</v>
      </c>
    </row>
    <row r="845" spans="1:27" x14ac:dyDescent="0.25">
      <c r="A845" s="1" t="s">
        <v>31</v>
      </c>
      <c r="B845" s="4">
        <v>43136</v>
      </c>
      <c r="C845" s="24" t="str">
        <f ca="1">IF(Table_owssvr[[#This Row],[Date]]&gt;=(TODAY()-365),"Y","N")</f>
        <v>N</v>
      </c>
      <c r="D845" s="1" t="s">
        <v>30</v>
      </c>
      <c r="E845" s="1" t="s">
        <v>29</v>
      </c>
      <c r="F845" s="14" t="s">
        <v>526</v>
      </c>
      <c r="G845" s="1" t="s">
        <v>13</v>
      </c>
      <c r="H845" s="6" t="str">
        <f>IFERROR(LEFT(Table_owssvr[[#This Row],[Subject]],FIND(";",Table_owssvr[[#This Row],[Subject]])-1),Table_owssvr[[#This Row],[Subject]])</f>
        <v>Grants Management</v>
      </c>
      <c r="I845" s="1" t="s">
        <v>27</v>
      </c>
      <c r="J845" s="1" t="s">
        <v>26</v>
      </c>
      <c r="K845" s="5">
        <v>43136.624178240738</v>
      </c>
      <c r="L845" s="1"/>
      <c r="M845" s="1"/>
      <c r="N845" s="2" t="s">
        <v>12</v>
      </c>
      <c r="O845" s="6" t="b">
        <v>0</v>
      </c>
      <c r="P845" s="1" t="s">
        <v>15</v>
      </c>
      <c r="Q845" s="33" t="str">
        <f>IF(ISNUMBER(SEARCH(",",Table_owssvr[[#This Row],[Created By]])),SUBSTITUTE(Table_owssvr[[#This Row],[Created By]]," OCD,",""),Table_owssvr[[#This Row],[Created By]])</f>
        <v>Jimmy Dunphy</v>
      </c>
      <c r="R845" s="33" t="str">
        <f>IF(ISNUMBER(SEARCH(",",Table_owssvr[[#This Row],[Created By]])),(MID(Table_owssvr[[#This Row],[Created By_A]]&amp;" "&amp;Table_owssvr[[#This Row],[Created By_A]],FIND(" ",Table_owssvr[[#This Row],[Created By_A]])+1,LEN(Table_owssvr[[#This Row],[Created By_A]]))),Table_owssvr[[#This Row],[Created By]])</f>
        <v>Jimmy Dunphy</v>
      </c>
      <c r="S845" s="34" t="str">
        <f>IF(ISNUMBER(SEARCH(",",Table_owssvr[[#This Row],[Created By_B1]])),SUBSTITUTE(Table_owssvr[[#This Row],[Created By_B1]],",",""),Table_owssvr[[#This Row],[Created By_B1]])</f>
        <v>Jimmy Dunphy</v>
      </c>
      <c r="T845" s="7">
        <v>856</v>
      </c>
      <c r="U845" s="1" t="s">
        <v>15</v>
      </c>
      <c r="V845" s="5">
        <v>43136.634606481479</v>
      </c>
      <c r="W845" s="1" t="s">
        <v>26</v>
      </c>
      <c r="X845" s="1"/>
      <c r="Y845" s="1" t="s">
        <v>13</v>
      </c>
      <c r="Z845" s="1" t="s">
        <v>12</v>
      </c>
      <c r="AA845" s="1" t="s">
        <v>11</v>
      </c>
    </row>
    <row r="846" spans="1:27" x14ac:dyDescent="0.25">
      <c r="A846" s="1" t="s">
        <v>446</v>
      </c>
      <c r="B846" s="4">
        <v>43076</v>
      </c>
      <c r="C846" s="24" t="str">
        <f ca="1">IF(Table_owssvr[[#This Row],[Date]]&gt;=(TODAY()-365),"Y","N")</f>
        <v>N</v>
      </c>
      <c r="D846" s="1" t="s">
        <v>224</v>
      </c>
      <c r="E846" s="1" t="s">
        <v>39</v>
      </c>
      <c r="F846" s="14" t="s">
        <v>525</v>
      </c>
      <c r="G846" s="1" t="s">
        <v>185</v>
      </c>
      <c r="H846" s="6" t="str">
        <f>IFERROR(LEFT(Table_owssvr[[#This Row],[Subject]],FIND(";",Table_owssvr[[#This Row],[Subject]])-1),Table_owssvr[[#This Row],[Subject]])</f>
        <v>Low-Moderate Income - National Objective</v>
      </c>
      <c r="I846" s="1" t="s">
        <v>27</v>
      </c>
      <c r="J846" s="1" t="s">
        <v>9</v>
      </c>
      <c r="K846" s="5">
        <v>43145.403067129628</v>
      </c>
      <c r="L846" s="1"/>
      <c r="M846" s="1"/>
      <c r="N846" s="2" t="s">
        <v>12</v>
      </c>
      <c r="O846" s="6" t="b">
        <v>0</v>
      </c>
      <c r="P846" s="1" t="s">
        <v>15</v>
      </c>
      <c r="Q846" s="33" t="str">
        <f>IF(ISNUMBER(SEARCH(",",Table_owssvr[[#This Row],[Created By]])),SUBSTITUTE(Table_owssvr[[#This Row],[Created By]]," OCD,",""),Table_owssvr[[#This Row],[Created By]])</f>
        <v>Chenoa Richmond</v>
      </c>
      <c r="R846" s="33" t="str">
        <f>IF(ISNUMBER(SEARCH(",",Table_owssvr[[#This Row],[Created By]])),(MID(Table_owssvr[[#This Row],[Created By_A]]&amp;" "&amp;Table_owssvr[[#This Row],[Created By_A]],FIND(" ",Table_owssvr[[#This Row],[Created By_A]])+1,LEN(Table_owssvr[[#This Row],[Created By_A]]))),Table_owssvr[[#This Row],[Created By]])</f>
        <v>Chenoa Richmond</v>
      </c>
      <c r="S846" s="34" t="str">
        <f>IF(ISNUMBER(SEARCH(",",Table_owssvr[[#This Row],[Created By_B1]])),SUBSTITUTE(Table_owssvr[[#This Row],[Created By_B1]],",",""),Table_owssvr[[#This Row],[Created By_B1]])</f>
        <v>Chenoa Richmond</v>
      </c>
      <c r="T846" s="7">
        <v>857</v>
      </c>
      <c r="U846" s="1" t="s">
        <v>15</v>
      </c>
      <c r="V846" s="5">
        <v>43196.411759259259</v>
      </c>
      <c r="W846" s="1" t="s">
        <v>9</v>
      </c>
      <c r="X846" s="1"/>
      <c r="Y846" s="1" t="s">
        <v>13</v>
      </c>
      <c r="Z846" s="1" t="s">
        <v>12</v>
      </c>
      <c r="AA846" s="1" t="s">
        <v>11</v>
      </c>
    </row>
    <row r="847" spans="1:27" x14ac:dyDescent="0.25">
      <c r="A847" s="1" t="s">
        <v>386</v>
      </c>
      <c r="B847" s="4">
        <v>43146</v>
      </c>
      <c r="C847" s="24" t="str">
        <f ca="1">IF(Table_owssvr[[#This Row],[Date]]&gt;=(TODAY()-365),"Y","N")</f>
        <v>N</v>
      </c>
      <c r="D847" s="1" t="s">
        <v>469</v>
      </c>
      <c r="E847" s="1" t="s">
        <v>39</v>
      </c>
      <c r="F847" s="14" t="s">
        <v>524</v>
      </c>
      <c r="G847" s="1" t="s">
        <v>13</v>
      </c>
      <c r="H847" s="6" t="str">
        <f>IFERROR(LEFT(Table_owssvr[[#This Row],[Subject]],FIND(";",Table_owssvr[[#This Row],[Subject]])-1),Table_owssvr[[#This Row],[Subject]])</f>
        <v>Grants Management</v>
      </c>
      <c r="I847" s="1" t="s">
        <v>27</v>
      </c>
      <c r="J847" s="1" t="s">
        <v>26</v>
      </c>
      <c r="K847" s="5">
        <v>43146.616944444446</v>
      </c>
      <c r="L847" s="1"/>
      <c r="M847" s="1"/>
      <c r="N847" s="2" t="s">
        <v>12</v>
      </c>
      <c r="O847" s="6" t="b">
        <v>0</v>
      </c>
      <c r="P847" s="1" t="s">
        <v>15</v>
      </c>
      <c r="Q847" s="33" t="str">
        <f>IF(ISNUMBER(SEARCH(",",Table_owssvr[[#This Row],[Created By]])),SUBSTITUTE(Table_owssvr[[#This Row],[Created By]]," OCD,",""),Table_owssvr[[#This Row],[Created By]])</f>
        <v>Jimmy Dunphy</v>
      </c>
      <c r="R847" s="33" t="str">
        <f>IF(ISNUMBER(SEARCH(",",Table_owssvr[[#This Row],[Created By]])),(MID(Table_owssvr[[#This Row],[Created By_A]]&amp;" "&amp;Table_owssvr[[#This Row],[Created By_A]],FIND(" ",Table_owssvr[[#This Row],[Created By_A]])+1,LEN(Table_owssvr[[#This Row],[Created By_A]]))),Table_owssvr[[#This Row],[Created By]])</f>
        <v>Jimmy Dunphy</v>
      </c>
      <c r="S847" s="34" t="str">
        <f>IF(ISNUMBER(SEARCH(",",Table_owssvr[[#This Row],[Created By_B1]])),SUBSTITUTE(Table_owssvr[[#This Row],[Created By_B1]],",",""),Table_owssvr[[#This Row],[Created By_B1]])</f>
        <v>Jimmy Dunphy</v>
      </c>
      <c r="T847" s="7">
        <v>858</v>
      </c>
      <c r="U847" s="1" t="s">
        <v>15</v>
      </c>
      <c r="V847" s="5">
        <v>43146.623217592591</v>
      </c>
      <c r="W847" s="1" t="s">
        <v>26</v>
      </c>
      <c r="X847" s="1"/>
      <c r="Y847" s="1" t="s">
        <v>13</v>
      </c>
      <c r="Z847" s="1" t="s">
        <v>12</v>
      </c>
      <c r="AA847" s="1" t="s">
        <v>11</v>
      </c>
    </row>
    <row r="848" spans="1:27" x14ac:dyDescent="0.25">
      <c r="A848" s="1" t="s">
        <v>523</v>
      </c>
      <c r="B848" s="4">
        <v>43147</v>
      </c>
      <c r="C848" s="24" t="str">
        <f ca="1">IF(Table_owssvr[[#This Row],[Date]]&gt;=(TODAY()-365),"Y","N")</f>
        <v>N</v>
      </c>
      <c r="D848" s="1" t="s">
        <v>522</v>
      </c>
      <c r="E848" s="1" t="s">
        <v>521</v>
      </c>
      <c r="F848" s="14" t="s">
        <v>520</v>
      </c>
      <c r="G848" s="1" t="s">
        <v>519</v>
      </c>
      <c r="H848" s="6" t="str">
        <f>IFERROR(LEFT(Table_owssvr[[#This Row],[Subject]],FIND(";",Table_owssvr[[#This Row],[Subject]])-1),Table_owssvr[[#This Row],[Subject]])</f>
        <v>Damage related to disaster</v>
      </c>
      <c r="I848" s="1" t="s">
        <v>16</v>
      </c>
      <c r="J848" s="1" t="s">
        <v>10</v>
      </c>
      <c r="K848" s="5">
        <v>43147.538217592592</v>
      </c>
      <c r="L848" s="1"/>
      <c r="M848" s="1"/>
      <c r="N848" s="2" t="s">
        <v>12</v>
      </c>
      <c r="O848" s="6" t="b">
        <v>0</v>
      </c>
      <c r="P848" s="1" t="s">
        <v>15</v>
      </c>
      <c r="Q848" s="33" t="str">
        <f>IF(ISNUMBER(SEARCH(",",Table_owssvr[[#This Row],[Created By]])),SUBSTITUTE(Table_owssvr[[#This Row],[Created By]]," OCD,",""),Table_owssvr[[#This Row],[Created By]])</f>
        <v>Helena Janssen</v>
      </c>
      <c r="R848" s="33" t="str">
        <f>IF(ISNUMBER(SEARCH(",",Table_owssvr[[#This Row],[Created By]])),(MID(Table_owssvr[[#This Row],[Created By_A]]&amp;" "&amp;Table_owssvr[[#This Row],[Created By_A]],FIND(" ",Table_owssvr[[#This Row],[Created By_A]])+1,LEN(Table_owssvr[[#This Row],[Created By_A]]))),Table_owssvr[[#This Row],[Created By]])</f>
        <v>Helena Janssen</v>
      </c>
      <c r="S848" s="34" t="str">
        <f>IF(ISNUMBER(SEARCH(",",Table_owssvr[[#This Row],[Created By_B1]])),SUBSTITUTE(Table_owssvr[[#This Row],[Created By_B1]],",",""),Table_owssvr[[#This Row],[Created By_B1]])</f>
        <v>Helena Janssen</v>
      </c>
      <c r="T848" s="7">
        <v>859</v>
      </c>
      <c r="U848" s="1" t="s">
        <v>15</v>
      </c>
      <c r="V848" s="5">
        <v>43147.538217592592</v>
      </c>
      <c r="W848" s="1" t="s">
        <v>10</v>
      </c>
      <c r="X848" s="1"/>
      <c r="Y848" s="1" t="s">
        <v>190</v>
      </c>
      <c r="Z848" s="1" t="s">
        <v>12</v>
      </c>
      <c r="AA848" s="1" t="s">
        <v>11</v>
      </c>
    </row>
    <row r="849" spans="1:27" x14ac:dyDescent="0.25">
      <c r="A849" s="1" t="s">
        <v>518</v>
      </c>
      <c r="B849" s="4">
        <v>43150</v>
      </c>
      <c r="C849" s="24" t="str">
        <f ca="1">IF(Table_owssvr[[#This Row],[Date]]&gt;=(TODAY()-365),"Y","N")</f>
        <v>N</v>
      </c>
      <c r="D849" s="1" t="s">
        <v>219</v>
      </c>
      <c r="E849" s="1" t="s">
        <v>48</v>
      </c>
      <c r="F849" s="14" t="s">
        <v>517</v>
      </c>
      <c r="G849" s="1" t="s">
        <v>168</v>
      </c>
      <c r="H849" s="6" t="str">
        <f>IFERROR(LEFT(Table_owssvr[[#This Row],[Subject]],FIND(";",Table_owssvr[[#This Row],[Subject]])-1),Table_owssvr[[#This Row],[Subject]])</f>
        <v>Damage related to disaster</v>
      </c>
      <c r="I849" s="1" t="s">
        <v>16</v>
      </c>
      <c r="J849" s="1" t="s">
        <v>3</v>
      </c>
      <c r="K849" s="5">
        <v>43151.600682870368</v>
      </c>
      <c r="L849" s="1"/>
      <c r="M849" s="1"/>
      <c r="N849" s="2" t="s">
        <v>12</v>
      </c>
      <c r="O849" s="6" t="b">
        <v>0</v>
      </c>
      <c r="P849" s="1" t="s">
        <v>15</v>
      </c>
      <c r="Q849" s="33" t="str">
        <f>IF(ISNUMBER(SEARCH(",",Table_owssvr[[#This Row],[Created By]])),SUBSTITUTE(Table_owssvr[[#This Row],[Created By]]," OCD,",""),Table_owssvr[[#This Row],[Created By]])</f>
        <v>Rosalind Peychaud</v>
      </c>
      <c r="R849" s="33" t="str">
        <f>IF(ISNUMBER(SEARCH(",",Table_owssvr[[#This Row],[Created By]])),(MID(Table_owssvr[[#This Row],[Created By_A]]&amp;" "&amp;Table_owssvr[[#This Row],[Created By_A]],FIND(" ",Table_owssvr[[#This Row],[Created By_A]])+1,LEN(Table_owssvr[[#This Row],[Created By_A]]))),Table_owssvr[[#This Row],[Created By]])</f>
        <v>Rosalind Peychaud</v>
      </c>
      <c r="S849" s="34" t="str">
        <f>IF(ISNUMBER(SEARCH(",",Table_owssvr[[#This Row],[Created By_B1]])),SUBSTITUTE(Table_owssvr[[#This Row],[Created By_B1]],",",""),Table_owssvr[[#This Row],[Created By_B1]])</f>
        <v>Rosalind Peychaud</v>
      </c>
      <c r="T849" s="7">
        <v>860</v>
      </c>
      <c r="U849" s="1" t="s">
        <v>15</v>
      </c>
      <c r="V849" s="5">
        <v>43151.600682870368</v>
      </c>
      <c r="W849" s="1" t="s">
        <v>3</v>
      </c>
      <c r="X849" s="1"/>
      <c r="Y849" s="1" t="s">
        <v>13</v>
      </c>
      <c r="Z849" s="1" t="s">
        <v>12</v>
      </c>
      <c r="AA849" s="1" t="s">
        <v>11</v>
      </c>
    </row>
    <row r="850" spans="1:27" x14ac:dyDescent="0.25">
      <c r="A850" s="1" t="s">
        <v>492</v>
      </c>
      <c r="B850" s="4">
        <v>43150</v>
      </c>
      <c r="C850" s="24" t="str">
        <f ca="1">IF(Table_owssvr[[#This Row],[Date]]&gt;=(TODAY()-365),"Y","N")</f>
        <v>N</v>
      </c>
      <c r="D850" s="1" t="s">
        <v>453</v>
      </c>
      <c r="E850" s="1" t="s">
        <v>335</v>
      </c>
      <c r="F850" s="14" t="s">
        <v>516</v>
      </c>
      <c r="G850" s="1" t="s">
        <v>515</v>
      </c>
      <c r="H850" s="6" t="str">
        <f>IFERROR(LEFT(Table_owssvr[[#This Row],[Subject]],FIND(";",Table_owssvr[[#This Row],[Subject]])-1),Table_owssvr[[#This Row],[Subject]])</f>
        <v>Damage related to disaster</v>
      </c>
      <c r="I850" s="1" t="s">
        <v>16</v>
      </c>
      <c r="J850" s="1" t="s">
        <v>3</v>
      </c>
      <c r="K850" s="5">
        <v>43151.701099537036</v>
      </c>
      <c r="L850" s="1"/>
      <c r="M850" s="1"/>
      <c r="N850" s="2" t="s">
        <v>12</v>
      </c>
      <c r="O850" s="6" t="b">
        <v>0</v>
      </c>
      <c r="P850" s="1" t="s">
        <v>15</v>
      </c>
      <c r="Q850" s="33" t="str">
        <f>IF(ISNUMBER(SEARCH(",",Table_owssvr[[#This Row],[Created By]])),SUBSTITUTE(Table_owssvr[[#This Row],[Created By]]," OCD,",""),Table_owssvr[[#This Row],[Created By]])</f>
        <v>Rosalind Peychaud</v>
      </c>
      <c r="R850" s="33" t="str">
        <f>IF(ISNUMBER(SEARCH(",",Table_owssvr[[#This Row],[Created By]])),(MID(Table_owssvr[[#This Row],[Created By_A]]&amp;" "&amp;Table_owssvr[[#This Row],[Created By_A]],FIND(" ",Table_owssvr[[#This Row],[Created By_A]])+1,LEN(Table_owssvr[[#This Row],[Created By_A]]))),Table_owssvr[[#This Row],[Created By]])</f>
        <v>Rosalind Peychaud</v>
      </c>
      <c r="S850" s="34" t="str">
        <f>IF(ISNUMBER(SEARCH(",",Table_owssvr[[#This Row],[Created By_B1]])),SUBSTITUTE(Table_owssvr[[#This Row],[Created By_B1]],",",""),Table_owssvr[[#This Row],[Created By_B1]])</f>
        <v>Rosalind Peychaud</v>
      </c>
      <c r="T850" s="7">
        <v>861</v>
      </c>
      <c r="U850" s="1" t="s">
        <v>15</v>
      </c>
      <c r="V850" s="5">
        <v>43151.701099537036</v>
      </c>
      <c r="W850" s="1" t="s">
        <v>3</v>
      </c>
      <c r="X850" s="1"/>
      <c r="Y850" s="1" t="s">
        <v>13</v>
      </c>
      <c r="Z850" s="1" t="s">
        <v>12</v>
      </c>
      <c r="AA850" s="1" t="s">
        <v>11</v>
      </c>
    </row>
    <row r="851" spans="1:27" x14ac:dyDescent="0.25">
      <c r="A851" s="1" t="s">
        <v>142</v>
      </c>
      <c r="B851" s="4">
        <v>43153</v>
      </c>
      <c r="C851" s="24" t="str">
        <f ca="1">IF(Table_owssvr[[#This Row],[Date]]&gt;=(TODAY()-365),"Y","N")</f>
        <v>N</v>
      </c>
      <c r="D851" s="1" t="s">
        <v>396</v>
      </c>
      <c r="E851" s="1" t="s">
        <v>48</v>
      </c>
      <c r="F851" s="14" t="s">
        <v>514</v>
      </c>
      <c r="G851" s="1" t="s">
        <v>13</v>
      </c>
      <c r="H851" s="6" t="str">
        <f>IFERROR(LEFT(Table_owssvr[[#This Row],[Subject]],FIND(";",Table_owssvr[[#This Row],[Subject]])-1),Table_owssvr[[#This Row],[Subject]])</f>
        <v>Grants Management</v>
      </c>
      <c r="I851" s="1" t="s">
        <v>16</v>
      </c>
      <c r="J851" s="1" t="s">
        <v>26</v>
      </c>
      <c r="K851" s="5">
        <v>43153.440162037034</v>
      </c>
      <c r="L851" s="1"/>
      <c r="M851" s="1"/>
      <c r="N851" s="2" t="s">
        <v>12</v>
      </c>
      <c r="O851" s="6" t="b">
        <v>0</v>
      </c>
      <c r="P851" s="1" t="s">
        <v>15</v>
      </c>
      <c r="Q851" s="33" t="str">
        <f>IF(ISNUMBER(SEARCH(",",Table_owssvr[[#This Row],[Created By]])),SUBSTITUTE(Table_owssvr[[#This Row],[Created By]]," OCD,",""),Table_owssvr[[#This Row],[Created By]])</f>
        <v>Jimmy Dunphy</v>
      </c>
      <c r="R851" s="33" t="str">
        <f>IF(ISNUMBER(SEARCH(",",Table_owssvr[[#This Row],[Created By]])),(MID(Table_owssvr[[#This Row],[Created By_A]]&amp;" "&amp;Table_owssvr[[#This Row],[Created By_A]],FIND(" ",Table_owssvr[[#This Row],[Created By_A]])+1,LEN(Table_owssvr[[#This Row],[Created By_A]]))),Table_owssvr[[#This Row],[Created By]])</f>
        <v>Jimmy Dunphy</v>
      </c>
      <c r="S851" s="34" t="str">
        <f>IF(ISNUMBER(SEARCH(",",Table_owssvr[[#This Row],[Created By_B1]])),SUBSTITUTE(Table_owssvr[[#This Row],[Created By_B1]],",",""),Table_owssvr[[#This Row],[Created By_B1]])</f>
        <v>Jimmy Dunphy</v>
      </c>
      <c r="T851" s="7">
        <v>862</v>
      </c>
      <c r="U851" s="1" t="s">
        <v>15</v>
      </c>
      <c r="V851" s="5">
        <v>43153.447858796295</v>
      </c>
      <c r="W851" s="1" t="s">
        <v>26</v>
      </c>
      <c r="X851" s="1"/>
      <c r="Y851" s="1" t="s">
        <v>13</v>
      </c>
      <c r="Z851" s="1" t="s">
        <v>12</v>
      </c>
      <c r="AA851" s="1" t="s">
        <v>11</v>
      </c>
    </row>
    <row r="852" spans="1:27" x14ac:dyDescent="0.25">
      <c r="A852" s="1" t="s">
        <v>153</v>
      </c>
      <c r="B852" s="4">
        <v>43157</v>
      </c>
      <c r="C852" s="24" t="str">
        <f ca="1">IF(Table_owssvr[[#This Row],[Date]]&gt;=(TODAY()-365),"Y","N")</f>
        <v>N</v>
      </c>
      <c r="D852" s="1" t="s">
        <v>415</v>
      </c>
      <c r="E852" s="1" t="s">
        <v>39</v>
      </c>
      <c r="F852" s="14" t="s">
        <v>513</v>
      </c>
      <c r="G852" s="1" t="s">
        <v>132</v>
      </c>
      <c r="H852" s="6" t="str">
        <f>IFERROR(LEFT(Table_owssvr[[#This Row],[Subject]],FIND(";",Table_owssvr[[#This Row],[Subject]])-1),Table_owssvr[[#This Row],[Subject]])</f>
        <v>Low-Moderate Income - National Objective</v>
      </c>
      <c r="I852" s="1" t="s">
        <v>16</v>
      </c>
      <c r="J852" s="1" t="s">
        <v>26</v>
      </c>
      <c r="K852" s="5">
        <v>43157.547430555554</v>
      </c>
      <c r="L852" s="1"/>
      <c r="M852" s="1"/>
      <c r="N852" s="2" t="s">
        <v>12</v>
      </c>
      <c r="O852" s="6" t="b">
        <v>0</v>
      </c>
      <c r="P852" s="1" t="s">
        <v>15</v>
      </c>
      <c r="Q852" s="33" t="str">
        <f>IF(ISNUMBER(SEARCH(",",Table_owssvr[[#This Row],[Created By]])),SUBSTITUTE(Table_owssvr[[#This Row],[Created By]]," OCD,",""),Table_owssvr[[#This Row],[Created By]])</f>
        <v>Jimmy Dunphy</v>
      </c>
      <c r="R852" s="33" t="str">
        <f>IF(ISNUMBER(SEARCH(",",Table_owssvr[[#This Row],[Created By]])),(MID(Table_owssvr[[#This Row],[Created By_A]]&amp;" "&amp;Table_owssvr[[#This Row],[Created By_A]],FIND(" ",Table_owssvr[[#This Row],[Created By_A]])+1,LEN(Table_owssvr[[#This Row],[Created By_A]]))),Table_owssvr[[#This Row],[Created By]])</f>
        <v>Jimmy Dunphy</v>
      </c>
      <c r="S852" s="34" t="str">
        <f>IF(ISNUMBER(SEARCH(",",Table_owssvr[[#This Row],[Created By_B1]])),SUBSTITUTE(Table_owssvr[[#This Row],[Created By_B1]],",",""),Table_owssvr[[#This Row],[Created By_B1]])</f>
        <v>Jimmy Dunphy</v>
      </c>
      <c r="T852" s="7">
        <v>863</v>
      </c>
      <c r="U852" s="1" t="s">
        <v>15</v>
      </c>
      <c r="V852" s="5">
        <v>43157.558368055557</v>
      </c>
      <c r="W852" s="1" t="s">
        <v>26</v>
      </c>
      <c r="X852" s="1"/>
      <c r="Y852" s="1" t="s">
        <v>13</v>
      </c>
      <c r="Z852" s="1" t="s">
        <v>12</v>
      </c>
      <c r="AA852" s="1" t="s">
        <v>11</v>
      </c>
    </row>
    <row r="853" spans="1:27" x14ac:dyDescent="0.25">
      <c r="A853" s="1" t="s">
        <v>512</v>
      </c>
      <c r="B853" s="4">
        <v>43154</v>
      </c>
      <c r="C853" s="24" t="str">
        <f ca="1">IF(Table_owssvr[[#This Row],[Date]]&gt;=(TODAY()-365),"Y","N")</f>
        <v>N</v>
      </c>
      <c r="D853" s="1" t="s">
        <v>511</v>
      </c>
      <c r="E853" s="1" t="s">
        <v>29</v>
      </c>
      <c r="F853" s="14" t="s">
        <v>510</v>
      </c>
      <c r="G853" s="1" t="s">
        <v>509</v>
      </c>
      <c r="H853" s="6" t="str">
        <f>IFERROR(LEFT(Table_owssvr[[#This Row],[Subject]],FIND(";",Table_owssvr[[#This Row],[Subject]])-1),Table_owssvr[[#This Row],[Subject]])</f>
        <v>Damage related to disaster</v>
      </c>
      <c r="I853" s="1" t="s">
        <v>16</v>
      </c>
      <c r="J853" s="1" t="s">
        <v>493</v>
      </c>
      <c r="K853" s="5">
        <v>43157.683831018519</v>
      </c>
      <c r="L853" s="1"/>
      <c r="M853" s="1"/>
      <c r="N853" s="2" t="s">
        <v>12</v>
      </c>
      <c r="O853" s="6" t="b">
        <v>0</v>
      </c>
      <c r="P853" s="1" t="s">
        <v>15</v>
      </c>
      <c r="Q853" s="33" t="str">
        <f>IF(ISNUMBER(SEARCH(",",Table_owssvr[[#This Row],[Created By]])),SUBSTITUTE(Table_owssvr[[#This Row],[Created By]]," OCD,",""),Table_owssvr[[#This Row],[Created By]])</f>
        <v>Lee Jared</v>
      </c>
      <c r="R853" s="33" t="str">
        <f>IF(ISNUMBER(SEARCH(",",Table_owssvr[[#This Row],[Created By]])),(MID(Table_owssvr[[#This Row],[Created By_A]]&amp;" "&amp;Table_owssvr[[#This Row],[Created By_A]],FIND(" ",Table_owssvr[[#This Row],[Created By_A]])+1,LEN(Table_owssvr[[#This Row],[Created By_A]]))),Table_owssvr[[#This Row],[Created By]])</f>
        <v>Jared Lee</v>
      </c>
      <c r="S853" s="34" t="str">
        <f>IF(ISNUMBER(SEARCH(",",Table_owssvr[[#This Row],[Created By_B1]])),SUBSTITUTE(Table_owssvr[[#This Row],[Created By_B1]],",",""),Table_owssvr[[#This Row],[Created By_B1]])</f>
        <v>Jared Lee</v>
      </c>
      <c r="T853" s="7">
        <v>864</v>
      </c>
      <c r="U853" s="1" t="s">
        <v>15</v>
      </c>
      <c r="V853" s="5">
        <v>43164.389479166668</v>
      </c>
      <c r="W853" s="1" t="s">
        <v>493</v>
      </c>
      <c r="X853" s="1"/>
      <c r="Y853" s="1" t="s">
        <v>13</v>
      </c>
      <c r="Z853" s="1" t="s">
        <v>12</v>
      </c>
      <c r="AA853" s="1" t="s">
        <v>11</v>
      </c>
    </row>
    <row r="854" spans="1:27" x14ac:dyDescent="0.25">
      <c r="A854" s="1" t="s">
        <v>341</v>
      </c>
      <c r="B854" s="4">
        <v>43154</v>
      </c>
      <c r="C854" s="24" t="str">
        <f ca="1">IF(Table_owssvr[[#This Row],[Date]]&gt;=(TODAY()-365),"Y","N")</f>
        <v>N</v>
      </c>
      <c r="D854" s="1" t="s">
        <v>453</v>
      </c>
      <c r="E854" s="1" t="s">
        <v>48</v>
      </c>
      <c r="F854" s="14" t="s">
        <v>508</v>
      </c>
      <c r="G854" s="1" t="s">
        <v>507</v>
      </c>
      <c r="H854" s="6" t="str">
        <f>IFERROR(LEFT(Table_owssvr[[#This Row],[Subject]],FIND(";",Table_owssvr[[#This Row],[Subject]])-1),Table_owssvr[[#This Row],[Subject]])</f>
        <v>Damage related to disaster</v>
      </c>
      <c r="I854" s="1" t="s">
        <v>16</v>
      </c>
      <c r="J854" s="1" t="s">
        <v>3</v>
      </c>
      <c r="K854" s="5">
        <v>43159.405995370369</v>
      </c>
      <c r="L854" s="1"/>
      <c r="M854" s="1"/>
      <c r="N854" s="2" t="s">
        <v>12</v>
      </c>
      <c r="O854" s="6" t="b">
        <v>0</v>
      </c>
      <c r="P854" s="1" t="s">
        <v>15</v>
      </c>
      <c r="Q854" s="33" t="str">
        <f>IF(ISNUMBER(SEARCH(",",Table_owssvr[[#This Row],[Created By]])),SUBSTITUTE(Table_owssvr[[#This Row],[Created By]]," OCD,",""),Table_owssvr[[#This Row],[Created By]])</f>
        <v>Rosalind Peychaud</v>
      </c>
      <c r="R854" s="33" t="str">
        <f>IF(ISNUMBER(SEARCH(",",Table_owssvr[[#This Row],[Created By]])),(MID(Table_owssvr[[#This Row],[Created By_A]]&amp;" "&amp;Table_owssvr[[#This Row],[Created By_A]],FIND(" ",Table_owssvr[[#This Row],[Created By_A]])+1,LEN(Table_owssvr[[#This Row],[Created By_A]]))),Table_owssvr[[#This Row],[Created By]])</f>
        <v>Rosalind Peychaud</v>
      </c>
      <c r="S854" s="34" t="str">
        <f>IF(ISNUMBER(SEARCH(",",Table_owssvr[[#This Row],[Created By_B1]])),SUBSTITUTE(Table_owssvr[[#This Row],[Created By_B1]],",",""),Table_owssvr[[#This Row],[Created By_B1]])</f>
        <v>Rosalind Peychaud</v>
      </c>
      <c r="T854" s="7">
        <v>865</v>
      </c>
      <c r="U854" s="1" t="s">
        <v>15</v>
      </c>
      <c r="V854" s="5">
        <v>43159.405995370369</v>
      </c>
      <c r="W854" s="1" t="s">
        <v>3</v>
      </c>
      <c r="X854" s="1"/>
      <c r="Y854" s="1" t="s">
        <v>13</v>
      </c>
      <c r="Z854" s="1" t="s">
        <v>12</v>
      </c>
      <c r="AA854" s="1" t="s">
        <v>11</v>
      </c>
    </row>
    <row r="855" spans="1:27" x14ac:dyDescent="0.25">
      <c r="A855" s="1" t="s">
        <v>426</v>
      </c>
      <c r="B855" s="4">
        <v>43109</v>
      </c>
      <c r="C855" s="24" t="str">
        <f ca="1">IF(Table_owssvr[[#This Row],[Date]]&gt;=(TODAY()-365),"Y","N")</f>
        <v>N</v>
      </c>
      <c r="D855" s="1" t="s">
        <v>506</v>
      </c>
      <c r="E855" s="1" t="s">
        <v>48</v>
      </c>
      <c r="F855" s="14" t="s">
        <v>505</v>
      </c>
      <c r="G855" s="1" t="s">
        <v>126</v>
      </c>
      <c r="H855" s="6" t="str">
        <f>IFERROR(LEFT(Table_owssvr[[#This Row],[Subject]],FIND(";",Table_owssvr[[#This Row],[Subject]])-1),Table_owssvr[[#This Row],[Subject]])</f>
        <v>Damage related to disaster</v>
      </c>
      <c r="I855" s="1" t="s">
        <v>16</v>
      </c>
      <c r="J855" s="1" t="s">
        <v>3</v>
      </c>
      <c r="K855" s="5">
        <v>43164.560347222221</v>
      </c>
      <c r="L855" s="1"/>
      <c r="M855" s="1"/>
      <c r="N855" s="2" t="s">
        <v>12</v>
      </c>
      <c r="O855" s="6" t="b">
        <v>0</v>
      </c>
      <c r="P855" s="1" t="s">
        <v>15</v>
      </c>
      <c r="Q855" s="33" t="str">
        <f>IF(ISNUMBER(SEARCH(",",Table_owssvr[[#This Row],[Created By]])),SUBSTITUTE(Table_owssvr[[#This Row],[Created By]]," OCD,",""),Table_owssvr[[#This Row],[Created By]])</f>
        <v>Rosalind Peychaud</v>
      </c>
      <c r="R855" s="33" t="str">
        <f>IF(ISNUMBER(SEARCH(",",Table_owssvr[[#This Row],[Created By]])),(MID(Table_owssvr[[#This Row],[Created By_A]]&amp;" "&amp;Table_owssvr[[#This Row],[Created By_A]],FIND(" ",Table_owssvr[[#This Row],[Created By_A]])+1,LEN(Table_owssvr[[#This Row],[Created By_A]]))),Table_owssvr[[#This Row],[Created By]])</f>
        <v>Rosalind Peychaud</v>
      </c>
      <c r="S855" s="34" t="str">
        <f>IF(ISNUMBER(SEARCH(",",Table_owssvr[[#This Row],[Created By_B1]])),SUBSTITUTE(Table_owssvr[[#This Row],[Created By_B1]],",",""),Table_owssvr[[#This Row],[Created By_B1]])</f>
        <v>Rosalind Peychaud</v>
      </c>
      <c r="T855" s="7">
        <v>866</v>
      </c>
      <c r="U855" s="1" t="s">
        <v>15</v>
      </c>
      <c r="V855" s="5">
        <v>43164.560347222221</v>
      </c>
      <c r="W855" s="1" t="s">
        <v>3</v>
      </c>
      <c r="X855" s="1"/>
      <c r="Y855" s="1" t="s">
        <v>13</v>
      </c>
      <c r="Z855" s="1" t="s">
        <v>12</v>
      </c>
      <c r="AA855" s="1" t="s">
        <v>11</v>
      </c>
    </row>
    <row r="856" spans="1:27" x14ac:dyDescent="0.25">
      <c r="A856" s="1" t="s">
        <v>504</v>
      </c>
      <c r="B856" s="4">
        <v>43152</v>
      </c>
      <c r="C856" s="24" t="str">
        <f ca="1">IF(Table_owssvr[[#This Row],[Date]]&gt;=(TODAY()-365),"Y","N")</f>
        <v>N</v>
      </c>
      <c r="D856" s="1" t="s">
        <v>503</v>
      </c>
      <c r="E856" s="1" t="s">
        <v>502</v>
      </c>
      <c r="F856" s="14" t="s">
        <v>501</v>
      </c>
      <c r="G856" s="1" t="s">
        <v>500</v>
      </c>
      <c r="H856" s="6" t="str">
        <f>IFERROR(LEFT(Table_owssvr[[#This Row],[Subject]],FIND(";",Table_owssvr[[#This Row],[Subject]])-1),Table_owssvr[[#This Row],[Subject]])</f>
        <v>Damage related to disaster</v>
      </c>
      <c r="I856" s="1" t="s">
        <v>27</v>
      </c>
      <c r="J856" s="1" t="s">
        <v>10</v>
      </c>
      <c r="K856" s="5">
        <v>43164.577592592592</v>
      </c>
      <c r="L856" s="1"/>
      <c r="M856" s="1"/>
      <c r="N856" s="2" t="s">
        <v>12</v>
      </c>
      <c r="O856" s="6" t="b">
        <v>0</v>
      </c>
      <c r="P856" s="1" t="s">
        <v>15</v>
      </c>
      <c r="Q856" s="33" t="str">
        <f>IF(ISNUMBER(SEARCH(",",Table_owssvr[[#This Row],[Created By]])),SUBSTITUTE(Table_owssvr[[#This Row],[Created By]]," OCD,",""),Table_owssvr[[#This Row],[Created By]])</f>
        <v>Helena Janssen</v>
      </c>
      <c r="R856" s="33" t="str">
        <f>IF(ISNUMBER(SEARCH(",",Table_owssvr[[#This Row],[Created By]])),(MID(Table_owssvr[[#This Row],[Created By_A]]&amp;" "&amp;Table_owssvr[[#This Row],[Created By_A]],FIND(" ",Table_owssvr[[#This Row],[Created By_A]])+1,LEN(Table_owssvr[[#This Row],[Created By_A]]))),Table_owssvr[[#This Row],[Created By]])</f>
        <v>Helena Janssen</v>
      </c>
      <c r="S856" s="34" t="str">
        <f>IF(ISNUMBER(SEARCH(",",Table_owssvr[[#This Row],[Created By_B1]])),SUBSTITUTE(Table_owssvr[[#This Row],[Created By_B1]],",",""),Table_owssvr[[#This Row],[Created By_B1]])</f>
        <v>Helena Janssen</v>
      </c>
      <c r="T856" s="7">
        <v>867</v>
      </c>
      <c r="U856" s="1" t="s">
        <v>15</v>
      </c>
      <c r="V856" s="5">
        <v>43164.577592592592</v>
      </c>
      <c r="W856" s="1" t="s">
        <v>10</v>
      </c>
      <c r="X856" s="1"/>
      <c r="Y856" s="1" t="s">
        <v>190</v>
      </c>
      <c r="Z856" s="1" t="s">
        <v>12</v>
      </c>
      <c r="AA856" s="1" t="s">
        <v>11</v>
      </c>
    </row>
    <row r="857" spans="1:27" x14ac:dyDescent="0.25">
      <c r="A857" s="1" t="s">
        <v>499</v>
      </c>
      <c r="B857" s="4">
        <v>43164</v>
      </c>
      <c r="C857" s="24" t="str">
        <f ca="1">IF(Table_owssvr[[#This Row],[Date]]&gt;=(TODAY()-365),"Y","N")</f>
        <v>N</v>
      </c>
      <c r="D857" s="1" t="s">
        <v>30</v>
      </c>
      <c r="E857" s="1" t="s">
        <v>29</v>
      </c>
      <c r="F857" s="14" t="s">
        <v>498</v>
      </c>
      <c r="G857" s="1" t="s">
        <v>13</v>
      </c>
      <c r="H857" s="6" t="str">
        <f>IFERROR(LEFT(Table_owssvr[[#This Row],[Subject]],FIND(";",Table_owssvr[[#This Row],[Subject]])-1),Table_owssvr[[#This Row],[Subject]])</f>
        <v>Grants Management</v>
      </c>
      <c r="I857" s="1" t="s">
        <v>27</v>
      </c>
      <c r="J857" s="1" t="s">
        <v>26</v>
      </c>
      <c r="K857" s="5">
        <v>43164.623495370368</v>
      </c>
      <c r="L857" s="1"/>
      <c r="M857" s="1"/>
      <c r="N857" s="2" t="s">
        <v>12</v>
      </c>
      <c r="O857" s="6" t="b">
        <v>0</v>
      </c>
      <c r="P857" s="1" t="s">
        <v>15</v>
      </c>
      <c r="Q857" s="33" t="str">
        <f>IF(ISNUMBER(SEARCH(",",Table_owssvr[[#This Row],[Created By]])),SUBSTITUTE(Table_owssvr[[#This Row],[Created By]]," OCD,",""),Table_owssvr[[#This Row],[Created By]])</f>
        <v>Jimmy Dunphy</v>
      </c>
      <c r="R857" s="33" t="str">
        <f>IF(ISNUMBER(SEARCH(",",Table_owssvr[[#This Row],[Created By]])),(MID(Table_owssvr[[#This Row],[Created By_A]]&amp;" "&amp;Table_owssvr[[#This Row],[Created By_A]],FIND(" ",Table_owssvr[[#This Row],[Created By_A]])+1,LEN(Table_owssvr[[#This Row],[Created By_A]]))),Table_owssvr[[#This Row],[Created By]])</f>
        <v>Jimmy Dunphy</v>
      </c>
      <c r="S857" s="34" t="str">
        <f>IF(ISNUMBER(SEARCH(",",Table_owssvr[[#This Row],[Created By_B1]])),SUBSTITUTE(Table_owssvr[[#This Row],[Created By_B1]],",",""),Table_owssvr[[#This Row],[Created By_B1]])</f>
        <v>Jimmy Dunphy</v>
      </c>
      <c r="T857" s="7">
        <v>868</v>
      </c>
      <c r="U857" s="1" t="s">
        <v>15</v>
      </c>
      <c r="V857" s="5">
        <v>43192.579687500001</v>
      </c>
      <c r="W857" s="1" t="s">
        <v>26</v>
      </c>
      <c r="X857" s="1"/>
      <c r="Y857" s="1" t="s">
        <v>13</v>
      </c>
      <c r="Z857" s="1" t="s">
        <v>12</v>
      </c>
      <c r="AA857" s="1" t="s">
        <v>11</v>
      </c>
    </row>
    <row r="858" spans="1:27" x14ac:dyDescent="0.25">
      <c r="A858" s="1" t="s">
        <v>497</v>
      </c>
      <c r="B858" s="4">
        <v>43164</v>
      </c>
      <c r="C858" s="24" t="str">
        <f ca="1">IF(Table_owssvr[[#This Row],[Date]]&gt;=(TODAY()-365),"Y","N")</f>
        <v>N</v>
      </c>
      <c r="D858" s="1" t="s">
        <v>496</v>
      </c>
      <c r="E858" s="1" t="s">
        <v>39</v>
      </c>
      <c r="F858" s="14" t="s">
        <v>495</v>
      </c>
      <c r="G858" s="1" t="s">
        <v>494</v>
      </c>
      <c r="H858" s="6" t="str">
        <f>IFERROR(LEFT(Table_owssvr[[#This Row],[Subject]],FIND(";",Table_owssvr[[#This Row],[Subject]])-1),Table_owssvr[[#This Row],[Subject]])</f>
        <v>Eligible CDBG Activities</v>
      </c>
      <c r="I858" s="1" t="s">
        <v>16</v>
      </c>
      <c r="J858" s="1" t="s">
        <v>493</v>
      </c>
      <c r="K858" s="5">
        <v>43165.454189814816</v>
      </c>
      <c r="L858" s="1"/>
      <c r="M858" s="1"/>
      <c r="N858" s="2" t="s">
        <v>12</v>
      </c>
      <c r="O858" s="6" t="b">
        <v>0</v>
      </c>
      <c r="P858" s="1" t="s">
        <v>15</v>
      </c>
      <c r="Q858" s="33" t="str">
        <f>IF(ISNUMBER(SEARCH(",",Table_owssvr[[#This Row],[Created By]])),SUBSTITUTE(Table_owssvr[[#This Row],[Created By]]," OCD,",""),Table_owssvr[[#This Row],[Created By]])</f>
        <v>Lee Jared</v>
      </c>
      <c r="R858" s="33" t="str">
        <f>IF(ISNUMBER(SEARCH(",",Table_owssvr[[#This Row],[Created By]])),(MID(Table_owssvr[[#This Row],[Created By_A]]&amp;" "&amp;Table_owssvr[[#This Row],[Created By_A]],FIND(" ",Table_owssvr[[#This Row],[Created By_A]])+1,LEN(Table_owssvr[[#This Row],[Created By_A]]))),Table_owssvr[[#This Row],[Created By]])</f>
        <v>Jared Lee</v>
      </c>
      <c r="S858" s="34" t="str">
        <f>IF(ISNUMBER(SEARCH(",",Table_owssvr[[#This Row],[Created By_B1]])),SUBSTITUTE(Table_owssvr[[#This Row],[Created By_B1]],",",""),Table_owssvr[[#This Row],[Created By_B1]])</f>
        <v>Jared Lee</v>
      </c>
      <c r="T858" s="7">
        <v>869</v>
      </c>
      <c r="U858" s="1" t="s">
        <v>15</v>
      </c>
      <c r="V858" s="5">
        <v>43165.461655092593</v>
      </c>
      <c r="W858" s="1" t="s">
        <v>493</v>
      </c>
      <c r="X858" s="1"/>
      <c r="Y858" s="1" t="s">
        <v>13</v>
      </c>
      <c r="Z858" s="1" t="s">
        <v>12</v>
      </c>
      <c r="AA858" s="1" t="s">
        <v>11</v>
      </c>
    </row>
    <row r="859" spans="1:27" x14ac:dyDescent="0.25">
      <c r="A859" s="1" t="s">
        <v>492</v>
      </c>
      <c r="B859" s="4">
        <v>43111</v>
      </c>
      <c r="C859" s="24" t="str">
        <f ca="1">IF(Table_owssvr[[#This Row],[Date]]&gt;=(TODAY()-365),"Y","N")</f>
        <v>N</v>
      </c>
      <c r="D859" s="1" t="s">
        <v>105</v>
      </c>
      <c r="E859" s="1" t="s">
        <v>48</v>
      </c>
      <c r="F859" s="14" t="s">
        <v>491</v>
      </c>
      <c r="G859" s="1" t="s">
        <v>13</v>
      </c>
      <c r="H859" s="6" t="str">
        <f>IFERROR(LEFT(Table_owssvr[[#This Row],[Subject]],FIND(";",Table_owssvr[[#This Row],[Subject]])-1),Table_owssvr[[#This Row],[Subject]])</f>
        <v>Grants Management</v>
      </c>
      <c r="I859" s="1" t="s">
        <v>16</v>
      </c>
      <c r="J859" s="1" t="s">
        <v>3</v>
      </c>
      <c r="K859" s="5">
        <v>43166.441354166665</v>
      </c>
      <c r="L859" s="1"/>
      <c r="M859" s="1"/>
      <c r="N859" s="2" t="s">
        <v>12</v>
      </c>
      <c r="O859" s="6" t="b">
        <v>0</v>
      </c>
      <c r="P859" s="1" t="s">
        <v>15</v>
      </c>
      <c r="Q859" s="33" t="str">
        <f>IF(ISNUMBER(SEARCH(",",Table_owssvr[[#This Row],[Created By]])),SUBSTITUTE(Table_owssvr[[#This Row],[Created By]]," OCD,",""),Table_owssvr[[#This Row],[Created By]])</f>
        <v>Rosalind Peychaud</v>
      </c>
      <c r="R859" s="33" t="str">
        <f>IF(ISNUMBER(SEARCH(",",Table_owssvr[[#This Row],[Created By]])),(MID(Table_owssvr[[#This Row],[Created By_A]]&amp;" "&amp;Table_owssvr[[#This Row],[Created By_A]],FIND(" ",Table_owssvr[[#This Row],[Created By_A]])+1,LEN(Table_owssvr[[#This Row],[Created By_A]]))),Table_owssvr[[#This Row],[Created By]])</f>
        <v>Rosalind Peychaud</v>
      </c>
      <c r="S859" s="34" t="str">
        <f>IF(ISNUMBER(SEARCH(",",Table_owssvr[[#This Row],[Created By_B1]])),SUBSTITUTE(Table_owssvr[[#This Row],[Created By_B1]],",",""),Table_owssvr[[#This Row],[Created By_B1]])</f>
        <v>Rosalind Peychaud</v>
      </c>
      <c r="T859" s="7">
        <v>870</v>
      </c>
      <c r="U859" s="1" t="s">
        <v>15</v>
      </c>
      <c r="V859" s="5">
        <v>43166.441354166665</v>
      </c>
      <c r="W859" s="1" t="s">
        <v>3</v>
      </c>
      <c r="X859" s="1"/>
      <c r="Y859" s="1" t="s">
        <v>13</v>
      </c>
      <c r="Z859" s="1" t="s">
        <v>12</v>
      </c>
      <c r="AA859" s="1" t="s">
        <v>11</v>
      </c>
    </row>
    <row r="860" spans="1:27" x14ac:dyDescent="0.25">
      <c r="A860" s="1" t="s">
        <v>105</v>
      </c>
      <c r="B860" s="4">
        <v>43138</v>
      </c>
      <c r="C860" s="24" t="str">
        <f ca="1">IF(Table_owssvr[[#This Row],[Date]]&gt;=(TODAY()-365),"Y","N")</f>
        <v>N</v>
      </c>
      <c r="D860" s="1" t="s">
        <v>105</v>
      </c>
      <c r="E860" s="1" t="s">
        <v>29</v>
      </c>
      <c r="F860" s="14" t="s">
        <v>490</v>
      </c>
      <c r="G860" s="1" t="s">
        <v>13</v>
      </c>
      <c r="H860" s="6" t="str">
        <f>IFERROR(LEFT(Table_owssvr[[#This Row],[Subject]],FIND(";",Table_owssvr[[#This Row],[Subject]])-1),Table_owssvr[[#This Row],[Subject]])</f>
        <v>Grants Management</v>
      </c>
      <c r="I860" s="1" t="s">
        <v>16</v>
      </c>
      <c r="J860" s="1" t="s">
        <v>3</v>
      </c>
      <c r="K860" s="5">
        <v>43166.444861111115</v>
      </c>
      <c r="L860" s="1"/>
      <c r="M860" s="1"/>
      <c r="N860" s="2" t="s">
        <v>12</v>
      </c>
      <c r="O860" s="6" t="b">
        <v>0</v>
      </c>
      <c r="P860" s="1" t="s">
        <v>15</v>
      </c>
      <c r="Q860" s="33" t="str">
        <f>IF(ISNUMBER(SEARCH(",",Table_owssvr[[#This Row],[Created By]])),SUBSTITUTE(Table_owssvr[[#This Row],[Created By]]," OCD,",""),Table_owssvr[[#This Row],[Created By]])</f>
        <v>Rosalind Peychaud</v>
      </c>
      <c r="R860" s="33" t="str">
        <f>IF(ISNUMBER(SEARCH(",",Table_owssvr[[#This Row],[Created By]])),(MID(Table_owssvr[[#This Row],[Created By_A]]&amp;" "&amp;Table_owssvr[[#This Row],[Created By_A]],FIND(" ",Table_owssvr[[#This Row],[Created By_A]])+1,LEN(Table_owssvr[[#This Row],[Created By_A]]))),Table_owssvr[[#This Row],[Created By]])</f>
        <v>Rosalind Peychaud</v>
      </c>
      <c r="S860" s="34" t="str">
        <f>IF(ISNUMBER(SEARCH(",",Table_owssvr[[#This Row],[Created By_B1]])),SUBSTITUTE(Table_owssvr[[#This Row],[Created By_B1]],",",""),Table_owssvr[[#This Row],[Created By_B1]])</f>
        <v>Rosalind Peychaud</v>
      </c>
      <c r="T860" s="7">
        <v>871</v>
      </c>
      <c r="U860" s="1" t="s">
        <v>15</v>
      </c>
      <c r="V860" s="5">
        <v>43166.444861111115</v>
      </c>
      <c r="W860" s="1" t="s">
        <v>3</v>
      </c>
      <c r="X860" s="1"/>
      <c r="Y860" s="1" t="s">
        <v>13</v>
      </c>
      <c r="Z860" s="1" t="s">
        <v>12</v>
      </c>
      <c r="AA860" s="1" t="s">
        <v>11</v>
      </c>
    </row>
    <row r="861" spans="1:27" x14ac:dyDescent="0.25">
      <c r="A861" s="1" t="s">
        <v>489</v>
      </c>
      <c r="B861" s="4">
        <v>43167</v>
      </c>
      <c r="C861" s="24" t="str">
        <f ca="1">IF(Table_owssvr[[#This Row],[Date]]&gt;=(TODAY()-365),"Y","N")</f>
        <v>N</v>
      </c>
      <c r="D861" s="1" t="s">
        <v>488</v>
      </c>
      <c r="E861" s="1" t="s">
        <v>48</v>
      </c>
      <c r="F861" s="14" t="s">
        <v>487</v>
      </c>
      <c r="G861" s="1" t="s">
        <v>217</v>
      </c>
      <c r="H861" s="6" t="str">
        <f>IFERROR(LEFT(Table_owssvr[[#This Row],[Subject]],FIND(";",Table_owssvr[[#This Row],[Subject]])-1),Table_owssvr[[#This Row],[Subject]])</f>
        <v>Damage related to disaster</v>
      </c>
      <c r="I861" s="1" t="s">
        <v>16</v>
      </c>
      <c r="J861" s="1" t="s">
        <v>3</v>
      </c>
      <c r="K861" s="5">
        <v>43167.484537037039</v>
      </c>
      <c r="L861" s="1"/>
      <c r="M861" s="1"/>
      <c r="N861" s="2" t="s">
        <v>12</v>
      </c>
      <c r="O861" s="6" t="b">
        <v>0</v>
      </c>
      <c r="P861" s="1" t="s">
        <v>15</v>
      </c>
      <c r="Q861" s="33" t="str">
        <f>IF(ISNUMBER(SEARCH(",",Table_owssvr[[#This Row],[Created By]])),SUBSTITUTE(Table_owssvr[[#This Row],[Created By]]," OCD,",""),Table_owssvr[[#This Row],[Created By]])</f>
        <v>Rosalind Peychaud</v>
      </c>
      <c r="R861" s="33" t="str">
        <f>IF(ISNUMBER(SEARCH(",",Table_owssvr[[#This Row],[Created By]])),(MID(Table_owssvr[[#This Row],[Created By_A]]&amp;" "&amp;Table_owssvr[[#This Row],[Created By_A]],FIND(" ",Table_owssvr[[#This Row],[Created By_A]])+1,LEN(Table_owssvr[[#This Row],[Created By_A]]))),Table_owssvr[[#This Row],[Created By]])</f>
        <v>Rosalind Peychaud</v>
      </c>
      <c r="S861" s="34" t="str">
        <f>IF(ISNUMBER(SEARCH(",",Table_owssvr[[#This Row],[Created By_B1]])),SUBSTITUTE(Table_owssvr[[#This Row],[Created By_B1]],",",""),Table_owssvr[[#This Row],[Created By_B1]])</f>
        <v>Rosalind Peychaud</v>
      </c>
      <c r="T861" s="7">
        <v>872</v>
      </c>
      <c r="U861" s="1" t="s">
        <v>15</v>
      </c>
      <c r="V861" s="5">
        <v>43167.484537037039</v>
      </c>
      <c r="W861" s="1" t="s">
        <v>3</v>
      </c>
      <c r="X861" s="1"/>
      <c r="Y861" s="1" t="s">
        <v>13</v>
      </c>
      <c r="Z861" s="1" t="s">
        <v>12</v>
      </c>
      <c r="AA861" s="1" t="s">
        <v>11</v>
      </c>
    </row>
    <row r="862" spans="1:27" x14ac:dyDescent="0.25">
      <c r="A862" s="1" t="s">
        <v>435</v>
      </c>
      <c r="B862" s="4">
        <v>43150</v>
      </c>
      <c r="C862" s="24" t="str">
        <f ca="1">IF(Table_owssvr[[#This Row],[Date]]&gt;=(TODAY()-365),"Y","N")</f>
        <v>N</v>
      </c>
      <c r="D862" s="1" t="s">
        <v>434</v>
      </c>
      <c r="E862" s="1" t="s">
        <v>19</v>
      </c>
      <c r="F862" s="14" t="s">
        <v>486</v>
      </c>
      <c r="G862" s="1" t="s">
        <v>485</v>
      </c>
      <c r="H862" s="6" t="str">
        <f>IFERROR(LEFT(Table_owssvr[[#This Row],[Subject]],FIND(";",Table_owssvr[[#This Row],[Subject]])-1),Table_owssvr[[#This Row],[Subject]])</f>
        <v>Damage related to disaster</v>
      </c>
      <c r="I862" s="1" t="s">
        <v>27</v>
      </c>
      <c r="J862" s="1" t="s">
        <v>0</v>
      </c>
      <c r="K862" s="5">
        <v>43168.479953703703</v>
      </c>
      <c r="L862" s="1"/>
      <c r="M862" s="1"/>
      <c r="N862" s="2" t="s">
        <v>12</v>
      </c>
      <c r="O862" s="6" t="b">
        <v>0</v>
      </c>
      <c r="P862" s="1" t="s">
        <v>15</v>
      </c>
      <c r="Q862" s="33" t="str">
        <f>IF(ISNUMBER(SEARCH(",",Table_owssvr[[#This Row],[Created By]])),SUBSTITUTE(Table_owssvr[[#This Row],[Created By]]," OCD,",""),Table_owssvr[[#This Row],[Created By]])</f>
        <v>Tomorr LeBeouf</v>
      </c>
      <c r="R862" s="33" t="str">
        <f>IF(ISNUMBER(SEARCH(",",Table_owssvr[[#This Row],[Created By]])),(MID(Table_owssvr[[#This Row],[Created By_A]]&amp;" "&amp;Table_owssvr[[#This Row],[Created By_A]],FIND(" ",Table_owssvr[[#This Row],[Created By_A]])+1,LEN(Table_owssvr[[#This Row],[Created By_A]]))),Table_owssvr[[#This Row],[Created By]])</f>
        <v>Tomorr LeBeouf</v>
      </c>
      <c r="S862" s="34" t="str">
        <f>IF(ISNUMBER(SEARCH(",",Table_owssvr[[#This Row],[Created By_B1]])),SUBSTITUTE(Table_owssvr[[#This Row],[Created By_B1]],",",""),Table_owssvr[[#This Row],[Created By_B1]])</f>
        <v>Tomorr LeBeouf</v>
      </c>
      <c r="T862" s="7">
        <v>873</v>
      </c>
      <c r="U862" s="1" t="s">
        <v>15</v>
      </c>
      <c r="V862" s="5">
        <v>43168.48333333333</v>
      </c>
      <c r="W862" s="1" t="s">
        <v>0</v>
      </c>
      <c r="X862" s="1"/>
      <c r="Y862" s="1" t="s">
        <v>13</v>
      </c>
      <c r="Z862" s="1" t="s">
        <v>12</v>
      </c>
      <c r="AA862" s="1" t="s">
        <v>11</v>
      </c>
    </row>
    <row r="863" spans="1:27" x14ac:dyDescent="0.25">
      <c r="A863" s="1" t="s">
        <v>435</v>
      </c>
      <c r="B863" s="4">
        <v>43151</v>
      </c>
      <c r="C863" s="24" t="str">
        <f ca="1">IF(Table_owssvr[[#This Row],[Date]]&gt;=(TODAY()-365),"Y","N")</f>
        <v>N</v>
      </c>
      <c r="D863" s="1" t="s">
        <v>434</v>
      </c>
      <c r="E863" s="1" t="s">
        <v>19</v>
      </c>
      <c r="F863" s="14" t="s">
        <v>484</v>
      </c>
      <c r="G863" s="1" t="s">
        <v>483</v>
      </c>
      <c r="H863" s="6" t="str">
        <f>IFERROR(LEFT(Table_owssvr[[#This Row],[Subject]],FIND(";",Table_owssvr[[#This Row],[Subject]])-1),Table_owssvr[[#This Row],[Subject]])</f>
        <v>Damage related to disaster</v>
      </c>
      <c r="I863" s="1" t="s">
        <v>16</v>
      </c>
      <c r="J863" s="1" t="s">
        <v>0</v>
      </c>
      <c r="K863" s="5">
        <v>43168.48238425926</v>
      </c>
      <c r="L863" s="1"/>
      <c r="M863" s="1"/>
      <c r="N863" s="2" t="s">
        <v>12</v>
      </c>
      <c r="O863" s="6" t="b">
        <v>0</v>
      </c>
      <c r="P863" s="1" t="s">
        <v>15</v>
      </c>
      <c r="Q863" s="33" t="str">
        <f>IF(ISNUMBER(SEARCH(",",Table_owssvr[[#This Row],[Created By]])),SUBSTITUTE(Table_owssvr[[#This Row],[Created By]]," OCD,",""),Table_owssvr[[#This Row],[Created By]])</f>
        <v>Tomorr LeBeouf</v>
      </c>
      <c r="R863" s="33" t="str">
        <f>IF(ISNUMBER(SEARCH(",",Table_owssvr[[#This Row],[Created By]])),(MID(Table_owssvr[[#This Row],[Created By_A]]&amp;" "&amp;Table_owssvr[[#This Row],[Created By_A]],FIND(" ",Table_owssvr[[#This Row],[Created By_A]])+1,LEN(Table_owssvr[[#This Row],[Created By_A]]))),Table_owssvr[[#This Row],[Created By]])</f>
        <v>Tomorr LeBeouf</v>
      </c>
      <c r="S863" s="34" t="str">
        <f>IF(ISNUMBER(SEARCH(",",Table_owssvr[[#This Row],[Created By_B1]])),SUBSTITUTE(Table_owssvr[[#This Row],[Created By_B1]],",",""),Table_owssvr[[#This Row],[Created By_B1]])</f>
        <v>Tomorr LeBeouf</v>
      </c>
      <c r="T863" s="7">
        <v>874</v>
      </c>
      <c r="U863" s="1" t="s">
        <v>15</v>
      </c>
      <c r="V863" s="5">
        <v>43168.48238425926</v>
      </c>
      <c r="W863" s="1" t="s">
        <v>0</v>
      </c>
      <c r="X863" s="1"/>
      <c r="Y863" s="1" t="s">
        <v>190</v>
      </c>
      <c r="Z863" s="1" t="s">
        <v>12</v>
      </c>
      <c r="AA863" s="1" t="s">
        <v>11</v>
      </c>
    </row>
    <row r="864" spans="1:27" x14ac:dyDescent="0.25">
      <c r="A864" s="1" t="s">
        <v>482</v>
      </c>
      <c r="B864" s="4">
        <v>43154</v>
      </c>
      <c r="C864" s="24" t="str">
        <f ca="1">IF(Table_owssvr[[#This Row],[Date]]&gt;=(TODAY()-365),"Y","N")</f>
        <v>N</v>
      </c>
      <c r="D864" s="1" t="s">
        <v>473</v>
      </c>
      <c r="E864" s="1" t="s">
        <v>29</v>
      </c>
      <c r="F864" s="14" t="s">
        <v>481</v>
      </c>
      <c r="G864" s="1" t="s">
        <v>480</v>
      </c>
      <c r="H864" s="6" t="str">
        <f>IFERROR(LEFT(Table_owssvr[[#This Row],[Subject]],FIND(";",Table_owssvr[[#This Row],[Subject]])-1),Table_owssvr[[#This Row],[Subject]])</f>
        <v>Damage related to disaster</v>
      </c>
      <c r="I864" s="1" t="s">
        <v>27</v>
      </c>
      <c r="J864" s="1" t="s">
        <v>0</v>
      </c>
      <c r="K864" s="5">
        <v>43168.485613425924</v>
      </c>
      <c r="L864" s="1"/>
      <c r="M864" s="1"/>
      <c r="N864" s="2" t="s">
        <v>12</v>
      </c>
      <c r="O864" s="6" t="b">
        <v>0</v>
      </c>
      <c r="P864" s="1" t="s">
        <v>15</v>
      </c>
      <c r="Q864" s="33" t="str">
        <f>IF(ISNUMBER(SEARCH(",",Table_owssvr[[#This Row],[Created By]])),SUBSTITUTE(Table_owssvr[[#This Row],[Created By]]," OCD,",""),Table_owssvr[[#This Row],[Created By]])</f>
        <v>Tomorr LeBeouf</v>
      </c>
      <c r="R864" s="33" t="str">
        <f>IF(ISNUMBER(SEARCH(",",Table_owssvr[[#This Row],[Created By]])),(MID(Table_owssvr[[#This Row],[Created By_A]]&amp;" "&amp;Table_owssvr[[#This Row],[Created By_A]],FIND(" ",Table_owssvr[[#This Row],[Created By_A]])+1,LEN(Table_owssvr[[#This Row],[Created By_A]]))),Table_owssvr[[#This Row],[Created By]])</f>
        <v>Tomorr LeBeouf</v>
      </c>
      <c r="S864" s="34" t="str">
        <f>IF(ISNUMBER(SEARCH(",",Table_owssvr[[#This Row],[Created By_B1]])),SUBSTITUTE(Table_owssvr[[#This Row],[Created By_B1]],",",""),Table_owssvr[[#This Row],[Created By_B1]])</f>
        <v>Tomorr LeBeouf</v>
      </c>
      <c r="T864" s="7">
        <v>875</v>
      </c>
      <c r="U864" s="1" t="s">
        <v>15</v>
      </c>
      <c r="V864" s="5">
        <v>43168.485613425924</v>
      </c>
      <c r="W864" s="1" t="s">
        <v>0</v>
      </c>
      <c r="X864" s="1"/>
      <c r="Y864" s="1" t="s">
        <v>13</v>
      </c>
      <c r="Z864" s="1" t="s">
        <v>12</v>
      </c>
      <c r="AA864" s="1" t="s">
        <v>11</v>
      </c>
    </row>
    <row r="865" spans="1:27" x14ac:dyDescent="0.25">
      <c r="A865" s="1" t="s">
        <v>479</v>
      </c>
      <c r="B865" s="4">
        <v>43178</v>
      </c>
      <c r="C865" s="24" t="str">
        <f ca="1">IF(Table_owssvr[[#This Row],[Date]]&gt;=(TODAY()-365),"Y","N")</f>
        <v>N</v>
      </c>
      <c r="D865" s="1" t="s">
        <v>478</v>
      </c>
      <c r="E865" s="1" t="s">
        <v>39</v>
      </c>
      <c r="F865" s="14" t="s">
        <v>477</v>
      </c>
      <c r="G865" s="1" t="s">
        <v>442</v>
      </c>
      <c r="H865" s="6" t="str">
        <f>IFERROR(LEFT(Table_owssvr[[#This Row],[Subject]],FIND(";",Table_owssvr[[#This Row],[Subject]])-1),Table_owssvr[[#This Row],[Subject]])</f>
        <v>Damage related to disaster</v>
      </c>
      <c r="I865" s="1" t="s">
        <v>16</v>
      </c>
      <c r="J865" s="1" t="s">
        <v>0</v>
      </c>
      <c r="K865" s="5">
        <v>43168.492881944447</v>
      </c>
      <c r="L865" s="1"/>
      <c r="M865" s="1"/>
      <c r="N865" s="2" t="s">
        <v>12</v>
      </c>
      <c r="O865" s="6" t="b">
        <v>0</v>
      </c>
      <c r="P865" s="1" t="s">
        <v>15</v>
      </c>
      <c r="Q865" s="33" t="str">
        <f>IF(ISNUMBER(SEARCH(",",Table_owssvr[[#This Row],[Created By]])),SUBSTITUTE(Table_owssvr[[#This Row],[Created By]]," OCD,",""),Table_owssvr[[#This Row],[Created By]])</f>
        <v>Tomorr LeBeouf</v>
      </c>
      <c r="R865" s="33" t="str">
        <f>IF(ISNUMBER(SEARCH(",",Table_owssvr[[#This Row],[Created By]])),(MID(Table_owssvr[[#This Row],[Created By_A]]&amp;" "&amp;Table_owssvr[[#This Row],[Created By_A]],FIND(" ",Table_owssvr[[#This Row],[Created By_A]])+1,LEN(Table_owssvr[[#This Row],[Created By_A]]))),Table_owssvr[[#This Row],[Created By]])</f>
        <v>Tomorr LeBeouf</v>
      </c>
      <c r="S865" s="34" t="str">
        <f>IF(ISNUMBER(SEARCH(",",Table_owssvr[[#This Row],[Created By_B1]])),SUBSTITUTE(Table_owssvr[[#This Row],[Created By_B1]],",",""),Table_owssvr[[#This Row],[Created By_B1]])</f>
        <v>Tomorr LeBeouf</v>
      </c>
      <c r="T865" s="7">
        <v>876</v>
      </c>
      <c r="U865" s="1" t="s">
        <v>15</v>
      </c>
      <c r="V865" s="5">
        <v>43196.702777777777</v>
      </c>
      <c r="W865" s="1" t="s">
        <v>0</v>
      </c>
      <c r="X865" s="1"/>
      <c r="Y865" s="1" t="s">
        <v>13</v>
      </c>
      <c r="Z865" s="1" t="s">
        <v>12</v>
      </c>
      <c r="AA865" s="1" t="s">
        <v>11</v>
      </c>
    </row>
    <row r="866" spans="1:27" x14ac:dyDescent="0.25">
      <c r="A866" s="1" t="s">
        <v>476</v>
      </c>
      <c r="B866" s="4">
        <v>43173</v>
      </c>
      <c r="C866" s="24" t="str">
        <f ca="1">IF(Table_owssvr[[#This Row],[Date]]&gt;=(TODAY()-365),"Y","N")</f>
        <v>N</v>
      </c>
      <c r="D866" s="1" t="s">
        <v>439</v>
      </c>
      <c r="E866" s="1" t="s">
        <v>39</v>
      </c>
      <c r="F866" s="14" t="s">
        <v>475</v>
      </c>
      <c r="G866" s="1" t="s">
        <v>442</v>
      </c>
      <c r="H866" s="6" t="str">
        <f>IFERROR(LEFT(Table_owssvr[[#This Row],[Subject]],FIND(";",Table_owssvr[[#This Row],[Subject]])-1),Table_owssvr[[#This Row],[Subject]])</f>
        <v>Damage related to disaster</v>
      </c>
      <c r="I866" s="1" t="s">
        <v>27</v>
      </c>
      <c r="J866" s="1" t="s">
        <v>0</v>
      </c>
      <c r="K866" s="5">
        <v>43168.496724537035</v>
      </c>
      <c r="L866" s="1"/>
      <c r="M866" s="1"/>
      <c r="N866" s="2" t="s">
        <v>12</v>
      </c>
      <c r="O866" s="6" t="b">
        <v>0</v>
      </c>
      <c r="P866" s="1" t="s">
        <v>15</v>
      </c>
      <c r="Q866" s="33" t="str">
        <f>IF(ISNUMBER(SEARCH(",",Table_owssvr[[#This Row],[Created By]])),SUBSTITUTE(Table_owssvr[[#This Row],[Created By]]," OCD,",""),Table_owssvr[[#This Row],[Created By]])</f>
        <v>Tomorr LeBeouf</v>
      </c>
      <c r="R866" s="33" t="str">
        <f>IF(ISNUMBER(SEARCH(",",Table_owssvr[[#This Row],[Created By]])),(MID(Table_owssvr[[#This Row],[Created By_A]]&amp;" "&amp;Table_owssvr[[#This Row],[Created By_A]],FIND(" ",Table_owssvr[[#This Row],[Created By_A]])+1,LEN(Table_owssvr[[#This Row],[Created By_A]]))),Table_owssvr[[#This Row],[Created By]])</f>
        <v>Tomorr LeBeouf</v>
      </c>
      <c r="S866" s="34" t="str">
        <f>IF(ISNUMBER(SEARCH(",",Table_owssvr[[#This Row],[Created By_B1]])),SUBSTITUTE(Table_owssvr[[#This Row],[Created By_B1]],",",""),Table_owssvr[[#This Row],[Created By_B1]])</f>
        <v>Tomorr LeBeouf</v>
      </c>
      <c r="T866" s="7">
        <v>877</v>
      </c>
      <c r="U866" s="1" t="s">
        <v>15</v>
      </c>
      <c r="V866" s="5">
        <v>43168.496724537035</v>
      </c>
      <c r="W866" s="1" t="s">
        <v>0</v>
      </c>
      <c r="X866" s="1"/>
      <c r="Y866" s="1" t="s">
        <v>13</v>
      </c>
      <c r="Z866" s="1" t="s">
        <v>12</v>
      </c>
      <c r="AA866" s="1" t="s">
        <v>11</v>
      </c>
    </row>
    <row r="867" spans="1:27" x14ac:dyDescent="0.25">
      <c r="A867" s="1" t="s">
        <v>474</v>
      </c>
      <c r="B867" s="4">
        <v>43137</v>
      </c>
      <c r="C867" s="24" t="str">
        <f ca="1">IF(Table_owssvr[[#This Row],[Date]]&gt;=(TODAY()-365),"Y","N")</f>
        <v>N</v>
      </c>
      <c r="D867" s="1" t="s">
        <v>473</v>
      </c>
      <c r="E867" s="1" t="s">
        <v>29</v>
      </c>
      <c r="F867" s="14" t="s">
        <v>472</v>
      </c>
      <c r="G867" s="1" t="s">
        <v>471</v>
      </c>
      <c r="H867" s="6" t="str">
        <f>IFERROR(LEFT(Table_owssvr[[#This Row],[Subject]],FIND(";",Table_owssvr[[#This Row],[Subject]])-1),Table_owssvr[[#This Row],[Subject]])</f>
        <v>Damage related to disaster</v>
      </c>
      <c r="I867" s="1" t="s">
        <v>27</v>
      </c>
      <c r="J867" s="1" t="s">
        <v>0</v>
      </c>
      <c r="K867" s="5">
        <v>43168.504050925927</v>
      </c>
      <c r="L867" s="1"/>
      <c r="M867" s="1"/>
      <c r="N867" s="2" t="s">
        <v>12</v>
      </c>
      <c r="O867" s="6" t="b">
        <v>0</v>
      </c>
      <c r="P867" s="1" t="s">
        <v>15</v>
      </c>
      <c r="Q867" s="33" t="str">
        <f>IF(ISNUMBER(SEARCH(",",Table_owssvr[[#This Row],[Created By]])),SUBSTITUTE(Table_owssvr[[#This Row],[Created By]]," OCD,",""),Table_owssvr[[#This Row],[Created By]])</f>
        <v>Tomorr LeBeouf</v>
      </c>
      <c r="R867" s="33" t="str">
        <f>IF(ISNUMBER(SEARCH(",",Table_owssvr[[#This Row],[Created By]])),(MID(Table_owssvr[[#This Row],[Created By_A]]&amp;" "&amp;Table_owssvr[[#This Row],[Created By_A]],FIND(" ",Table_owssvr[[#This Row],[Created By_A]])+1,LEN(Table_owssvr[[#This Row],[Created By_A]]))),Table_owssvr[[#This Row],[Created By]])</f>
        <v>Tomorr LeBeouf</v>
      </c>
      <c r="S867" s="34" t="str">
        <f>IF(ISNUMBER(SEARCH(",",Table_owssvr[[#This Row],[Created By_B1]])),SUBSTITUTE(Table_owssvr[[#This Row],[Created By_B1]],",",""),Table_owssvr[[#This Row],[Created By_B1]])</f>
        <v>Tomorr LeBeouf</v>
      </c>
      <c r="T867" s="7">
        <v>878</v>
      </c>
      <c r="U867" s="1" t="s">
        <v>15</v>
      </c>
      <c r="V867" s="5">
        <v>43168.504050925927</v>
      </c>
      <c r="W867" s="1" t="s">
        <v>0</v>
      </c>
      <c r="X867" s="1"/>
      <c r="Y867" s="1" t="s">
        <v>13</v>
      </c>
      <c r="Z867" s="1" t="s">
        <v>12</v>
      </c>
      <c r="AA867" s="1" t="s">
        <v>11</v>
      </c>
    </row>
    <row r="868" spans="1:27" x14ac:dyDescent="0.25">
      <c r="A868" s="1" t="s">
        <v>426</v>
      </c>
      <c r="B868" s="4">
        <v>43171</v>
      </c>
      <c r="C868" s="24" t="str">
        <f ca="1">IF(Table_owssvr[[#This Row],[Date]]&gt;=(TODAY()-365),"Y","N")</f>
        <v>N</v>
      </c>
      <c r="D868" s="1" t="s">
        <v>105</v>
      </c>
      <c r="E868" s="1" t="s">
        <v>29</v>
      </c>
      <c r="F868" s="14" t="s">
        <v>470</v>
      </c>
      <c r="G868" s="1" t="s">
        <v>59</v>
      </c>
      <c r="H868" s="6" t="str">
        <f>IFERROR(LEFT(Table_owssvr[[#This Row],[Subject]],FIND(";",Table_owssvr[[#This Row],[Subject]])-1),Table_owssvr[[#This Row],[Subject]])</f>
        <v>Damage related to disaster</v>
      </c>
      <c r="I868" s="1" t="s">
        <v>16</v>
      </c>
      <c r="J868" s="1" t="s">
        <v>3</v>
      </c>
      <c r="K868" s="5">
        <v>43172.664629629631</v>
      </c>
      <c r="L868" s="1"/>
      <c r="M868" s="1"/>
      <c r="N868" s="2" t="s">
        <v>12</v>
      </c>
      <c r="O868" s="6" t="b">
        <v>0</v>
      </c>
      <c r="P868" s="1" t="s">
        <v>15</v>
      </c>
      <c r="Q868" s="33" t="str">
        <f>IF(ISNUMBER(SEARCH(",",Table_owssvr[[#This Row],[Created By]])),SUBSTITUTE(Table_owssvr[[#This Row],[Created By]]," OCD,",""),Table_owssvr[[#This Row],[Created By]])</f>
        <v>Rosalind Peychaud</v>
      </c>
      <c r="R868" s="33" t="str">
        <f>IF(ISNUMBER(SEARCH(",",Table_owssvr[[#This Row],[Created By]])),(MID(Table_owssvr[[#This Row],[Created By_A]]&amp;" "&amp;Table_owssvr[[#This Row],[Created By_A]],FIND(" ",Table_owssvr[[#This Row],[Created By_A]])+1,LEN(Table_owssvr[[#This Row],[Created By_A]]))),Table_owssvr[[#This Row],[Created By]])</f>
        <v>Rosalind Peychaud</v>
      </c>
      <c r="S868" s="34" t="str">
        <f>IF(ISNUMBER(SEARCH(",",Table_owssvr[[#This Row],[Created By_B1]])),SUBSTITUTE(Table_owssvr[[#This Row],[Created By_B1]],",",""),Table_owssvr[[#This Row],[Created By_B1]])</f>
        <v>Rosalind Peychaud</v>
      </c>
      <c r="T868" s="7">
        <v>879</v>
      </c>
      <c r="U868" s="1" t="s">
        <v>15</v>
      </c>
      <c r="V868" s="5">
        <v>43172.664629629631</v>
      </c>
      <c r="W868" s="1" t="s">
        <v>3</v>
      </c>
      <c r="X868" s="1"/>
      <c r="Y868" s="1" t="s">
        <v>13</v>
      </c>
      <c r="Z868" s="1" t="s">
        <v>12</v>
      </c>
      <c r="AA868" s="1" t="s">
        <v>11</v>
      </c>
    </row>
    <row r="869" spans="1:27" x14ac:dyDescent="0.25">
      <c r="A869" s="1" t="s">
        <v>153</v>
      </c>
      <c r="B869" s="4">
        <v>43174</v>
      </c>
      <c r="C869" s="24" t="str">
        <f ca="1">IF(Table_owssvr[[#This Row],[Date]]&gt;=(TODAY()-365),"Y","N")</f>
        <v>N</v>
      </c>
      <c r="D869" s="1" t="s">
        <v>469</v>
      </c>
      <c r="E869" s="1" t="s">
        <v>39</v>
      </c>
      <c r="F869" s="14" t="s">
        <v>468</v>
      </c>
      <c r="G869" s="1" t="s">
        <v>13</v>
      </c>
      <c r="H869" s="6" t="str">
        <f>IFERROR(LEFT(Table_owssvr[[#This Row],[Subject]],FIND(";",Table_owssvr[[#This Row],[Subject]])-1),Table_owssvr[[#This Row],[Subject]])</f>
        <v>Grants Management</v>
      </c>
      <c r="I869" s="1" t="s">
        <v>27</v>
      </c>
      <c r="J869" s="1" t="s">
        <v>26</v>
      </c>
      <c r="K869" s="5">
        <v>43174.638101851851</v>
      </c>
      <c r="L869" s="1"/>
      <c r="M869" s="1"/>
      <c r="N869" s="2" t="s">
        <v>12</v>
      </c>
      <c r="O869" s="6" t="b">
        <v>0</v>
      </c>
      <c r="P869" s="1" t="s">
        <v>15</v>
      </c>
      <c r="Q869" s="33" t="str">
        <f>IF(ISNUMBER(SEARCH(",",Table_owssvr[[#This Row],[Created By]])),SUBSTITUTE(Table_owssvr[[#This Row],[Created By]]," OCD,",""),Table_owssvr[[#This Row],[Created By]])</f>
        <v>Jimmy Dunphy</v>
      </c>
      <c r="R869" s="33" t="str">
        <f>IF(ISNUMBER(SEARCH(",",Table_owssvr[[#This Row],[Created By]])),(MID(Table_owssvr[[#This Row],[Created By_A]]&amp;" "&amp;Table_owssvr[[#This Row],[Created By_A]],FIND(" ",Table_owssvr[[#This Row],[Created By_A]])+1,LEN(Table_owssvr[[#This Row],[Created By_A]]))),Table_owssvr[[#This Row],[Created By]])</f>
        <v>Jimmy Dunphy</v>
      </c>
      <c r="S869" s="34" t="str">
        <f>IF(ISNUMBER(SEARCH(",",Table_owssvr[[#This Row],[Created By_B1]])),SUBSTITUTE(Table_owssvr[[#This Row],[Created By_B1]],",",""),Table_owssvr[[#This Row],[Created By_B1]])</f>
        <v>Jimmy Dunphy</v>
      </c>
      <c r="T869" s="7">
        <v>880</v>
      </c>
      <c r="U869" s="1" t="s">
        <v>15</v>
      </c>
      <c r="V869" s="5">
        <v>43175.408229166664</v>
      </c>
      <c r="W869" s="1" t="s">
        <v>26</v>
      </c>
      <c r="X869" s="1"/>
      <c r="Y869" s="1" t="s">
        <v>13</v>
      </c>
      <c r="Z869" s="1" t="s">
        <v>12</v>
      </c>
      <c r="AA869" s="1" t="s">
        <v>11</v>
      </c>
    </row>
    <row r="870" spans="1:27" x14ac:dyDescent="0.25">
      <c r="A870" s="1" t="s">
        <v>142</v>
      </c>
      <c r="B870" s="4">
        <v>43181</v>
      </c>
      <c r="C870" s="24" t="str">
        <f ca="1">IF(Table_owssvr[[#This Row],[Date]]&gt;=(TODAY()-365),"Y","N")</f>
        <v>N</v>
      </c>
      <c r="D870" s="1" t="s">
        <v>467</v>
      </c>
      <c r="E870" s="1" t="s">
        <v>48</v>
      </c>
      <c r="F870" s="14" t="s">
        <v>466</v>
      </c>
      <c r="G870" s="1" t="s">
        <v>13</v>
      </c>
      <c r="H870" s="6" t="str">
        <f>IFERROR(LEFT(Table_owssvr[[#This Row],[Subject]],FIND(";",Table_owssvr[[#This Row],[Subject]])-1),Table_owssvr[[#This Row],[Subject]])</f>
        <v>Grants Management</v>
      </c>
      <c r="I870" s="1" t="s">
        <v>27</v>
      </c>
      <c r="J870" s="1" t="s">
        <v>26</v>
      </c>
      <c r="K870" s="5">
        <v>43181.337650462963</v>
      </c>
      <c r="L870" s="1"/>
      <c r="M870" s="1"/>
      <c r="N870" s="2" t="s">
        <v>12</v>
      </c>
      <c r="O870" s="6" t="b">
        <v>0</v>
      </c>
      <c r="P870" s="1" t="s">
        <v>15</v>
      </c>
      <c r="Q870" s="33" t="str">
        <f>IF(ISNUMBER(SEARCH(",",Table_owssvr[[#This Row],[Created By]])),SUBSTITUTE(Table_owssvr[[#This Row],[Created By]]," OCD,",""),Table_owssvr[[#This Row],[Created By]])</f>
        <v>Jimmy Dunphy</v>
      </c>
      <c r="R870" s="33" t="str">
        <f>IF(ISNUMBER(SEARCH(",",Table_owssvr[[#This Row],[Created By]])),(MID(Table_owssvr[[#This Row],[Created By_A]]&amp;" "&amp;Table_owssvr[[#This Row],[Created By_A]],FIND(" ",Table_owssvr[[#This Row],[Created By_A]])+1,LEN(Table_owssvr[[#This Row],[Created By_A]]))),Table_owssvr[[#This Row],[Created By]])</f>
        <v>Jimmy Dunphy</v>
      </c>
      <c r="S870" s="34" t="str">
        <f>IF(ISNUMBER(SEARCH(",",Table_owssvr[[#This Row],[Created By_B1]])),SUBSTITUTE(Table_owssvr[[#This Row],[Created By_B1]],",",""),Table_owssvr[[#This Row],[Created By_B1]])</f>
        <v>Jimmy Dunphy</v>
      </c>
      <c r="T870" s="7">
        <v>882</v>
      </c>
      <c r="U870" s="1" t="s">
        <v>15</v>
      </c>
      <c r="V870" s="5">
        <v>43181.556064814817</v>
      </c>
      <c r="W870" s="1" t="s">
        <v>26</v>
      </c>
      <c r="X870" s="1"/>
      <c r="Y870" s="1" t="s">
        <v>13</v>
      </c>
      <c r="Z870" s="1" t="s">
        <v>12</v>
      </c>
      <c r="AA870" s="1" t="s">
        <v>11</v>
      </c>
    </row>
    <row r="871" spans="1:27" x14ac:dyDescent="0.25">
      <c r="A871" s="1" t="s">
        <v>465</v>
      </c>
      <c r="B871" s="4">
        <v>43180</v>
      </c>
      <c r="C871" s="24" t="str">
        <f ca="1">IF(Table_owssvr[[#This Row],[Date]]&gt;=(TODAY()-365),"Y","N")</f>
        <v>N</v>
      </c>
      <c r="D871" s="1" t="s">
        <v>455</v>
      </c>
      <c r="E871" s="1" t="s">
        <v>335</v>
      </c>
      <c r="F871" s="14" t="s">
        <v>464</v>
      </c>
      <c r="G871" s="1" t="s">
        <v>13</v>
      </c>
      <c r="H871" s="6" t="str">
        <f>IFERROR(LEFT(Table_owssvr[[#This Row],[Subject]],FIND(";",Table_owssvr[[#This Row],[Subject]])-1),Table_owssvr[[#This Row],[Subject]])</f>
        <v>Grants Management</v>
      </c>
      <c r="I871" s="1" t="s">
        <v>16</v>
      </c>
      <c r="J871" s="1" t="s">
        <v>3</v>
      </c>
      <c r="K871" s="5">
        <v>43185.48814814815</v>
      </c>
      <c r="L871" s="1"/>
      <c r="M871" s="1"/>
      <c r="N871" s="2" t="s">
        <v>12</v>
      </c>
      <c r="O871" s="6" t="b">
        <v>0</v>
      </c>
      <c r="P871" s="1" t="s">
        <v>15</v>
      </c>
      <c r="Q871" s="33" t="str">
        <f>IF(ISNUMBER(SEARCH(",",Table_owssvr[[#This Row],[Created By]])),SUBSTITUTE(Table_owssvr[[#This Row],[Created By]]," OCD,",""),Table_owssvr[[#This Row],[Created By]])</f>
        <v>Rosalind Peychaud</v>
      </c>
      <c r="R871" s="33" t="str">
        <f>IF(ISNUMBER(SEARCH(",",Table_owssvr[[#This Row],[Created By]])),(MID(Table_owssvr[[#This Row],[Created By_A]]&amp;" "&amp;Table_owssvr[[#This Row],[Created By_A]],FIND(" ",Table_owssvr[[#This Row],[Created By_A]])+1,LEN(Table_owssvr[[#This Row],[Created By_A]]))),Table_owssvr[[#This Row],[Created By]])</f>
        <v>Rosalind Peychaud</v>
      </c>
      <c r="S871" s="34" t="str">
        <f>IF(ISNUMBER(SEARCH(",",Table_owssvr[[#This Row],[Created By_B1]])),SUBSTITUTE(Table_owssvr[[#This Row],[Created By_B1]],",",""),Table_owssvr[[#This Row],[Created By_B1]])</f>
        <v>Rosalind Peychaud</v>
      </c>
      <c r="T871" s="7">
        <v>883</v>
      </c>
      <c r="U871" s="1" t="s">
        <v>15</v>
      </c>
      <c r="V871" s="5">
        <v>43185.48814814815</v>
      </c>
      <c r="W871" s="1" t="s">
        <v>3</v>
      </c>
      <c r="X871" s="1"/>
      <c r="Y871" s="1" t="s">
        <v>13</v>
      </c>
      <c r="Z871" s="1" t="s">
        <v>12</v>
      </c>
      <c r="AA871" s="1" t="s">
        <v>11</v>
      </c>
    </row>
    <row r="872" spans="1:27" x14ac:dyDescent="0.25">
      <c r="A872" s="1" t="s">
        <v>426</v>
      </c>
      <c r="B872" s="4">
        <v>43181</v>
      </c>
      <c r="C872" s="24" t="str">
        <f ca="1">IF(Table_owssvr[[#This Row],[Date]]&gt;=(TODAY()-365),"Y","N")</f>
        <v>N</v>
      </c>
      <c r="D872" s="1" t="s">
        <v>105</v>
      </c>
      <c r="E872" s="1" t="s">
        <v>48</v>
      </c>
      <c r="F872" s="14" t="s">
        <v>463</v>
      </c>
      <c r="G872" s="1" t="s">
        <v>126</v>
      </c>
      <c r="H872" s="6" t="str">
        <f>IFERROR(LEFT(Table_owssvr[[#This Row],[Subject]],FIND(";",Table_owssvr[[#This Row],[Subject]])-1),Table_owssvr[[#This Row],[Subject]])</f>
        <v>Damage related to disaster</v>
      </c>
      <c r="I872" s="1" t="s">
        <v>16</v>
      </c>
      <c r="J872" s="1" t="s">
        <v>3</v>
      </c>
      <c r="K872" s="5">
        <v>43185.543136574073</v>
      </c>
      <c r="L872" s="1"/>
      <c r="M872" s="1"/>
      <c r="N872" s="2" t="s">
        <v>12</v>
      </c>
      <c r="O872" s="6" t="b">
        <v>0</v>
      </c>
      <c r="P872" s="1" t="s">
        <v>15</v>
      </c>
      <c r="Q872" s="33" t="str">
        <f>IF(ISNUMBER(SEARCH(",",Table_owssvr[[#This Row],[Created By]])),SUBSTITUTE(Table_owssvr[[#This Row],[Created By]]," OCD,",""),Table_owssvr[[#This Row],[Created By]])</f>
        <v>Rosalind Peychaud</v>
      </c>
      <c r="R872" s="33" t="str">
        <f>IF(ISNUMBER(SEARCH(",",Table_owssvr[[#This Row],[Created By]])),(MID(Table_owssvr[[#This Row],[Created By_A]]&amp;" "&amp;Table_owssvr[[#This Row],[Created By_A]],FIND(" ",Table_owssvr[[#This Row],[Created By_A]])+1,LEN(Table_owssvr[[#This Row],[Created By_A]]))),Table_owssvr[[#This Row],[Created By]])</f>
        <v>Rosalind Peychaud</v>
      </c>
      <c r="S872" s="34" t="str">
        <f>IF(ISNUMBER(SEARCH(",",Table_owssvr[[#This Row],[Created By_B1]])),SUBSTITUTE(Table_owssvr[[#This Row],[Created By_B1]],",",""),Table_owssvr[[#This Row],[Created By_B1]])</f>
        <v>Rosalind Peychaud</v>
      </c>
      <c r="T872" s="7">
        <v>884</v>
      </c>
      <c r="U872" s="1" t="s">
        <v>15</v>
      </c>
      <c r="V872" s="5">
        <v>43185.543136574073</v>
      </c>
      <c r="W872" s="1" t="s">
        <v>3</v>
      </c>
      <c r="X872" s="1"/>
      <c r="Y872" s="1" t="s">
        <v>13</v>
      </c>
      <c r="Z872" s="1" t="s">
        <v>12</v>
      </c>
      <c r="AA872" s="1" t="s">
        <v>11</v>
      </c>
    </row>
    <row r="873" spans="1:27" x14ac:dyDescent="0.25">
      <c r="A873" s="1" t="s">
        <v>105</v>
      </c>
      <c r="B873" s="4">
        <v>43179</v>
      </c>
      <c r="C873" s="24" t="str">
        <f ca="1">IF(Table_owssvr[[#This Row],[Date]]&gt;=(TODAY()-365),"Y","N")</f>
        <v>N</v>
      </c>
      <c r="D873" s="1" t="s">
        <v>462</v>
      </c>
      <c r="E873" s="1" t="s">
        <v>229</v>
      </c>
      <c r="F873" s="14" t="s">
        <v>461</v>
      </c>
      <c r="G873" s="1" t="s">
        <v>217</v>
      </c>
      <c r="H873" s="6" t="str">
        <f>IFERROR(LEFT(Table_owssvr[[#This Row],[Subject]],FIND(";",Table_owssvr[[#This Row],[Subject]])-1),Table_owssvr[[#This Row],[Subject]])</f>
        <v>Damage related to disaster</v>
      </c>
      <c r="I873" s="1" t="s">
        <v>16</v>
      </c>
      <c r="J873" s="1" t="s">
        <v>3</v>
      </c>
      <c r="K873" s="5">
        <v>43185.546331018515</v>
      </c>
      <c r="L873" s="1"/>
      <c r="M873" s="1"/>
      <c r="N873" s="2" t="s">
        <v>12</v>
      </c>
      <c r="O873" s="6" t="b">
        <v>0</v>
      </c>
      <c r="P873" s="1" t="s">
        <v>15</v>
      </c>
      <c r="Q873" s="33" t="str">
        <f>IF(ISNUMBER(SEARCH(",",Table_owssvr[[#This Row],[Created By]])),SUBSTITUTE(Table_owssvr[[#This Row],[Created By]]," OCD,",""),Table_owssvr[[#This Row],[Created By]])</f>
        <v>Rosalind Peychaud</v>
      </c>
      <c r="R873" s="33" t="str">
        <f>IF(ISNUMBER(SEARCH(",",Table_owssvr[[#This Row],[Created By]])),(MID(Table_owssvr[[#This Row],[Created By_A]]&amp;" "&amp;Table_owssvr[[#This Row],[Created By_A]],FIND(" ",Table_owssvr[[#This Row],[Created By_A]])+1,LEN(Table_owssvr[[#This Row],[Created By_A]]))),Table_owssvr[[#This Row],[Created By]])</f>
        <v>Rosalind Peychaud</v>
      </c>
      <c r="S873" s="34" t="str">
        <f>IF(ISNUMBER(SEARCH(",",Table_owssvr[[#This Row],[Created By_B1]])),SUBSTITUTE(Table_owssvr[[#This Row],[Created By_B1]],",",""),Table_owssvr[[#This Row],[Created By_B1]])</f>
        <v>Rosalind Peychaud</v>
      </c>
      <c r="T873" s="7">
        <v>885</v>
      </c>
      <c r="U873" s="1" t="s">
        <v>15</v>
      </c>
      <c r="V873" s="5">
        <v>43185.546331018515</v>
      </c>
      <c r="W873" s="1" t="s">
        <v>3</v>
      </c>
      <c r="X873" s="1"/>
      <c r="Y873" s="1" t="s">
        <v>13</v>
      </c>
      <c r="Z873" s="1" t="s">
        <v>12</v>
      </c>
      <c r="AA873" s="1" t="s">
        <v>11</v>
      </c>
    </row>
    <row r="874" spans="1:27" x14ac:dyDescent="0.25">
      <c r="A874" s="1" t="s">
        <v>105</v>
      </c>
      <c r="B874" s="4">
        <v>43181</v>
      </c>
      <c r="C874" s="24" t="str">
        <f ca="1">IF(Table_owssvr[[#This Row],[Date]]&gt;=(TODAY()-365),"Y","N")</f>
        <v>N</v>
      </c>
      <c r="D874" s="1" t="s">
        <v>453</v>
      </c>
      <c r="E874" s="1" t="s">
        <v>48</v>
      </c>
      <c r="F874" s="14" t="s">
        <v>460</v>
      </c>
      <c r="G874" s="1" t="s">
        <v>13</v>
      </c>
      <c r="H874" s="6" t="str">
        <f>IFERROR(LEFT(Table_owssvr[[#This Row],[Subject]],FIND(";",Table_owssvr[[#This Row],[Subject]])-1),Table_owssvr[[#This Row],[Subject]])</f>
        <v>Grants Management</v>
      </c>
      <c r="I874" s="1" t="s">
        <v>16</v>
      </c>
      <c r="J874" s="1" t="s">
        <v>3</v>
      </c>
      <c r="K874" s="5">
        <v>43185.548043981478</v>
      </c>
      <c r="L874" s="1"/>
      <c r="M874" s="1"/>
      <c r="N874" s="2" t="s">
        <v>12</v>
      </c>
      <c r="O874" s="6" t="b">
        <v>0</v>
      </c>
      <c r="P874" s="1" t="s">
        <v>15</v>
      </c>
      <c r="Q874" s="33" t="str">
        <f>IF(ISNUMBER(SEARCH(",",Table_owssvr[[#This Row],[Created By]])),SUBSTITUTE(Table_owssvr[[#This Row],[Created By]]," OCD,",""),Table_owssvr[[#This Row],[Created By]])</f>
        <v>Rosalind Peychaud</v>
      </c>
      <c r="R874" s="33" t="str">
        <f>IF(ISNUMBER(SEARCH(",",Table_owssvr[[#This Row],[Created By]])),(MID(Table_owssvr[[#This Row],[Created By_A]]&amp;" "&amp;Table_owssvr[[#This Row],[Created By_A]],FIND(" ",Table_owssvr[[#This Row],[Created By_A]])+1,LEN(Table_owssvr[[#This Row],[Created By_A]]))),Table_owssvr[[#This Row],[Created By]])</f>
        <v>Rosalind Peychaud</v>
      </c>
      <c r="S874" s="34" t="str">
        <f>IF(ISNUMBER(SEARCH(",",Table_owssvr[[#This Row],[Created By_B1]])),SUBSTITUTE(Table_owssvr[[#This Row],[Created By_B1]],",",""),Table_owssvr[[#This Row],[Created By_B1]])</f>
        <v>Rosalind Peychaud</v>
      </c>
      <c r="T874" s="7">
        <v>886</v>
      </c>
      <c r="U874" s="1" t="s">
        <v>15</v>
      </c>
      <c r="V874" s="5">
        <v>43185.548043981478</v>
      </c>
      <c r="W874" s="1" t="s">
        <v>3</v>
      </c>
      <c r="X874" s="1"/>
      <c r="Y874" s="1" t="s">
        <v>13</v>
      </c>
      <c r="Z874" s="1" t="s">
        <v>12</v>
      </c>
      <c r="AA874" s="1" t="s">
        <v>11</v>
      </c>
    </row>
    <row r="875" spans="1:27" x14ac:dyDescent="0.25">
      <c r="A875" s="1" t="s">
        <v>459</v>
      </c>
      <c r="B875" s="4">
        <v>43187</v>
      </c>
      <c r="C875" s="24" t="str">
        <f ca="1">IF(Table_owssvr[[#This Row],[Date]]&gt;=(TODAY()-365),"Y","N")</f>
        <v>N</v>
      </c>
      <c r="D875" s="1" t="s">
        <v>105</v>
      </c>
      <c r="E875" s="1" t="s">
        <v>48</v>
      </c>
      <c r="F875" s="14" t="s">
        <v>458</v>
      </c>
      <c r="G875" s="1" t="s">
        <v>13</v>
      </c>
      <c r="H875" s="6" t="str">
        <f>IFERROR(LEFT(Table_owssvr[[#This Row],[Subject]],FIND(";",Table_owssvr[[#This Row],[Subject]])-1),Table_owssvr[[#This Row],[Subject]])</f>
        <v>Grants Management</v>
      </c>
      <c r="I875" s="1" t="s">
        <v>16</v>
      </c>
      <c r="J875" s="1" t="s">
        <v>3</v>
      </c>
      <c r="K875" s="5">
        <v>43187.670624999999</v>
      </c>
      <c r="L875" s="1"/>
      <c r="M875" s="1"/>
      <c r="N875" s="2" t="s">
        <v>12</v>
      </c>
      <c r="O875" s="6" t="b">
        <v>0</v>
      </c>
      <c r="P875" s="1" t="s">
        <v>15</v>
      </c>
      <c r="Q875" s="33" t="str">
        <f>IF(ISNUMBER(SEARCH(",",Table_owssvr[[#This Row],[Created By]])),SUBSTITUTE(Table_owssvr[[#This Row],[Created By]]," OCD,",""),Table_owssvr[[#This Row],[Created By]])</f>
        <v>Rosalind Peychaud</v>
      </c>
      <c r="R875" s="33" t="str">
        <f>IF(ISNUMBER(SEARCH(",",Table_owssvr[[#This Row],[Created By]])),(MID(Table_owssvr[[#This Row],[Created By_A]]&amp;" "&amp;Table_owssvr[[#This Row],[Created By_A]],FIND(" ",Table_owssvr[[#This Row],[Created By_A]])+1,LEN(Table_owssvr[[#This Row],[Created By_A]]))),Table_owssvr[[#This Row],[Created By]])</f>
        <v>Rosalind Peychaud</v>
      </c>
      <c r="S875" s="34" t="str">
        <f>IF(ISNUMBER(SEARCH(",",Table_owssvr[[#This Row],[Created By_B1]])),SUBSTITUTE(Table_owssvr[[#This Row],[Created By_B1]],",",""),Table_owssvr[[#This Row],[Created By_B1]])</f>
        <v>Rosalind Peychaud</v>
      </c>
      <c r="T875" s="7">
        <v>887</v>
      </c>
      <c r="U875" s="1" t="s">
        <v>15</v>
      </c>
      <c r="V875" s="5">
        <v>43187.670624999999</v>
      </c>
      <c r="W875" s="1" t="s">
        <v>3</v>
      </c>
      <c r="X875" s="1"/>
      <c r="Y875" s="1" t="s">
        <v>13</v>
      </c>
      <c r="Z875" s="1" t="s">
        <v>12</v>
      </c>
      <c r="AA875" s="1" t="s">
        <v>11</v>
      </c>
    </row>
    <row r="876" spans="1:27" x14ac:dyDescent="0.25">
      <c r="A876" s="1" t="s">
        <v>31</v>
      </c>
      <c r="B876" s="4">
        <v>43192</v>
      </c>
      <c r="C876" s="24" t="str">
        <f ca="1">IF(Table_owssvr[[#This Row],[Date]]&gt;=(TODAY()-365),"Y","N")</f>
        <v>N</v>
      </c>
      <c r="D876" s="1" t="s">
        <v>30</v>
      </c>
      <c r="E876" s="1" t="s">
        <v>29</v>
      </c>
      <c r="F876" s="14" t="s">
        <v>457</v>
      </c>
      <c r="G876" s="1" t="s">
        <v>13</v>
      </c>
      <c r="H876" s="6" t="str">
        <f>IFERROR(LEFT(Table_owssvr[[#This Row],[Subject]],FIND(";",Table_owssvr[[#This Row],[Subject]])-1),Table_owssvr[[#This Row],[Subject]])</f>
        <v>Grants Management</v>
      </c>
      <c r="I876" s="1" t="s">
        <v>27</v>
      </c>
      <c r="J876" s="1" t="s">
        <v>26</v>
      </c>
      <c r="K876" s="5">
        <v>43192.578946759262</v>
      </c>
      <c r="L876" s="1"/>
      <c r="M876" s="1"/>
      <c r="N876" s="2" t="s">
        <v>12</v>
      </c>
      <c r="O876" s="6" t="b">
        <v>0</v>
      </c>
      <c r="P876" s="1" t="s">
        <v>15</v>
      </c>
      <c r="Q876" s="33" t="str">
        <f>IF(ISNUMBER(SEARCH(",",Table_owssvr[[#This Row],[Created By]])),SUBSTITUTE(Table_owssvr[[#This Row],[Created By]]," OCD,",""),Table_owssvr[[#This Row],[Created By]])</f>
        <v>Jimmy Dunphy</v>
      </c>
      <c r="R876" s="33" t="str">
        <f>IF(ISNUMBER(SEARCH(",",Table_owssvr[[#This Row],[Created By]])),(MID(Table_owssvr[[#This Row],[Created By_A]]&amp;" "&amp;Table_owssvr[[#This Row],[Created By_A]],FIND(" ",Table_owssvr[[#This Row],[Created By_A]])+1,LEN(Table_owssvr[[#This Row],[Created By_A]]))),Table_owssvr[[#This Row],[Created By]])</f>
        <v>Jimmy Dunphy</v>
      </c>
      <c r="S876" s="34" t="str">
        <f>IF(ISNUMBER(SEARCH(",",Table_owssvr[[#This Row],[Created By_B1]])),SUBSTITUTE(Table_owssvr[[#This Row],[Created By_B1]],",",""),Table_owssvr[[#This Row],[Created By_B1]])</f>
        <v>Jimmy Dunphy</v>
      </c>
      <c r="T876" s="7">
        <v>888</v>
      </c>
      <c r="U876" s="1" t="s">
        <v>15</v>
      </c>
      <c r="V876" s="5">
        <v>43192.64640046296</v>
      </c>
      <c r="W876" s="1" t="s">
        <v>26</v>
      </c>
      <c r="X876" s="1"/>
      <c r="Y876" s="1" t="s">
        <v>13</v>
      </c>
      <c r="Z876" s="1" t="s">
        <v>12</v>
      </c>
      <c r="AA876" s="1" t="s">
        <v>11</v>
      </c>
    </row>
    <row r="877" spans="1:27" x14ac:dyDescent="0.25">
      <c r="A877" s="1" t="s">
        <v>104</v>
      </c>
      <c r="B877" s="4">
        <v>43192</v>
      </c>
      <c r="C877" s="24" t="str">
        <f ca="1">IF(Table_owssvr[[#This Row],[Date]]&gt;=(TODAY()-365),"Y","N")</f>
        <v>N</v>
      </c>
      <c r="D877" s="1" t="s">
        <v>453</v>
      </c>
      <c r="E877" s="1" t="s">
        <v>335</v>
      </c>
      <c r="F877" s="14" t="s">
        <v>456</v>
      </c>
      <c r="G877" s="1" t="s">
        <v>126</v>
      </c>
      <c r="H877" s="6" t="str">
        <f>IFERROR(LEFT(Table_owssvr[[#This Row],[Subject]],FIND(";",Table_owssvr[[#This Row],[Subject]])-1),Table_owssvr[[#This Row],[Subject]])</f>
        <v>Damage related to disaster</v>
      </c>
      <c r="I877" s="1" t="s">
        <v>16</v>
      </c>
      <c r="J877" s="1" t="s">
        <v>3</v>
      </c>
      <c r="K877" s="5">
        <v>43192.664490740739</v>
      </c>
      <c r="L877" s="1"/>
      <c r="M877" s="1"/>
      <c r="N877" s="2" t="s">
        <v>12</v>
      </c>
      <c r="O877" s="6" t="b">
        <v>0</v>
      </c>
      <c r="P877" s="1" t="s">
        <v>15</v>
      </c>
      <c r="Q877" s="33" t="str">
        <f>IF(ISNUMBER(SEARCH(",",Table_owssvr[[#This Row],[Created By]])),SUBSTITUTE(Table_owssvr[[#This Row],[Created By]]," OCD,",""),Table_owssvr[[#This Row],[Created By]])</f>
        <v>Rosalind Peychaud</v>
      </c>
      <c r="R877" s="33" t="str">
        <f>IF(ISNUMBER(SEARCH(",",Table_owssvr[[#This Row],[Created By]])),(MID(Table_owssvr[[#This Row],[Created By_A]]&amp;" "&amp;Table_owssvr[[#This Row],[Created By_A]],FIND(" ",Table_owssvr[[#This Row],[Created By_A]])+1,LEN(Table_owssvr[[#This Row],[Created By_A]]))),Table_owssvr[[#This Row],[Created By]])</f>
        <v>Rosalind Peychaud</v>
      </c>
      <c r="S877" s="34" t="str">
        <f>IF(ISNUMBER(SEARCH(",",Table_owssvr[[#This Row],[Created By_B1]])),SUBSTITUTE(Table_owssvr[[#This Row],[Created By_B1]],",",""),Table_owssvr[[#This Row],[Created By_B1]])</f>
        <v>Rosalind Peychaud</v>
      </c>
      <c r="T877" s="7">
        <v>889</v>
      </c>
      <c r="U877" s="1" t="s">
        <v>15</v>
      </c>
      <c r="V877" s="5">
        <v>43192.664490740739</v>
      </c>
      <c r="W877" s="1" t="s">
        <v>3</v>
      </c>
      <c r="X877" s="1"/>
      <c r="Y877" s="1" t="s">
        <v>13</v>
      </c>
      <c r="Z877" s="1" t="s">
        <v>12</v>
      </c>
      <c r="AA877" s="1" t="s">
        <v>11</v>
      </c>
    </row>
    <row r="878" spans="1:27" x14ac:dyDescent="0.25">
      <c r="A878" s="1" t="s">
        <v>455</v>
      </c>
      <c r="B878" s="4">
        <v>43187</v>
      </c>
      <c r="C878" s="24" t="str">
        <f ca="1">IF(Table_owssvr[[#This Row],[Date]]&gt;=(TODAY()-365),"Y","N")</f>
        <v>N</v>
      </c>
      <c r="D878" s="1" t="s">
        <v>105</v>
      </c>
      <c r="E878" s="1" t="s">
        <v>335</v>
      </c>
      <c r="F878" s="14" t="s">
        <v>454</v>
      </c>
      <c r="G878" s="1" t="s">
        <v>59</v>
      </c>
      <c r="H878" s="6" t="str">
        <f>IFERROR(LEFT(Table_owssvr[[#This Row],[Subject]],FIND(";",Table_owssvr[[#This Row],[Subject]])-1),Table_owssvr[[#This Row],[Subject]])</f>
        <v>Damage related to disaster</v>
      </c>
      <c r="I878" s="1" t="s">
        <v>16</v>
      </c>
      <c r="J878" s="1" t="s">
        <v>3</v>
      </c>
      <c r="K878" s="5">
        <v>43192.706817129627</v>
      </c>
      <c r="L878" s="1"/>
      <c r="M878" s="1"/>
      <c r="N878" s="2" t="s">
        <v>12</v>
      </c>
      <c r="O878" s="6" t="b">
        <v>0</v>
      </c>
      <c r="P878" s="1" t="s">
        <v>15</v>
      </c>
      <c r="Q878" s="33" t="str">
        <f>IF(ISNUMBER(SEARCH(",",Table_owssvr[[#This Row],[Created By]])),SUBSTITUTE(Table_owssvr[[#This Row],[Created By]]," OCD,",""),Table_owssvr[[#This Row],[Created By]])</f>
        <v>Rosalind Peychaud</v>
      </c>
      <c r="R878" s="33" t="str">
        <f>IF(ISNUMBER(SEARCH(",",Table_owssvr[[#This Row],[Created By]])),(MID(Table_owssvr[[#This Row],[Created By_A]]&amp;" "&amp;Table_owssvr[[#This Row],[Created By_A]],FIND(" ",Table_owssvr[[#This Row],[Created By_A]])+1,LEN(Table_owssvr[[#This Row],[Created By_A]]))),Table_owssvr[[#This Row],[Created By]])</f>
        <v>Rosalind Peychaud</v>
      </c>
      <c r="S878" s="34" t="str">
        <f>IF(ISNUMBER(SEARCH(",",Table_owssvr[[#This Row],[Created By_B1]])),SUBSTITUTE(Table_owssvr[[#This Row],[Created By_B1]],",",""),Table_owssvr[[#This Row],[Created By_B1]])</f>
        <v>Rosalind Peychaud</v>
      </c>
      <c r="T878" s="7">
        <v>890</v>
      </c>
      <c r="U878" s="1" t="s">
        <v>15</v>
      </c>
      <c r="V878" s="5">
        <v>43192.706817129627</v>
      </c>
      <c r="W878" s="1" t="s">
        <v>3</v>
      </c>
      <c r="X878" s="1"/>
      <c r="Y878" s="1" t="s">
        <v>13</v>
      </c>
      <c r="Z878" s="1" t="s">
        <v>12</v>
      </c>
      <c r="AA878" s="1" t="s">
        <v>11</v>
      </c>
    </row>
    <row r="879" spans="1:27" x14ac:dyDescent="0.25">
      <c r="A879" s="1" t="s">
        <v>453</v>
      </c>
      <c r="B879" s="4">
        <v>43188</v>
      </c>
      <c r="C879" s="24" t="str">
        <f ca="1">IF(Table_owssvr[[#This Row],[Date]]&gt;=(TODAY()-365),"Y","N")</f>
        <v>N</v>
      </c>
      <c r="D879" s="1" t="s">
        <v>105</v>
      </c>
      <c r="E879" s="1" t="s">
        <v>29</v>
      </c>
      <c r="F879" s="14" t="s">
        <v>452</v>
      </c>
      <c r="G879" s="1" t="s">
        <v>451</v>
      </c>
      <c r="H879" s="6" t="str">
        <f>IFERROR(LEFT(Table_owssvr[[#This Row],[Subject]],FIND(";",Table_owssvr[[#This Row],[Subject]])-1),Table_owssvr[[#This Row],[Subject]])</f>
        <v>Eligible CDBG Activities</v>
      </c>
      <c r="I879" s="1" t="s">
        <v>16</v>
      </c>
      <c r="J879" s="1" t="s">
        <v>3</v>
      </c>
      <c r="K879" s="5">
        <v>43192.715520833335</v>
      </c>
      <c r="L879" s="1"/>
      <c r="M879" s="1"/>
      <c r="N879" s="2" t="s">
        <v>12</v>
      </c>
      <c r="O879" s="6" t="b">
        <v>0</v>
      </c>
      <c r="P879" s="1" t="s">
        <v>15</v>
      </c>
      <c r="Q879" s="33" t="str">
        <f>IF(ISNUMBER(SEARCH(",",Table_owssvr[[#This Row],[Created By]])),SUBSTITUTE(Table_owssvr[[#This Row],[Created By]]," OCD,",""),Table_owssvr[[#This Row],[Created By]])</f>
        <v>Rosalind Peychaud</v>
      </c>
      <c r="R879" s="33" t="str">
        <f>IF(ISNUMBER(SEARCH(",",Table_owssvr[[#This Row],[Created By]])),(MID(Table_owssvr[[#This Row],[Created By_A]]&amp;" "&amp;Table_owssvr[[#This Row],[Created By_A]],FIND(" ",Table_owssvr[[#This Row],[Created By_A]])+1,LEN(Table_owssvr[[#This Row],[Created By_A]]))),Table_owssvr[[#This Row],[Created By]])</f>
        <v>Rosalind Peychaud</v>
      </c>
      <c r="S879" s="34" t="str">
        <f>IF(ISNUMBER(SEARCH(",",Table_owssvr[[#This Row],[Created By_B1]])),SUBSTITUTE(Table_owssvr[[#This Row],[Created By_B1]],",",""),Table_owssvr[[#This Row],[Created By_B1]])</f>
        <v>Rosalind Peychaud</v>
      </c>
      <c r="T879" s="7">
        <v>891</v>
      </c>
      <c r="U879" s="1" t="s">
        <v>15</v>
      </c>
      <c r="V879" s="5">
        <v>43192.715520833335</v>
      </c>
      <c r="W879" s="1" t="s">
        <v>3</v>
      </c>
      <c r="X879" s="1"/>
      <c r="Y879" s="1" t="s">
        <v>13</v>
      </c>
      <c r="Z879" s="1" t="s">
        <v>12</v>
      </c>
      <c r="AA879" s="1" t="s">
        <v>11</v>
      </c>
    </row>
    <row r="880" spans="1:27" x14ac:dyDescent="0.25">
      <c r="A880" s="1" t="s">
        <v>219</v>
      </c>
      <c r="B880" s="4">
        <v>43194</v>
      </c>
      <c r="C880" s="24" t="str">
        <f ca="1">IF(Table_owssvr[[#This Row],[Date]]&gt;=(TODAY()-365),"Y","N")</f>
        <v>N</v>
      </c>
      <c r="D880" s="1" t="s">
        <v>219</v>
      </c>
      <c r="E880" s="1" t="s">
        <v>335</v>
      </c>
      <c r="F880" s="14" t="s">
        <v>450</v>
      </c>
      <c r="G880" s="1" t="s">
        <v>449</v>
      </c>
      <c r="H880" s="6" t="str">
        <f>IFERROR(LEFT(Table_owssvr[[#This Row],[Subject]],FIND(";",Table_owssvr[[#This Row],[Subject]])-1),Table_owssvr[[#This Row],[Subject]])</f>
        <v>Damage related to disaster</v>
      </c>
      <c r="I880" s="1" t="s">
        <v>16</v>
      </c>
      <c r="J880" s="1" t="s">
        <v>3</v>
      </c>
      <c r="K880" s="5">
        <v>43194.523275462961</v>
      </c>
      <c r="L880" s="1"/>
      <c r="M880" s="1"/>
      <c r="N880" s="2" t="s">
        <v>12</v>
      </c>
      <c r="O880" s="6" t="b">
        <v>0</v>
      </c>
      <c r="P880" s="1" t="s">
        <v>15</v>
      </c>
      <c r="Q880" s="33" t="str">
        <f>IF(ISNUMBER(SEARCH(",",Table_owssvr[[#This Row],[Created By]])),SUBSTITUTE(Table_owssvr[[#This Row],[Created By]]," OCD,",""),Table_owssvr[[#This Row],[Created By]])</f>
        <v>Rosalind Peychaud</v>
      </c>
      <c r="R880" s="33" t="str">
        <f>IF(ISNUMBER(SEARCH(",",Table_owssvr[[#This Row],[Created By]])),(MID(Table_owssvr[[#This Row],[Created By_A]]&amp;" "&amp;Table_owssvr[[#This Row],[Created By_A]],FIND(" ",Table_owssvr[[#This Row],[Created By_A]])+1,LEN(Table_owssvr[[#This Row],[Created By_A]]))),Table_owssvr[[#This Row],[Created By]])</f>
        <v>Rosalind Peychaud</v>
      </c>
      <c r="S880" s="34" t="str">
        <f>IF(ISNUMBER(SEARCH(",",Table_owssvr[[#This Row],[Created By_B1]])),SUBSTITUTE(Table_owssvr[[#This Row],[Created By_B1]],",",""),Table_owssvr[[#This Row],[Created By_B1]])</f>
        <v>Rosalind Peychaud</v>
      </c>
      <c r="T880" s="7">
        <v>892</v>
      </c>
      <c r="U880" s="1" t="s">
        <v>15</v>
      </c>
      <c r="V880" s="5">
        <v>43194.523275462961</v>
      </c>
      <c r="W880" s="1" t="s">
        <v>3</v>
      </c>
      <c r="X880" s="1"/>
      <c r="Y880" s="1" t="s">
        <v>13</v>
      </c>
      <c r="Z880" s="1" t="s">
        <v>12</v>
      </c>
      <c r="AA880" s="1" t="s">
        <v>11</v>
      </c>
    </row>
    <row r="881" spans="1:27" x14ac:dyDescent="0.25">
      <c r="A881" s="1" t="s">
        <v>399</v>
      </c>
      <c r="B881" s="4">
        <v>43178</v>
      </c>
      <c r="C881" s="24" t="str">
        <f ca="1">IF(Table_owssvr[[#This Row],[Date]]&gt;=(TODAY()-365),"Y","N")</f>
        <v>N</v>
      </c>
      <c r="D881" s="1" t="s">
        <v>230</v>
      </c>
      <c r="E881" s="1" t="s">
        <v>448</v>
      </c>
      <c r="F881" s="14" t="s">
        <v>447</v>
      </c>
      <c r="G881" s="1" t="s">
        <v>432</v>
      </c>
      <c r="H881" s="6" t="str">
        <f>IFERROR(LEFT(Table_owssvr[[#This Row],[Subject]],FIND(";",Table_owssvr[[#This Row],[Subject]])-1),Table_owssvr[[#This Row],[Subject]])</f>
        <v>Financial Management</v>
      </c>
      <c r="I881" s="1" t="s">
        <v>27</v>
      </c>
      <c r="J881" s="1" t="s">
        <v>9</v>
      </c>
      <c r="K881" s="5">
        <v>43196.371539351851</v>
      </c>
      <c r="L881" s="1"/>
      <c r="M881" s="1"/>
      <c r="N881" s="2" t="s">
        <v>12</v>
      </c>
      <c r="O881" s="6" t="b">
        <v>0</v>
      </c>
      <c r="P881" s="1" t="s">
        <v>15</v>
      </c>
      <c r="Q881" s="33" t="str">
        <f>IF(ISNUMBER(SEARCH(",",Table_owssvr[[#This Row],[Created By]])),SUBSTITUTE(Table_owssvr[[#This Row],[Created By]]," OCD,",""),Table_owssvr[[#This Row],[Created By]])</f>
        <v>Chenoa Richmond</v>
      </c>
      <c r="R881" s="33" t="str">
        <f>IF(ISNUMBER(SEARCH(",",Table_owssvr[[#This Row],[Created By]])),(MID(Table_owssvr[[#This Row],[Created By_A]]&amp;" "&amp;Table_owssvr[[#This Row],[Created By_A]],FIND(" ",Table_owssvr[[#This Row],[Created By_A]])+1,LEN(Table_owssvr[[#This Row],[Created By_A]]))),Table_owssvr[[#This Row],[Created By]])</f>
        <v>Chenoa Richmond</v>
      </c>
      <c r="S881" s="34" t="str">
        <f>IF(ISNUMBER(SEARCH(",",Table_owssvr[[#This Row],[Created By_B1]])),SUBSTITUTE(Table_owssvr[[#This Row],[Created By_B1]],",",""),Table_owssvr[[#This Row],[Created By_B1]])</f>
        <v>Chenoa Richmond</v>
      </c>
      <c r="T881" s="7">
        <v>893</v>
      </c>
      <c r="U881" s="1" t="s">
        <v>15</v>
      </c>
      <c r="V881" s="5">
        <v>43196.39916666667</v>
      </c>
      <c r="W881" s="1" t="s">
        <v>9</v>
      </c>
      <c r="X881" s="1"/>
      <c r="Y881" s="1" t="s">
        <v>13</v>
      </c>
      <c r="Z881" s="1" t="s">
        <v>12</v>
      </c>
      <c r="AA881" s="1" t="s">
        <v>11</v>
      </c>
    </row>
    <row r="882" spans="1:27" x14ac:dyDescent="0.25">
      <c r="A882" s="1" t="s">
        <v>446</v>
      </c>
      <c r="B882" s="4">
        <v>43178</v>
      </c>
      <c r="C882" s="24" t="str">
        <f ca="1">IF(Table_owssvr[[#This Row],[Date]]&gt;=(TODAY()-365),"Y","N")</f>
        <v>N</v>
      </c>
      <c r="D882" s="1" t="s">
        <v>224</v>
      </c>
      <c r="E882" s="1" t="s">
        <v>39</v>
      </c>
      <c r="F882" s="14" t="s">
        <v>445</v>
      </c>
      <c r="G882" s="1" t="s">
        <v>432</v>
      </c>
      <c r="H882" s="6" t="str">
        <f>IFERROR(LEFT(Table_owssvr[[#This Row],[Subject]],FIND(";",Table_owssvr[[#This Row],[Subject]])-1),Table_owssvr[[#This Row],[Subject]])</f>
        <v>Financial Management</v>
      </c>
      <c r="I882" s="1" t="s">
        <v>27</v>
      </c>
      <c r="J882" s="1" t="s">
        <v>9</v>
      </c>
      <c r="K882" s="5">
        <v>43196.411226851851</v>
      </c>
      <c r="L882" s="1"/>
      <c r="M882" s="1"/>
      <c r="N882" s="2" t="s">
        <v>12</v>
      </c>
      <c r="O882" s="6" t="b">
        <v>0</v>
      </c>
      <c r="P882" s="1" t="s">
        <v>15</v>
      </c>
      <c r="Q882" s="33" t="str">
        <f>IF(ISNUMBER(SEARCH(",",Table_owssvr[[#This Row],[Created By]])),SUBSTITUTE(Table_owssvr[[#This Row],[Created By]]," OCD,",""),Table_owssvr[[#This Row],[Created By]])</f>
        <v>Chenoa Richmond</v>
      </c>
      <c r="R882" s="33" t="str">
        <f>IF(ISNUMBER(SEARCH(",",Table_owssvr[[#This Row],[Created By]])),(MID(Table_owssvr[[#This Row],[Created By_A]]&amp;" "&amp;Table_owssvr[[#This Row],[Created By_A]],FIND(" ",Table_owssvr[[#This Row],[Created By_A]])+1,LEN(Table_owssvr[[#This Row],[Created By_A]]))),Table_owssvr[[#This Row],[Created By]])</f>
        <v>Chenoa Richmond</v>
      </c>
      <c r="S882" s="34" t="str">
        <f>IF(ISNUMBER(SEARCH(",",Table_owssvr[[#This Row],[Created By_B1]])),SUBSTITUTE(Table_owssvr[[#This Row],[Created By_B1]],",",""),Table_owssvr[[#This Row],[Created By_B1]])</f>
        <v>Chenoa Richmond</v>
      </c>
      <c r="T882" s="7">
        <v>894</v>
      </c>
      <c r="U882" s="1" t="s">
        <v>15</v>
      </c>
      <c r="V882" s="5">
        <v>43196.411226851851</v>
      </c>
      <c r="W882" s="1" t="s">
        <v>9</v>
      </c>
      <c r="X882" s="1"/>
      <c r="Y882" s="1" t="s">
        <v>13</v>
      </c>
      <c r="Z882" s="1" t="s">
        <v>12</v>
      </c>
      <c r="AA882" s="1" t="s">
        <v>11</v>
      </c>
    </row>
    <row r="883" spans="1:27" x14ac:dyDescent="0.25">
      <c r="A883" s="1" t="s">
        <v>219</v>
      </c>
      <c r="B883" s="4">
        <v>43195</v>
      </c>
      <c r="C883" s="24" t="str">
        <f ca="1">IF(Table_owssvr[[#This Row],[Date]]&gt;=(TODAY()-365),"Y","N")</f>
        <v>N</v>
      </c>
      <c r="D883" s="1" t="s">
        <v>444</v>
      </c>
      <c r="E883" s="1" t="s">
        <v>48</v>
      </c>
      <c r="F883" s="14" t="s">
        <v>443</v>
      </c>
      <c r="G883" s="1" t="s">
        <v>442</v>
      </c>
      <c r="H883" s="6" t="str">
        <f>IFERROR(LEFT(Table_owssvr[[#This Row],[Subject]],FIND(";",Table_owssvr[[#This Row],[Subject]])-1),Table_owssvr[[#This Row],[Subject]])</f>
        <v>Damage related to disaster</v>
      </c>
      <c r="I883" s="1" t="s">
        <v>16</v>
      </c>
      <c r="J883" s="1" t="s">
        <v>3</v>
      </c>
      <c r="K883" s="5">
        <v>43196.458483796298</v>
      </c>
      <c r="L883" s="1"/>
      <c r="M883" s="1"/>
      <c r="N883" s="2" t="s">
        <v>12</v>
      </c>
      <c r="O883" s="6" t="b">
        <v>0</v>
      </c>
      <c r="P883" s="1" t="s">
        <v>15</v>
      </c>
      <c r="Q883" s="33" t="str">
        <f>IF(ISNUMBER(SEARCH(",",Table_owssvr[[#This Row],[Created By]])),SUBSTITUTE(Table_owssvr[[#This Row],[Created By]]," OCD,",""),Table_owssvr[[#This Row],[Created By]])</f>
        <v>Rosalind Peychaud</v>
      </c>
      <c r="R883" s="33" t="str">
        <f>IF(ISNUMBER(SEARCH(",",Table_owssvr[[#This Row],[Created By]])),(MID(Table_owssvr[[#This Row],[Created By_A]]&amp;" "&amp;Table_owssvr[[#This Row],[Created By_A]],FIND(" ",Table_owssvr[[#This Row],[Created By_A]])+1,LEN(Table_owssvr[[#This Row],[Created By_A]]))),Table_owssvr[[#This Row],[Created By]])</f>
        <v>Rosalind Peychaud</v>
      </c>
      <c r="S883" s="34" t="str">
        <f>IF(ISNUMBER(SEARCH(",",Table_owssvr[[#This Row],[Created By_B1]])),SUBSTITUTE(Table_owssvr[[#This Row],[Created By_B1]],",",""),Table_owssvr[[#This Row],[Created By_B1]])</f>
        <v>Rosalind Peychaud</v>
      </c>
      <c r="T883" s="7">
        <v>895</v>
      </c>
      <c r="U883" s="1" t="s">
        <v>15</v>
      </c>
      <c r="V883" s="5">
        <v>43196.458483796298</v>
      </c>
      <c r="W883" s="1" t="s">
        <v>3</v>
      </c>
      <c r="X883" s="1"/>
      <c r="Y883" s="1" t="s">
        <v>13</v>
      </c>
      <c r="Z883" s="1" t="s">
        <v>12</v>
      </c>
      <c r="AA883" s="1" t="s">
        <v>11</v>
      </c>
    </row>
    <row r="884" spans="1:27" x14ac:dyDescent="0.25">
      <c r="A884" s="1" t="s">
        <v>435</v>
      </c>
      <c r="B884" s="4">
        <v>43166</v>
      </c>
      <c r="C884" s="24" t="str">
        <f ca="1">IF(Table_owssvr[[#This Row],[Date]]&gt;=(TODAY()-365),"Y","N")</f>
        <v>N</v>
      </c>
      <c r="D884" s="1" t="s">
        <v>434</v>
      </c>
      <c r="E884" s="1" t="s">
        <v>19</v>
      </c>
      <c r="F884" s="14" t="s">
        <v>441</v>
      </c>
      <c r="G884" s="1" t="s">
        <v>221</v>
      </c>
      <c r="H884" s="6" t="str">
        <f>IFERROR(LEFT(Table_owssvr[[#This Row],[Subject]],FIND(";",Table_owssvr[[#This Row],[Subject]])-1),Table_owssvr[[#This Row],[Subject]])</f>
        <v>Damage related to disaster</v>
      </c>
      <c r="I884" s="1" t="s">
        <v>16</v>
      </c>
      <c r="J884" s="1" t="s">
        <v>0</v>
      </c>
      <c r="K884" s="5">
        <v>43196.688009259262</v>
      </c>
      <c r="L884" s="1"/>
      <c r="M884" s="1"/>
      <c r="N884" s="2" t="s">
        <v>12</v>
      </c>
      <c r="O884" s="6" t="b">
        <v>0</v>
      </c>
      <c r="P884" s="1" t="s">
        <v>15</v>
      </c>
      <c r="Q884" s="33" t="str">
        <f>IF(ISNUMBER(SEARCH(",",Table_owssvr[[#This Row],[Created By]])),SUBSTITUTE(Table_owssvr[[#This Row],[Created By]]," OCD,",""),Table_owssvr[[#This Row],[Created By]])</f>
        <v>Tomorr LeBeouf</v>
      </c>
      <c r="R884" s="33" t="str">
        <f>IF(ISNUMBER(SEARCH(",",Table_owssvr[[#This Row],[Created By]])),(MID(Table_owssvr[[#This Row],[Created By_A]]&amp;" "&amp;Table_owssvr[[#This Row],[Created By_A]],FIND(" ",Table_owssvr[[#This Row],[Created By_A]])+1,LEN(Table_owssvr[[#This Row],[Created By_A]]))),Table_owssvr[[#This Row],[Created By]])</f>
        <v>Tomorr LeBeouf</v>
      </c>
      <c r="S884" s="34" t="str">
        <f>IF(ISNUMBER(SEARCH(",",Table_owssvr[[#This Row],[Created By_B1]])),SUBSTITUTE(Table_owssvr[[#This Row],[Created By_B1]],",",""),Table_owssvr[[#This Row],[Created By_B1]])</f>
        <v>Tomorr LeBeouf</v>
      </c>
      <c r="T884" s="7">
        <v>896</v>
      </c>
      <c r="U884" s="1" t="s">
        <v>15</v>
      </c>
      <c r="V884" s="5">
        <v>43196.688009259262</v>
      </c>
      <c r="W884" s="1" t="s">
        <v>0</v>
      </c>
      <c r="X884" s="1"/>
      <c r="Y884" s="1" t="s">
        <v>13</v>
      </c>
      <c r="Z884" s="1" t="s">
        <v>12</v>
      </c>
      <c r="AA884" s="1" t="s">
        <v>11</v>
      </c>
    </row>
    <row r="885" spans="1:27" x14ac:dyDescent="0.25">
      <c r="A885" s="1" t="s">
        <v>440</v>
      </c>
      <c r="B885" s="4">
        <v>43176</v>
      </c>
      <c r="C885" s="24" t="str">
        <f ca="1">IF(Table_owssvr[[#This Row],[Date]]&gt;=(TODAY()-365),"Y","N")</f>
        <v>N</v>
      </c>
      <c r="D885" s="1" t="s">
        <v>439</v>
      </c>
      <c r="E885" s="1" t="s">
        <v>39</v>
      </c>
      <c r="F885" s="14" t="s">
        <v>438</v>
      </c>
      <c r="G885" s="1" t="s">
        <v>432</v>
      </c>
      <c r="H885" s="6" t="str">
        <f>IFERROR(LEFT(Table_owssvr[[#This Row],[Subject]],FIND(";",Table_owssvr[[#This Row],[Subject]])-1),Table_owssvr[[#This Row],[Subject]])</f>
        <v>Financial Management</v>
      </c>
      <c r="I885" s="1" t="s">
        <v>27</v>
      </c>
      <c r="J885" s="1" t="s">
        <v>0</v>
      </c>
      <c r="K885" s="5">
        <v>43196.693368055552</v>
      </c>
      <c r="L885" s="1"/>
      <c r="M885" s="1"/>
      <c r="N885" s="2" t="s">
        <v>12</v>
      </c>
      <c r="O885" s="6" t="b">
        <v>0</v>
      </c>
      <c r="P885" s="1" t="s">
        <v>15</v>
      </c>
      <c r="Q885" s="33" t="str">
        <f>IF(ISNUMBER(SEARCH(",",Table_owssvr[[#This Row],[Created By]])),SUBSTITUTE(Table_owssvr[[#This Row],[Created By]]," OCD,",""),Table_owssvr[[#This Row],[Created By]])</f>
        <v>Tomorr LeBeouf</v>
      </c>
      <c r="R885" s="33" t="str">
        <f>IF(ISNUMBER(SEARCH(",",Table_owssvr[[#This Row],[Created By]])),(MID(Table_owssvr[[#This Row],[Created By_A]]&amp;" "&amp;Table_owssvr[[#This Row],[Created By_A]],FIND(" ",Table_owssvr[[#This Row],[Created By_A]])+1,LEN(Table_owssvr[[#This Row],[Created By_A]]))),Table_owssvr[[#This Row],[Created By]])</f>
        <v>Tomorr LeBeouf</v>
      </c>
      <c r="S885" s="34" t="str">
        <f>IF(ISNUMBER(SEARCH(",",Table_owssvr[[#This Row],[Created By_B1]])),SUBSTITUTE(Table_owssvr[[#This Row],[Created By_B1]],",",""),Table_owssvr[[#This Row],[Created By_B1]])</f>
        <v>Tomorr LeBeouf</v>
      </c>
      <c r="T885" s="7">
        <v>897</v>
      </c>
      <c r="U885" s="1" t="s">
        <v>15</v>
      </c>
      <c r="V885" s="5">
        <v>43196.693368055552</v>
      </c>
      <c r="W885" s="1" t="s">
        <v>0</v>
      </c>
      <c r="X885" s="1"/>
      <c r="Y885" s="1" t="s">
        <v>13</v>
      </c>
      <c r="Z885" s="1" t="s">
        <v>12</v>
      </c>
      <c r="AA885" s="1" t="s">
        <v>11</v>
      </c>
    </row>
    <row r="886" spans="1:27" x14ac:dyDescent="0.25">
      <c r="A886" s="1" t="s">
        <v>435</v>
      </c>
      <c r="B886" s="4">
        <v>43178</v>
      </c>
      <c r="C886" s="24" t="str">
        <f ca="1">IF(Table_owssvr[[#This Row],[Date]]&gt;=(TODAY()-365),"Y","N")</f>
        <v>N</v>
      </c>
      <c r="D886" s="1" t="s">
        <v>434</v>
      </c>
      <c r="E886" s="1" t="s">
        <v>19</v>
      </c>
      <c r="F886" s="14" t="s">
        <v>437</v>
      </c>
      <c r="G886" s="1" t="s">
        <v>436</v>
      </c>
      <c r="H886" s="6" t="str">
        <f>IFERROR(LEFT(Table_owssvr[[#This Row],[Subject]],FIND(";",Table_owssvr[[#This Row],[Subject]])-1),Table_owssvr[[#This Row],[Subject]])</f>
        <v>Duplication of Benefits</v>
      </c>
      <c r="I886" s="1" t="s">
        <v>27</v>
      </c>
      <c r="J886" s="1" t="s">
        <v>0</v>
      </c>
      <c r="K886" s="5">
        <v>43196.696759259263</v>
      </c>
      <c r="L886" s="1"/>
      <c r="M886" s="1"/>
      <c r="N886" s="2" t="s">
        <v>12</v>
      </c>
      <c r="O886" s="6" t="b">
        <v>0</v>
      </c>
      <c r="P886" s="1" t="s">
        <v>15</v>
      </c>
      <c r="Q886" s="33" t="str">
        <f>IF(ISNUMBER(SEARCH(",",Table_owssvr[[#This Row],[Created By]])),SUBSTITUTE(Table_owssvr[[#This Row],[Created By]]," OCD,",""),Table_owssvr[[#This Row],[Created By]])</f>
        <v>Tomorr LeBeouf</v>
      </c>
      <c r="R886" s="33" t="str">
        <f>IF(ISNUMBER(SEARCH(",",Table_owssvr[[#This Row],[Created By]])),(MID(Table_owssvr[[#This Row],[Created By_A]]&amp;" "&amp;Table_owssvr[[#This Row],[Created By_A]],FIND(" ",Table_owssvr[[#This Row],[Created By_A]])+1,LEN(Table_owssvr[[#This Row],[Created By_A]]))),Table_owssvr[[#This Row],[Created By]])</f>
        <v>Tomorr LeBeouf</v>
      </c>
      <c r="S886" s="34" t="str">
        <f>IF(ISNUMBER(SEARCH(",",Table_owssvr[[#This Row],[Created By_B1]])),SUBSTITUTE(Table_owssvr[[#This Row],[Created By_B1]],",",""),Table_owssvr[[#This Row],[Created By_B1]])</f>
        <v>Tomorr LeBeouf</v>
      </c>
      <c r="T886" s="7">
        <v>898</v>
      </c>
      <c r="U886" s="1" t="s">
        <v>15</v>
      </c>
      <c r="V886" s="5">
        <v>43196.697291666664</v>
      </c>
      <c r="W886" s="1" t="s">
        <v>0</v>
      </c>
      <c r="X886" s="1"/>
      <c r="Y886" s="1" t="s">
        <v>13</v>
      </c>
      <c r="Z886" s="1" t="s">
        <v>12</v>
      </c>
      <c r="AA886" s="1" t="s">
        <v>11</v>
      </c>
    </row>
    <row r="887" spans="1:27" x14ac:dyDescent="0.25">
      <c r="A887" s="1" t="s">
        <v>435</v>
      </c>
      <c r="B887" s="4">
        <v>43182</v>
      </c>
      <c r="C887" s="24" t="str">
        <f ca="1">IF(Table_owssvr[[#This Row],[Date]]&gt;=(TODAY()-365),"Y","N")</f>
        <v>N</v>
      </c>
      <c r="D887" s="1" t="s">
        <v>434</v>
      </c>
      <c r="E887" s="1" t="s">
        <v>19</v>
      </c>
      <c r="F887" s="14" t="s">
        <v>433</v>
      </c>
      <c r="G887" s="1" t="s">
        <v>432</v>
      </c>
      <c r="H887" s="6" t="str">
        <f>IFERROR(LEFT(Table_owssvr[[#This Row],[Subject]],FIND(";",Table_owssvr[[#This Row],[Subject]])-1),Table_owssvr[[#This Row],[Subject]])</f>
        <v>Financial Management</v>
      </c>
      <c r="I887" s="1" t="s">
        <v>27</v>
      </c>
      <c r="J887" s="1" t="s">
        <v>0</v>
      </c>
      <c r="K887" s="5">
        <v>43196.699664351851</v>
      </c>
      <c r="L887" s="1"/>
      <c r="M887" s="1"/>
      <c r="N887" s="2" t="s">
        <v>12</v>
      </c>
      <c r="O887" s="6" t="b">
        <v>0</v>
      </c>
      <c r="P887" s="1" t="s">
        <v>15</v>
      </c>
      <c r="Q887" s="33" t="str">
        <f>IF(ISNUMBER(SEARCH(",",Table_owssvr[[#This Row],[Created By]])),SUBSTITUTE(Table_owssvr[[#This Row],[Created By]]," OCD,",""),Table_owssvr[[#This Row],[Created By]])</f>
        <v>Tomorr LeBeouf</v>
      </c>
      <c r="R887" s="33" t="str">
        <f>IF(ISNUMBER(SEARCH(",",Table_owssvr[[#This Row],[Created By]])),(MID(Table_owssvr[[#This Row],[Created By_A]]&amp;" "&amp;Table_owssvr[[#This Row],[Created By_A]],FIND(" ",Table_owssvr[[#This Row],[Created By_A]])+1,LEN(Table_owssvr[[#This Row],[Created By_A]]))),Table_owssvr[[#This Row],[Created By]])</f>
        <v>Tomorr LeBeouf</v>
      </c>
      <c r="S887" s="34" t="str">
        <f>IF(ISNUMBER(SEARCH(",",Table_owssvr[[#This Row],[Created By_B1]])),SUBSTITUTE(Table_owssvr[[#This Row],[Created By_B1]],",",""),Table_owssvr[[#This Row],[Created By_B1]])</f>
        <v>Tomorr LeBeouf</v>
      </c>
      <c r="T887" s="7">
        <v>899</v>
      </c>
      <c r="U887" s="1" t="s">
        <v>15</v>
      </c>
      <c r="V887" s="5">
        <v>43196.699664351851</v>
      </c>
      <c r="W887" s="1" t="s">
        <v>0</v>
      </c>
      <c r="X887" s="1"/>
      <c r="Y887" s="1" t="s">
        <v>13</v>
      </c>
      <c r="Z887" s="1" t="s">
        <v>12</v>
      </c>
      <c r="AA887" s="1" t="s">
        <v>11</v>
      </c>
    </row>
    <row r="888" spans="1:27" x14ac:dyDescent="0.25">
      <c r="A888" s="1" t="s">
        <v>431</v>
      </c>
      <c r="B888" s="4">
        <v>43166</v>
      </c>
      <c r="C888" s="24" t="str">
        <f ca="1">IF(Table_owssvr[[#This Row],[Date]]&gt;=(TODAY()-365),"Y","N")</f>
        <v>N</v>
      </c>
      <c r="D888" s="1" t="s">
        <v>430</v>
      </c>
      <c r="E888" s="1" t="s">
        <v>39</v>
      </c>
      <c r="F888" s="14" t="s">
        <v>429</v>
      </c>
      <c r="G888" s="1" t="s">
        <v>428</v>
      </c>
      <c r="H888" s="6" t="str">
        <f>IFERROR(LEFT(Table_owssvr[[#This Row],[Subject]],FIND(";",Table_owssvr[[#This Row],[Subject]])-1),Table_owssvr[[#This Row],[Subject]])</f>
        <v>Damage related to disaster</v>
      </c>
      <c r="I888" s="1" t="s">
        <v>27</v>
      </c>
      <c r="J888" s="1" t="s">
        <v>10</v>
      </c>
      <c r="K888" s="5">
        <v>43199.368310185186</v>
      </c>
      <c r="L888" s="1"/>
      <c r="M888" s="1"/>
      <c r="N888" s="2" t="s">
        <v>12</v>
      </c>
      <c r="O888" s="6" t="b">
        <v>0</v>
      </c>
      <c r="P888" s="1" t="s">
        <v>15</v>
      </c>
      <c r="Q888" s="33" t="str">
        <f>IF(ISNUMBER(SEARCH(",",Table_owssvr[[#This Row],[Created By]])),SUBSTITUTE(Table_owssvr[[#This Row],[Created By]]," OCD,",""),Table_owssvr[[#This Row],[Created By]])</f>
        <v>Helena Janssen</v>
      </c>
      <c r="R888" s="33" t="str">
        <f>IF(ISNUMBER(SEARCH(",",Table_owssvr[[#This Row],[Created By]])),(MID(Table_owssvr[[#This Row],[Created By_A]]&amp;" "&amp;Table_owssvr[[#This Row],[Created By_A]],FIND(" ",Table_owssvr[[#This Row],[Created By_A]])+1,LEN(Table_owssvr[[#This Row],[Created By_A]]))),Table_owssvr[[#This Row],[Created By]])</f>
        <v>Helena Janssen</v>
      </c>
      <c r="S888" s="34" t="str">
        <f>IF(ISNUMBER(SEARCH(",",Table_owssvr[[#This Row],[Created By_B1]])),SUBSTITUTE(Table_owssvr[[#This Row],[Created By_B1]],",",""),Table_owssvr[[#This Row],[Created By_B1]])</f>
        <v>Helena Janssen</v>
      </c>
      <c r="T888" s="7">
        <v>900</v>
      </c>
      <c r="U888" s="1" t="s">
        <v>15</v>
      </c>
      <c r="V888" s="5">
        <v>43199.368310185186</v>
      </c>
      <c r="W888" s="1" t="s">
        <v>10</v>
      </c>
      <c r="X888" s="1"/>
      <c r="Y888" s="1" t="s">
        <v>190</v>
      </c>
      <c r="Z888" s="1" t="s">
        <v>12</v>
      </c>
      <c r="AA888" s="1" t="s">
        <v>11</v>
      </c>
    </row>
    <row r="889" spans="1:27" x14ac:dyDescent="0.25">
      <c r="A889" s="1" t="s">
        <v>105</v>
      </c>
      <c r="B889" s="4">
        <v>43197</v>
      </c>
      <c r="C889" s="24" t="str">
        <f ca="1">IF(Table_owssvr[[#This Row],[Date]]&gt;=(TODAY()-365),"Y","N")</f>
        <v>N</v>
      </c>
      <c r="D889" s="1" t="s">
        <v>105</v>
      </c>
      <c r="E889" s="1" t="s">
        <v>29</v>
      </c>
      <c r="F889" s="14" t="s">
        <v>427</v>
      </c>
      <c r="G889" s="1" t="s">
        <v>59</v>
      </c>
      <c r="H889" s="6" t="str">
        <f>IFERROR(LEFT(Table_owssvr[[#This Row],[Subject]],FIND(";",Table_owssvr[[#This Row],[Subject]])-1),Table_owssvr[[#This Row],[Subject]])</f>
        <v>Damage related to disaster</v>
      </c>
      <c r="I889" s="1" t="s">
        <v>16</v>
      </c>
      <c r="J889" s="1" t="s">
        <v>3</v>
      </c>
      <c r="K889" s="5">
        <v>43199.428298611114</v>
      </c>
      <c r="L889" s="1"/>
      <c r="M889" s="1"/>
      <c r="N889" s="2" t="s">
        <v>12</v>
      </c>
      <c r="O889" s="6" t="b">
        <v>0</v>
      </c>
      <c r="P889" s="1" t="s">
        <v>15</v>
      </c>
      <c r="Q889" s="33" t="str">
        <f>IF(ISNUMBER(SEARCH(",",Table_owssvr[[#This Row],[Created By]])),SUBSTITUTE(Table_owssvr[[#This Row],[Created By]]," OCD,",""),Table_owssvr[[#This Row],[Created By]])</f>
        <v>Rosalind Peychaud</v>
      </c>
      <c r="R889" s="33" t="str">
        <f>IF(ISNUMBER(SEARCH(",",Table_owssvr[[#This Row],[Created By]])),(MID(Table_owssvr[[#This Row],[Created By_A]]&amp;" "&amp;Table_owssvr[[#This Row],[Created By_A]],FIND(" ",Table_owssvr[[#This Row],[Created By_A]])+1,LEN(Table_owssvr[[#This Row],[Created By_A]]))),Table_owssvr[[#This Row],[Created By]])</f>
        <v>Rosalind Peychaud</v>
      </c>
      <c r="S889" s="34" t="str">
        <f>IF(ISNUMBER(SEARCH(",",Table_owssvr[[#This Row],[Created By_B1]])),SUBSTITUTE(Table_owssvr[[#This Row],[Created By_B1]],",",""),Table_owssvr[[#This Row],[Created By_B1]])</f>
        <v>Rosalind Peychaud</v>
      </c>
      <c r="T889" s="7">
        <v>901</v>
      </c>
      <c r="U889" s="1" t="s">
        <v>15</v>
      </c>
      <c r="V889" s="5">
        <v>43199.428298611114</v>
      </c>
      <c r="W889" s="1" t="s">
        <v>3</v>
      </c>
      <c r="X889" s="1"/>
      <c r="Y889" s="1" t="s">
        <v>13</v>
      </c>
      <c r="Z889" s="1" t="s">
        <v>12</v>
      </c>
      <c r="AA889" s="1" t="s">
        <v>11</v>
      </c>
    </row>
    <row r="890" spans="1:27" x14ac:dyDescent="0.25">
      <c r="A890" s="1" t="s">
        <v>426</v>
      </c>
      <c r="B890" s="4">
        <v>43199</v>
      </c>
      <c r="C890" s="24" t="str">
        <f ca="1">IF(Table_owssvr[[#This Row],[Date]]&gt;=(TODAY()-365),"Y","N")</f>
        <v>N</v>
      </c>
      <c r="D890" s="1" t="s">
        <v>426</v>
      </c>
      <c r="E890" s="1" t="s">
        <v>29</v>
      </c>
      <c r="F890" s="14" t="s">
        <v>425</v>
      </c>
      <c r="G890" s="1" t="s">
        <v>13</v>
      </c>
      <c r="H890" s="6" t="str">
        <f>IFERROR(LEFT(Table_owssvr[[#This Row],[Subject]],FIND(";",Table_owssvr[[#This Row],[Subject]])-1),Table_owssvr[[#This Row],[Subject]])</f>
        <v>Grants Management</v>
      </c>
      <c r="I890" s="1" t="s">
        <v>16</v>
      </c>
      <c r="J890" s="1" t="s">
        <v>3</v>
      </c>
      <c r="K890" s="5">
        <v>43199.432824074072</v>
      </c>
      <c r="L890" s="1"/>
      <c r="M890" s="1"/>
      <c r="N890" s="2" t="s">
        <v>12</v>
      </c>
      <c r="O890" s="6" t="b">
        <v>0</v>
      </c>
      <c r="P890" s="1" t="s">
        <v>15</v>
      </c>
      <c r="Q890" s="33" t="str">
        <f>IF(ISNUMBER(SEARCH(",",Table_owssvr[[#This Row],[Created By]])),SUBSTITUTE(Table_owssvr[[#This Row],[Created By]]," OCD,",""),Table_owssvr[[#This Row],[Created By]])</f>
        <v>Rosalind Peychaud</v>
      </c>
      <c r="R890" s="33" t="str">
        <f>IF(ISNUMBER(SEARCH(",",Table_owssvr[[#This Row],[Created By]])),(MID(Table_owssvr[[#This Row],[Created By_A]]&amp;" "&amp;Table_owssvr[[#This Row],[Created By_A]],FIND(" ",Table_owssvr[[#This Row],[Created By_A]])+1,LEN(Table_owssvr[[#This Row],[Created By_A]]))),Table_owssvr[[#This Row],[Created By]])</f>
        <v>Rosalind Peychaud</v>
      </c>
      <c r="S890" s="34" t="str">
        <f>IF(ISNUMBER(SEARCH(",",Table_owssvr[[#This Row],[Created By_B1]])),SUBSTITUTE(Table_owssvr[[#This Row],[Created By_B1]],",",""),Table_owssvr[[#This Row],[Created By_B1]])</f>
        <v>Rosalind Peychaud</v>
      </c>
      <c r="T890" s="7">
        <v>902</v>
      </c>
      <c r="U890" s="1" t="s">
        <v>15</v>
      </c>
      <c r="V890" s="5">
        <v>43199.432824074072</v>
      </c>
      <c r="W890" s="1" t="s">
        <v>3</v>
      </c>
      <c r="X890" s="1"/>
      <c r="Y890" s="1" t="s">
        <v>13</v>
      </c>
      <c r="Z890" s="1" t="s">
        <v>12</v>
      </c>
      <c r="AA890" s="1" t="s">
        <v>11</v>
      </c>
    </row>
    <row r="891" spans="1:27" x14ac:dyDescent="0.25">
      <c r="A891" s="1" t="s">
        <v>116</v>
      </c>
      <c r="B891" s="4">
        <v>43117</v>
      </c>
      <c r="C891" s="24" t="str">
        <f ca="1">IF(Table_owssvr[[#This Row],[Date]]&gt;=(TODAY()-365),"Y","N")</f>
        <v>N</v>
      </c>
      <c r="D891" s="1" t="s">
        <v>115</v>
      </c>
      <c r="E891" s="1" t="s">
        <v>19</v>
      </c>
      <c r="F891" s="14" t="s">
        <v>374</v>
      </c>
      <c r="G891" s="1" t="s">
        <v>113</v>
      </c>
      <c r="H891" s="6" t="str">
        <f>IFERROR(LEFT(Table_owssvr[[#This Row],[Subject]],FIND(";",Table_owssvr[[#This Row],[Subject]])-1),Table_owssvr[[#This Row],[Subject]])</f>
        <v>Duplication of Benefits</v>
      </c>
      <c r="I891" s="1" t="s">
        <v>27</v>
      </c>
      <c r="J891" s="1" t="s">
        <v>112</v>
      </c>
      <c r="K891" s="5">
        <v>43199.434293981481</v>
      </c>
      <c r="L891" s="1"/>
      <c r="M891" s="1"/>
      <c r="N891" s="2" t="s">
        <v>12</v>
      </c>
      <c r="O891" s="6" t="b">
        <v>0</v>
      </c>
      <c r="P891" s="1" t="s">
        <v>15</v>
      </c>
      <c r="Q891" s="33" t="str">
        <f>IF(ISNUMBER(SEARCH(",",Table_owssvr[[#This Row],[Created By]])),SUBSTITUTE(Table_owssvr[[#This Row],[Created By]]," OCD,",""),Table_owssvr[[#This Row],[Created By]])</f>
        <v>Chua Michael</v>
      </c>
      <c r="R891" s="33" t="str">
        <f>IF(ISNUMBER(SEARCH(",",Table_owssvr[[#This Row],[Created By]])),(MID(Table_owssvr[[#This Row],[Created By_A]]&amp;" "&amp;Table_owssvr[[#This Row],[Created By_A]],FIND(" ",Table_owssvr[[#This Row],[Created By_A]])+1,LEN(Table_owssvr[[#This Row],[Created By_A]]))),Table_owssvr[[#This Row],[Created By]])</f>
        <v>Michael Chua</v>
      </c>
      <c r="S891" s="34" t="str">
        <f>IF(ISNUMBER(SEARCH(",",Table_owssvr[[#This Row],[Created By_B1]])),SUBSTITUTE(Table_owssvr[[#This Row],[Created By_B1]],",",""),Table_owssvr[[#This Row],[Created By_B1]])</f>
        <v>Michael Chua</v>
      </c>
      <c r="T891" s="7">
        <v>903</v>
      </c>
      <c r="U891" s="1" t="s">
        <v>15</v>
      </c>
      <c r="V891" s="5">
        <v>43199.434293981481</v>
      </c>
      <c r="W891" s="1" t="s">
        <v>112</v>
      </c>
      <c r="X891" s="1"/>
      <c r="Y891" s="1" t="s">
        <v>13</v>
      </c>
      <c r="Z891" s="1" t="s">
        <v>12</v>
      </c>
      <c r="AA891" s="1" t="s">
        <v>11</v>
      </c>
    </row>
    <row r="892" spans="1:27" x14ac:dyDescent="0.25">
      <c r="A892" s="1" t="s">
        <v>116</v>
      </c>
      <c r="B892" s="4">
        <v>43124</v>
      </c>
      <c r="C892" s="24" t="str">
        <f ca="1">IF(Table_owssvr[[#This Row],[Date]]&gt;=(TODAY()-365),"Y","N")</f>
        <v>N</v>
      </c>
      <c r="D892" s="1" t="s">
        <v>115</v>
      </c>
      <c r="E892" s="1" t="s">
        <v>19</v>
      </c>
      <c r="F892" s="14" t="s">
        <v>374</v>
      </c>
      <c r="G892" s="1" t="s">
        <v>113</v>
      </c>
      <c r="H892" s="6" t="str">
        <f>IFERROR(LEFT(Table_owssvr[[#This Row],[Subject]],FIND(";",Table_owssvr[[#This Row],[Subject]])-1),Table_owssvr[[#This Row],[Subject]])</f>
        <v>Duplication of Benefits</v>
      </c>
      <c r="I892" s="1" t="s">
        <v>27</v>
      </c>
      <c r="J892" s="1" t="s">
        <v>112</v>
      </c>
      <c r="K892" s="5">
        <v>43199.434895833336</v>
      </c>
      <c r="L892" s="1"/>
      <c r="M892" s="1"/>
      <c r="N892" s="2" t="s">
        <v>12</v>
      </c>
      <c r="O892" s="6" t="b">
        <v>0</v>
      </c>
      <c r="P892" s="1" t="s">
        <v>15</v>
      </c>
      <c r="Q892" s="33" t="str">
        <f>IF(ISNUMBER(SEARCH(",",Table_owssvr[[#This Row],[Created By]])),SUBSTITUTE(Table_owssvr[[#This Row],[Created By]]," OCD,",""),Table_owssvr[[#This Row],[Created By]])</f>
        <v>Chua Michael</v>
      </c>
      <c r="R892" s="33" t="str">
        <f>IF(ISNUMBER(SEARCH(",",Table_owssvr[[#This Row],[Created By]])),(MID(Table_owssvr[[#This Row],[Created By_A]]&amp;" "&amp;Table_owssvr[[#This Row],[Created By_A]],FIND(" ",Table_owssvr[[#This Row],[Created By_A]])+1,LEN(Table_owssvr[[#This Row],[Created By_A]]))),Table_owssvr[[#This Row],[Created By]])</f>
        <v>Michael Chua</v>
      </c>
      <c r="S892" s="34" t="str">
        <f>IF(ISNUMBER(SEARCH(",",Table_owssvr[[#This Row],[Created By_B1]])),SUBSTITUTE(Table_owssvr[[#This Row],[Created By_B1]],",",""),Table_owssvr[[#This Row],[Created By_B1]])</f>
        <v>Michael Chua</v>
      </c>
      <c r="T892" s="7">
        <v>904</v>
      </c>
      <c r="U892" s="1" t="s">
        <v>15</v>
      </c>
      <c r="V892" s="5">
        <v>43199.434895833336</v>
      </c>
      <c r="W892" s="1" t="s">
        <v>112</v>
      </c>
      <c r="X892" s="1"/>
      <c r="Y892" s="1" t="s">
        <v>13</v>
      </c>
      <c r="Z892" s="1" t="s">
        <v>12</v>
      </c>
      <c r="AA892" s="1" t="s">
        <v>11</v>
      </c>
    </row>
    <row r="893" spans="1:27" x14ac:dyDescent="0.25">
      <c r="A893" s="1" t="s">
        <v>116</v>
      </c>
      <c r="B893" s="4">
        <v>43131</v>
      </c>
      <c r="C893" s="24" t="str">
        <f ca="1">IF(Table_owssvr[[#This Row],[Date]]&gt;=(TODAY()-365),"Y","N")</f>
        <v>N</v>
      </c>
      <c r="D893" s="1" t="s">
        <v>115</v>
      </c>
      <c r="E893" s="1" t="s">
        <v>19</v>
      </c>
      <c r="F893" s="14" t="s">
        <v>374</v>
      </c>
      <c r="G893" s="1" t="s">
        <v>113</v>
      </c>
      <c r="H893" s="6" t="str">
        <f>IFERROR(LEFT(Table_owssvr[[#This Row],[Subject]],FIND(";",Table_owssvr[[#This Row],[Subject]])-1),Table_owssvr[[#This Row],[Subject]])</f>
        <v>Duplication of Benefits</v>
      </c>
      <c r="I893" s="1" t="s">
        <v>27</v>
      </c>
      <c r="J893" s="1" t="s">
        <v>112</v>
      </c>
      <c r="K893" s="5">
        <v>43199.435497685183</v>
      </c>
      <c r="L893" s="1"/>
      <c r="M893" s="1"/>
      <c r="N893" s="2" t="s">
        <v>12</v>
      </c>
      <c r="O893" s="6" t="b">
        <v>0</v>
      </c>
      <c r="P893" s="1" t="s">
        <v>15</v>
      </c>
      <c r="Q893" s="33" t="str">
        <f>IF(ISNUMBER(SEARCH(",",Table_owssvr[[#This Row],[Created By]])),SUBSTITUTE(Table_owssvr[[#This Row],[Created By]]," OCD,",""),Table_owssvr[[#This Row],[Created By]])</f>
        <v>Chua Michael</v>
      </c>
      <c r="R893" s="33" t="str">
        <f>IF(ISNUMBER(SEARCH(",",Table_owssvr[[#This Row],[Created By]])),(MID(Table_owssvr[[#This Row],[Created By_A]]&amp;" "&amp;Table_owssvr[[#This Row],[Created By_A]],FIND(" ",Table_owssvr[[#This Row],[Created By_A]])+1,LEN(Table_owssvr[[#This Row],[Created By_A]]))),Table_owssvr[[#This Row],[Created By]])</f>
        <v>Michael Chua</v>
      </c>
      <c r="S893" s="34" t="str">
        <f>IF(ISNUMBER(SEARCH(",",Table_owssvr[[#This Row],[Created By_B1]])),SUBSTITUTE(Table_owssvr[[#This Row],[Created By_B1]],",",""),Table_owssvr[[#This Row],[Created By_B1]])</f>
        <v>Michael Chua</v>
      </c>
      <c r="T893" s="7">
        <v>905</v>
      </c>
      <c r="U893" s="1" t="s">
        <v>15</v>
      </c>
      <c r="V893" s="5">
        <v>43199.435497685183</v>
      </c>
      <c r="W893" s="1" t="s">
        <v>112</v>
      </c>
      <c r="X893" s="1"/>
      <c r="Y893" s="1" t="s">
        <v>13</v>
      </c>
      <c r="Z893" s="1" t="s">
        <v>12</v>
      </c>
      <c r="AA893" s="1" t="s">
        <v>11</v>
      </c>
    </row>
    <row r="894" spans="1:27" x14ac:dyDescent="0.25">
      <c r="A894" s="1" t="s">
        <v>116</v>
      </c>
      <c r="B894" s="4">
        <v>43138</v>
      </c>
      <c r="C894" s="24" t="str">
        <f ca="1">IF(Table_owssvr[[#This Row],[Date]]&gt;=(TODAY()-365),"Y","N")</f>
        <v>N</v>
      </c>
      <c r="D894" s="1" t="s">
        <v>115</v>
      </c>
      <c r="E894" s="1" t="s">
        <v>19</v>
      </c>
      <c r="F894" s="14" t="s">
        <v>374</v>
      </c>
      <c r="G894" s="1" t="s">
        <v>113</v>
      </c>
      <c r="H894" s="6" t="str">
        <f>IFERROR(LEFT(Table_owssvr[[#This Row],[Subject]],FIND(";",Table_owssvr[[#This Row],[Subject]])-1),Table_owssvr[[#This Row],[Subject]])</f>
        <v>Duplication of Benefits</v>
      </c>
      <c r="I894" s="1" t="s">
        <v>27</v>
      </c>
      <c r="J894" s="1" t="s">
        <v>112</v>
      </c>
      <c r="K894" s="5">
        <v>43199.436111111114</v>
      </c>
      <c r="L894" s="1"/>
      <c r="M894" s="1"/>
      <c r="N894" s="2" t="s">
        <v>12</v>
      </c>
      <c r="O894" s="6" t="b">
        <v>0</v>
      </c>
      <c r="P894" s="1" t="s">
        <v>15</v>
      </c>
      <c r="Q894" s="33" t="str">
        <f>IF(ISNUMBER(SEARCH(",",Table_owssvr[[#This Row],[Created By]])),SUBSTITUTE(Table_owssvr[[#This Row],[Created By]]," OCD,",""),Table_owssvr[[#This Row],[Created By]])</f>
        <v>Chua Michael</v>
      </c>
      <c r="R894" s="33" t="str">
        <f>IF(ISNUMBER(SEARCH(",",Table_owssvr[[#This Row],[Created By]])),(MID(Table_owssvr[[#This Row],[Created By_A]]&amp;" "&amp;Table_owssvr[[#This Row],[Created By_A]],FIND(" ",Table_owssvr[[#This Row],[Created By_A]])+1,LEN(Table_owssvr[[#This Row],[Created By_A]]))),Table_owssvr[[#This Row],[Created By]])</f>
        <v>Michael Chua</v>
      </c>
      <c r="S894" s="34" t="str">
        <f>IF(ISNUMBER(SEARCH(",",Table_owssvr[[#This Row],[Created By_B1]])),SUBSTITUTE(Table_owssvr[[#This Row],[Created By_B1]],",",""),Table_owssvr[[#This Row],[Created By_B1]])</f>
        <v>Michael Chua</v>
      </c>
      <c r="T894" s="7">
        <v>906</v>
      </c>
      <c r="U894" s="1" t="s">
        <v>15</v>
      </c>
      <c r="V894" s="5">
        <v>43199.436111111114</v>
      </c>
      <c r="W894" s="1" t="s">
        <v>112</v>
      </c>
      <c r="X894" s="1"/>
      <c r="Y894" s="1" t="s">
        <v>13</v>
      </c>
      <c r="Z894" s="1" t="s">
        <v>12</v>
      </c>
      <c r="AA894" s="1" t="s">
        <v>11</v>
      </c>
    </row>
    <row r="895" spans="1:27" x14ac:dyDescent="0.25">
      <c r="A895" s="1" t="s">
        <v>116</v>
      </c>
      <c r="B895" s="4">
        <v>43145</v>
      </c>
      <c r="C895" s="24" t="str">
        <f ca="1">IF(Table_owssvr[[#This Row],[Date]]&gt;=(TODAY()-365),"Y","N")</f>
        <v>N</v>
      </c>
      <c r="D895" s="1" t="s">
        <v>115</v>
      </c>
      <c r="E895" s="1" t="s">
        <v>19</v>
      </c>
      <c r="F895" s="14" t="s">
        <v>374</v>
      </c>
      <c r="G895" s="1" t="s">
        <v>113</v>
      </c>
      <c r="H895" s="6" t="str">
        <f>IFERROR(LEFT(Table_owssvr[[#This Row],[Subject]],FIND(";",Table_owssvr[[#This Row],[Subject]])-1),Table_owssvr[[#This Row],[Subject]])</f>
        <v>Duplication of Benefits</v>
      </c>
      <c r="I895" s="1" t="s">
        <v>27</v>
      </c>
      <c r="J895" s="1" t="s">
        <v>112</v>
      </c>
      <c r="K895" s="5">
        <v>43199.436574074076</v>
      </c>
      <c r="L895" s="1"/>
      <c r="M895" s="1"/>
      <c r="N895" s="2" t="s">
        <v>12</v>
      </c>
      <c r="O895" s="6" t="b">
        <v>0</v>
      </c>
      <c r="P895" s="1" t="s">
        <v>15</v>
      </c>
      <c r="Q895" s="33" t="str">
        <f>IF(ISNUMBER(SEARCH(",",Table_owssvr[[#This Row],[Created By]])),SUBSTITUTE(Table_owssvr[[#This Row],[Created By]]," OCD,",""),Table_owssvr[[#This Row],[Created By]])</f>
        <v>Chua Michael</v>
      </c>
      <c r="R895" s="33" t="str">
        <f>IF(ISNUMBER(SEARCH(",",Table_owssvr[[#This Row],[Created By]])),(MID(Table_owssvr[[#This Row],[Created By_A]]&amp;" "&amp;Table_owssvr[[#This Row],[Created By_A]],FIND(" ",Table_owssvr[[#This Row],[Created By_A]])+1,LEN(Table_owssvr[[#This Row],[Created By_A]]))),Table_owssvr[[#This Row],[Created By]])</f>
        <v>Michael Chua</v>
      </c>
      <c r="S895" s="34" t="str">
        <f>IF(ISNUMBER(SEARCH(",",Table_owssvr[[#This Row],[Created By_B1]])),SUBSTITUTE(Table_owssvr[[#This Row],[Created By_B1]],",",""),Table_owssvr[[#This Row],[Created By_B1]])</f>
        <v>Michael Chua</v>
      </c>
      <c r="T895" s="7">
        <v>907</v>
      </c>
      <c r="U895" s="1" t="s">
        <v>15</v>
      </c>
      <c r="V895" s="5">
        <v>43199.436574074076</v>
      </c>
      <c r="W895" s="1" t="s">
        <v>112</v>
      </c>
      <c r="X895" s="1"/>
      <c r="Y895" s="1" t="s">
        <v>13</v>
      </c>
      <c r="Z895" s="1" t="s">
        <v>12</v>
      </c>
      <c r="AA895" s="1" t="s">
        <v>11</v>
      </c>
    </row>
    <row r="896" spans="1:27" x14ac:dyDescent="0.25">
      <c r="A896" s="1" t="s">
        <v>116</v>
      </c>
      <c r="B896" s="4">
        <v>43152</v>
      </c>
      <c r="C896" s="24" t="str">
        <f ca="1">IF(Table_owssvr[[#This Row],[Date]]&gt;=(TODAY()-365),"Y","N")</f>
        <v>N</v>
      </c>
      <c r="D896" s="1" t="s">
        <v>115</v>
      </c>
      <c r="E896" s="1" t="s">
        <v>19</v>
      </c>
      <c r="F896" s="14" t="s">
        <v>374</v>
      </c>
      <c r="G896" s="1" t="s">
        <v>113</v>
      </c>
      <c r="H896" s="6" t="str">
        <f>IFERROR(LEFT(Table_owssvr[[#This Row],[Subject]],FIND(";",Table_owssvr[[#This Row],[Subject]])-1),Table_owssvr[[#This Row],[Subject]])</f>
        <v>Duplication of Benefits</v>
      </c>
      <c r="I896" s="1" t="s">
        <v>27</v>
      </c>
      <c r="J896" s="1" t="s">
        <v>112</v>
      </c>
      <c r="K896" s="5">
        <v>43199.437106481484</v>
      </c>
      <c r="L896" s="1"/>
      <c r="M896" s="1"/>
      <c r="N896" s="2" t="s">
        <v>12</v>
      </c>
      <c r="O896" s="6" t="b">
        <v>0</v>
      </c>
      <c r="P896" s="1" t="s">
        <v>15</v>
      </c>
      <c r="Q896" s="33" t="str">
        <f>IF(ISNUMBER(SEARCH(",",Table_owssvr[[#This Row],[Created By]])),SUBSTITUTE(Table_owssvr[[#This Row],[Created By]]," OCD,",""),Table_owssvr[[#This Row],[Created By]])</f>
        <v>Chua Michael</v>
      </c>
      <c r="R896" s="33" t="str">
        <f>IF(ISNUMBER(SEARCH(",",Table_owssvr[[#This Row],[Created By]])),(MID(Table_owssvr[[#This Row],[Created By_A]]&amp;" "&amp;Table_owssvr[[#This Row],[Created By_A]],FIND(" ",Table_owssvr[[#This Row],[Created By_A]])+1,LEN(Table_owssvr[[#This Row],[Created By_A]]))),Table_owssvr[[#This Row],[Created By]])</f>
        <v>Michael Chua</v>
      </c>
      <c r="S896" s="34" t="str">
        <f>IF(ISNUMBER(SEARCH(",",Table_owssvr[[#This Row],[Created By_B1]])),SUBSTITUTE(Table_owssvr[[#This Row],[Created By_B1]],",",""),Table_owssvr[[#This Row],[Created By_B1]])</f>
        <v>Michael Chua</v>
      </c>
      <c r="T896" s="7">
        <v>908</v>
      </c>
      <c r="U896" s="1" t="s">
        <v>15</v>
      </c>
      <c r="V896" s="5">
        <v>43199.437106481484</v>
      </c>
      <c r="W896" s="1" t="s">
        <v>112</v>
      </c>
      <c r="X896" s="1"/>
      <c r="Y896" s="1" t="s">
        <v>13</v>
      </c>
      <c r="Z896" s="1" t="s">
        <v>12</v>
      </c>
      <c r="AA896" s="1" t="s">
        <v>11</v>
      </c>
    </row>
    <row r="897" spans="1:27" x14ac:dyDescent="0.25">
      <c r="A897" s="1" t="s">
        <v>116</v>
      </c>
      <c r="B897" s="4">
        <v>43159</v>
      </c>
      <c r="C897" s="24" t="str">
        <f ca="1">IF(Table_owssvr[[#This Row],[Date]]&gt;=(TODAY()-365),"Y","N")</f>
        <v>N</v>
      </c>
      <c r="D897" s="1" t="s">
        <v>115</v>
      </c>
      <c r="E897" s="1" t="s">
        <v>19</v>
      </c>
      <c r="F897" s="14" t="s">
        <v>374</v>
      </c>
      <c r="G897" s="1" t="s">
        <v>113</v>
      </c>
      <c r="H897" s="6" t="str">
        <f>IFERROR(LEFT(Table_owssvr[[#This Row],[Subject]],FIND(";",Table_owssvr[[#This Row],[Subject]])-1),Table_owssvr[[#This Row],[Subject]])</f>
        <v>Duplication of Benefits</v>
      </c>
      <c r="I897" s="1" t="s">
        <v>27</v>
      </c>
      <c r="J897" s="1" t="s">
        <v>112</v>
      </c>
      <c r="K897" s="5">
        <v>43199.437511574077</v>
      </c>
      <c r="L897" s="1"/>
      <c r="M897" s="1"/>
      <c r="N897" s="2" t="s">
        <v>12</v>
      </c>
      <c r="O897" s="6" t="b">
        <v>0</v>
      </c>
      <c r="P897" s="1" t="s">
        <v>15</v>
      </c>
      <c r="Q897" s="33" t="str">
        <f>IF(ISNUMBER(SEARCH(",",Table_owssvr[[#This Row],[Created By]])),SUBSTITUTE(Table_owssvr[[#This Row],[Created By]]," OCD,",""),Table_owssvr[[#This Row],[Created By]])</f>
        <v>Chua Michael</v>
      </c>
      <c r="R897" s="33" t="str">
        <f>IF(ISNUMBER(SEARCH(",",Table_owssvr[[#This Row],[Created By]])),(MID(Table_owssvr[[#This Row],[Created By_A]]&amp;" "&amp;Table_owssvr[[#This Row],[Created By_A]],FIND(" ",Table_owssvr[[#This Row],[Created By_A]])+1,LEN(Table_owssvr[[#This Row],[Created By_A]]))),Table_owssvr[[#This Row],[Created By]])</f>
        <v>Michael Chua</v>
      </c>
      <c r="S897" s="34" t="str">
        <f>IF(ISNUMBER(SEARCH(",",Table_owssvr[[#This Row],[Created By_B1]])),SUBSTITUTE(Table_owssvr[[#This Row],[Created By_B1]],",",""),Table_owssvr[[#This Row],[Created By_B1]])</f>
        <v>Michael Chua</v>
      </c>
      <c r="T897" s="7">
        <v>909</v>
      </c>
      <c r="U897" s="1" t="s">
        <v>15</v>
      </c>
      <c r="V897" s="5">
        <v>43199.437511574077</v>
      </c>
      <c r="W897" s="1" t="s">
        <v>112</v>
      </c>
      <c r="X897" s="1"/>
      <c r="Y897" s="1" t="s">
        <v>13</v>
      </c>
      <c r="Z897" s="1" t="s">
        <v>12</v>
      </c>
      <c r="AA897" s="1" t="s">
        <v>11</v>
      </c>
    </row>
    <row r="898" spans="1:27" x14ac:dyDescent="0.25">
      <c r="A898" s="1" t="s">
        <v>116</v>
      </c>
      <c r="B898" s="4">
        <v>43166</v>
      </c>
      <c r="C898" s="24" t="str">
        <f ca="1">IF(Table_owssvr[[#This Row],[Date]]&gt;=(TODAY()-365),"Y","N")</f>
        <v>N</v>
      </c>
      <c r="D898" s="1" t="s">
        <v>115</v>
      </c>
      <c r="E898" s="1" t="s">
        <v>19</v>
      </c>
      <c r="F898" s="14" t="s">
        <v>374</v>
      </c>
      <c r="G898" s="1" t="s">
        <v>113</v>
      </c>
      <c r="H898" s="6" t="str">
        <f>IFERROR(LEFT(Table_owssvr[[#This Row],[Subject]],FIND(";",Table_owssvr[[#This Row],[Subject]])-1),Table_owssvr[[#This Row],[Subject]])</f>
        <v>Duplication of Benefits</v>
      </c>
      <c r="I898" s="1" t="s">
        <v>27</v>
      </c>
      <c r="J898" s="1" t="s">
        <v>112</v>
      </c>
      <c r="K898" s="5">
        <v>43199.43855324074</v>
      </c>
      <c r="L898" s="1"/>
      <c r="M898" s="1"/>
      <c r="N898" s="2" t="s">
        <v>12</v>
      </c>
      <c r="O898" s="6" t="b">
        <v>0</v>
      </c>
      <c r="P898" s="1" t="s">
        <v>15</v>
      </c>
      <c r="Q898" s="33" t="str">
        <f>IF(ISNUMBER(SEARCH(",",Table_owssvr[[#This Row],[Created By]])),SUBSTITUTE(Table_owssvr[[#This Row],[Created By]]," OCD,",""),Table_owssvr[[#This Row],[Created By]])</f>
        <v>Chua Michael</v>
      </c>
      <c r="R898" s="33" t="str">
        <f>IF(ISNUMBER(SEARCH(",",Table_owssvr[[#This Row],[Created By]])),(MID(Table_owssvr[[#This Row],[Created By_A]]&amp;" "&amp;Table_owssvr[[#This Row],[Created By_A]],FIND(" ",Table_owssvr[[#This Row],[Created By_A]])+1,LEN(Table_owssvr[[#This Row],[Created By_A]]))),Table_owssvr[[#This Row],[Created By]])</f>
        <v>Michael Chua</v>
      </c>
      <c r="S898" s="34" t="str">
        <f>IF(ISNUMBER(SEARCH(",",Table_owssvr[[#This Row],[Created By_B1]])),SUBSTITUTE(Table_owssvr[[#This Row],[Created By_B1]],",",""),Table_owssvr[[#This Row],[Created By_B1]])</f>
        <v>Michael Chua</v>
      </c>
      <c r="T898" s="7">
        <v>910</v>
      </c>
      <c r="U898" s="1" t="s">
        <v>15</v>
      </c>
      <c r="V898" s="5">
        <v>43199.43855324074</v>
      </c>
      <c r="W898" s="1" t="s">
        <v>112</v>
      </c>
      <c r="X898" s="1"/>
      <c r="Y898" s="1" t="s">
        <v>13</v>
      </c>
      <c r="Z898" s="1" t="s">
        <v>12</v>
      </c>
      <c r="AA898" s="1" t="s">
        <v>11</v>
      </c>
    </row>
    <row r="899" spans="1:27" x14ac:dyDescent="0.25">
      <c r="A899" s="1" t="s">
        <v>116</v>
      </c>
      <c r="B899" s="4">
        <v>43173</v>
      </c>
      <c r="C899" s="24" t="str">
        <f ca="1">IF(Table_owssvr[[#This Row],[Date]]&gt;=(TODAY()-365),"Y","N")</f>
        <v>N</v>
      </c>
      <c r="D899" s="1" t="s">
        <v>115</v>
      </c>
      <c r="E899" s="1" t="s">
        <v>19</v>
      </c>
      <c r="F899" s="14" t="s">
        <v>374</v>
      </c>
      <c r="G899" s="1" t="s">
        <v>113</v>
      </c>
      <c r="H899" s="6" t="str">
        <f>IFERROR(LEFT(Table_owssvr[[#This Row],[Subject]],FIND(";",Table_owssvr[[#This Row],[Subject]])-1),Table_owssvr[[#This Row],[Subject]])</f>
        <v>Duplication of Benefits</v>
      </c>
      <c r="I899" s="1" t="s">
        <v>27</v>
      </c>
      <c r="J899" s="1" t="s">
        <v>112</v>
      </c>
      <c r="K899" s="5">
        <v>43199.438900462963</v>
      </c>
      <c r="L899" s="1"/>
      <c r="M899" s="1"/>
      <c r="N899" s="2" t="s">
        <v>12</v>
      </c>
      <c r="O899" s="6" t="b">
        <v>0</v>
      </c>
      <c r="P899" s="1" t="s">
        <v>15</v>
      </c>
      <c r="Q899" s="33" t="str">
        <f>IF(ISNUMBER(SEARCH(",",Table_owssvr[[#This Row],[Created By]])),SUBSTITUTE(Table_owssvr[[#This Row],[Created By]]," OCD,",""),Table_owssvr[[#This Row],[Created By]])</f>
        <v>Chua Michael</v>
      </c>
      <c r="R899" s="33" t="str">
        <f>IF(ISNUMBER(SEARCH(",",Table_owssvr[[#This Row],[Created By]])),(MID(Table_owssvr[[#This Row],[Created By_A]]&amp;" "&amp;Table_owssvr[[#This Row],[Created By_A]],FIND(" ",Table_owssvr[[#This Row],[Created By_A]])+1,LEN(Table_owssvr[[#This Row],[Created By_A]]))),Table_owssvr[[#This Row],[Created By]])</f>
        <v>Michael Chua</v>
      </c>
      <c r="S899" s="34" t="str">
        <f>IF(ISNUMBER(SEARCH(",",Table_owssvr[[#This Row],[Created By_B1]])),SUBSTITUTE(Table_owssvr[[#This Row],[Created By_B1]],",",""),Table_owssvr[[#This Row],[Created By_B1]])</f>
        <v>Michael Chua</v>
      </c>
      <c r="T899" s="7">
        <v>911</v>
      </c>
      <c r="U899" s="1" t="s">
        <v>15</v>
      </c>
      <c r="V899" s="5">
        <v>43199.438900462963</v>
      </c>
      <c r="W899" s="1" t="s">
        <v>112</v>
      </c>
      <c r="X899" s="1"/>
      <c r="Y899" s="1" t="s">
        <v>13</v>
      </c>
      <c r="Z899" s="1" t="s">
        <v>12</v>
      </c>
      <c r="AA899" s="1" t="s">
        <v>11</v>
      </c>
    </row>
    <row r="900" spans="1:27" x14ac:dyDescent="0.25">
      <c r="A900" s="1" t="s">
        <v>116</v>
      </c>
      <c r="B900" s="4">
        <v>43180</v>
      </c>
      <c r="C900" s="24" t="str">
        <f ca="1">IF(Table_owssvr[[#This Row],[Date]]&gt;=(TODAY()-365),"Y","N")</f>
        <v>N</v>
      </c>
      <c r="D900" s="1" t="s">
        <v>115</v>
      </c>
      <c r="E900" s="1" t="s">
        <v>19</v>
      </c>
      <c r="F900" s="14" t="s">
        <v>374</v>
      </c>
      <c r="G900" s="1" t="s">
        <v>113</v>
      </c>
      <c r="H900" s="6" t="str">
        <f>IFERROR(LEFT(Table_owssvr[[#This Row],[Subject]],FIND(";",Table_owssvr[[#This Row],[Subject]])-1),Table_owssvr[[#This Row],[Subject]])</f>
        <v>Duplication of Benefits</v>
      </c>
      <c r="I900" s="1" t="s">
        <v>27</v>
      </c>
      <c r="J900" s="1" t="s">
        <v>112</v>
      </c>
      <c r="K900" s="5">
        <v>43199.439363425925</v>
      </c>
      <c r="L900" s="1"/>
      <c r="M900" s="1"/>
      <c r="N900" s="2" t="s">
        <v>12</v>
      </c>
      <c r="O900" s="6" t="b">
        <v>0</v>
      </c>
      <c r="P900" s="1" t="s">
        <v>15</v>
      </c>
      <c r="Q900" s="33" t="str">
        <f>IF(ISNUMBER(SEARCH(",",Table_owssvr[[#This Row],[Created By]])),SUBSTITUTE(Table_owssvr[[#This Row],[Created By]]," OCD,",""),Table_owssvr[[#This Row],[Created By]])</f>
        <v>Chua Michael</v>
      </c>
      <c r="R900" s="33" t="str">
        <f>IF(ISNUMBER(SEARCH(",",Table_owssvr[[#This Row],[Created By]])),(MID(Table_owssvr[[#This Row],[Created By_A]]&amp;" "&amp;Table_owssvr[[#This Row],[Created By_A]],FIND(" ",Table_owssvr[[#This Row],[Created By_A]])+1,LEN(Table_owssvr[[#This Row],[Created By_A]]))),Table_owssvr[[#This Row],[Created By]])</f>
        <v>Michael Chua</v>
      </c>
      <c r="S900" s="34" t="str">
        <f>IF(ISNUMBER(SEARCH(",",Table_owssvr[[#This Row],[Created By_B1]])),SUBSTITUTE(Table_owssvr[[#This Row],[Created By_B1]],",",""),Table_owssvr[[#This Row],[Created By_B1]])</f>
        <v>Michael Chua</v>
      </c>
      <c r="T900" s="7">
        <v>912</v>
      </c>
      <c r="U900" s="1" t="s">
        <v>15</v>
      </c>
      <c r="V900" s="5">
        <v>43199.439363425925</v>
      </c>
      <c r="W900" s="1" t="s">
        <v>112</v>
      </c>
      <c r="X900" s="1"/>
      <c r="Y900" s="1" t="s">
        <v>13</v>
      </c>
      <c r="Z900" s="1" t="s">
        <v>12</v>
      </c>
      <c r="AA900" s="1" t="s">
        <v>11</v>
      </c>
    </row>
    <row r="901" spans="1:27" x14ac:dyDescent="0.25">
      <c r="A901" s="1" t="s">
        <v>116</v>
      </c>
      <c r="B901" s="4">
        <v>43187</v>
      </c>
      <c r="C901" s="24" t="str">
        <f ca="1">IF(Table_owssvr[[#This Row],[Date]]&gt;=(TODAY()-365),"Y","N")</f>
        <v>N</v>
      </c>
      <c r="D901" s="1" t="s">
        <v>115</v>
      </c>
      <c r="E901" s="1" t="s">
        <v>19</v>
      </c>
      <c r="F901" s="14" t="s">
        <v>374</v>
      </c>
      <c r="G901" s="1" t="s">
        <v>113</v>
      </c>
      <c r="H901" s="6" t="str">
        <f>IFERROR(LEFT(Table_owssvr[[#This Row],[Subject]],FIND(";",Table_owssvr[[#This Row],[Subject]])-1),Table_owssvr[[#This Row],[Subject]])</f>
        <v>Duplication of Benefits</v>
      </c>
      <c r="I901" s="1" t="s">
        <v>27</v>
      </c>
      <c r="J901" s="1" t="s">
        <v>112</v>
      </c>
      <c r="K901" s="5">
        <v>43199.439733796295</v>
      </c>
      <c r="L901" s="1"/>
      <c r="M901" s="1"/>
      <c r="N901" s="2" t="s">
        <v>12</v>
      </c>
      <c r="O901" s="6" t="b">
        <v>0</v>
      </c>
      <c r="P901" s="1" t="s">
        <v>15</v>
      </c>
      <c r="Q901" s="33" t="str">
        <f>IF(ISNUMBER(SEARCH(",",Table_owssvr[[#This Row],[Created By]])),SUBSTITUTE(Table_owssvr[[#This Row],[Created By]]," OCD,",""),Table_owssvr[[#This Row],[Created By]])</f>
        <v>Chua Michael</v>
      </c>
      <c r="R901" s="33" t="str">
        <f>IF(ISNUMBER(SEARCH(",",Table_owssvr[[#This Row],[Created By]])),(MID(Table_owssvr[[#This Row],[Created By_A]]&amp;" "&amp;Table_owssvr[[#This Row],[Created By_A]],FIND(" ",Table_owssvr[[#This Row],[Created By_A]])+1,LEN(Table_owssvr[[#This Row],[Created By_A]]))),Table_owssvr[[#This Row],[Created By]])</f>
        <v>Michael Chua</v>
      </c>
      <c r="S901" s="34" t="str">
        <f>IF(ISNUMBER(SEARCH(",",Table_owssvr[[#This Row],[Created By_B1]])),SUBSTITUTE(Table_owssvr[[#This Row],[Created By_B1]],",",""),Table_owssvr[[#This Row],[Created By_B1]])</f>
        <v>Michael Chua</v>
      </c>
      <c r="T901" s="7">
        <v>913</v>
      </c>
      <c r="U901" s="1" t="s">
        <v>15</v>
      </c>
      <c r="V901" s="5">
        <v>43199.439733796295</v>
      </c>
      <c r="W901" s="1" t="s">
        <v>112</v>
      </c>
      <c r="X901" s="1"/>
      <c r="Y901" s="1" t="s">
        <v>13</v>
      </c>
      <c r="Z901" s="1" t="s">
        <v>12</v>
      </c>
      <c r="AA901" s="1" t="s">
        <v>11</v>
      </c>
    </row>
    <row r="902" spans="1:27" x14ac:dyDescent="0.25">
      <c r="A902" s="1" t="s">
        <v>116</v>
      </c>
      <c r="B902" s="4">
        <v>43194</v>
      </c>
      <c r="C902" s="24" t="str">
        <f ca="1">IF(Table_owssvr[[#This Row],[Date]]&gt;=(TODAY()-365),"Y","N")</f>
        <v>N</v>
      </c>
      <c r="D902" s="1" t="s">
        <v>115</v>
      </c>
      <c r="E902" s="1" t="s">
        <v>19</v>
      </c>
      <c r="F902" s="14" t="s">
        <v>424</v>
      </c>
      <c r="G902" s="1" t="s">
        <v>113</v>
      </c>
      <c r="H902" s="6" t="str">
        <f>IFERROR(LEFT(Table_owssvr[[#This Row],[Subject]],FIND(";",Table_owssvr[[#This Row],[Subject]])-1),Table_owssvr[[#This Row],[Subject]])</f>
        <v>Duplication of Benefits</v>
      </c>
      <c r="I902" s="1" t="s">
        <v>27</v>
      </c>
      <c r="J902" s="1" t="s">
        <v>112</v>
      </c>
      <c r="K902" s="5">
        <v>43199.440208333333</v>
      </c>
      <c r="L902" s="1"/>
      <c r="M902" s="1"/>
      <c r="N902" s="2" t="s">
        <v>12</v>
      </c>
      <c r="O902" s="6" t="b">
        <v>0</v>
      </c>
      <c r="P902" s="1" t="s">
        <v>15</v>
      </c>
      <c r="Q902" s="33" t="str">
        <f>IF(ISNUMBER(SEARCH(",",Table_owssvr[[#This Row],[Created By]])),SUBSTITUTE(Table_owssvr[[#This Row],[Created By]]," OCD,",""),Table_owssvr[[#This Row],[Created By]])</f>
        <v>Chua Michael</v>
      </c>
      <c r="R902" s="33" t="str">
        <f>IF(ISNUMBER(SEARCH(",",Table_owssvr[[#This Row],[Created By]])),(MID(Table_owssvr[[#This Row],[Created By_A]]&amp;" "&amp;Table_owssvr[[#This Row],[Created By_A]],FIND(" ",Table_owssvr[[#This Row],[Created By_A]])+1,LEN(Table_owssvr[[#This Row],[Created By_A]]))),Table_owssvr[[#This Row],[Created By]])</f>
        <v>Michael Chua</v>
      </c>
      <c r="S902" s="34" t="str">
        <f>IF(ISNUMBER(SEARCH(",",Table_owssvr[[#This Row],[Created By_B1]])),SUBSTITUTE(Table_owssvr[[#This Row],[Created By_B1]],",",""),Table_owssvr[[#This Row],[Created By_B1]])</f>
        <v>Michael Chua</v>
      </c>
      <c r="T902" s="7">
        <v>914</v>
      </c>
      <c r="U902" s="1" t="s">
        <v>15</v>
      </c>
      <c r="V902" s="5">
        <v>43199.440208333333</v>
      </c>
      <c r="W902" s="1" t="s">
        <v>112</v>
      </c>
      <c r="X902" s="1"/>
      <c r="Y902" s="1" t="s">
        <v>13</v>
      </c>
      <c r="Z902" s="1" t="s">
        <v>12</v>
      </c>
      <c r="AA902" s="1" t="s">
        <v>11</v>
      </c>
    </row>
    <row r="903" spans="1:27" x14ac:dyDescent="0.25">
      <c r="A903" s="1" t="s">
        <v>423</v>
      </c>
      <c r="B903" s="4">
        <v>43161</v>
      </c>
      <c r="C903" s="24" t="str">
        <f ca="1">IF(Table_owssvr[[#This Row],[Date]]&gt;=(TODAY()-365),"Y","N")</f>
        <v>N</v>
      </c>
      <c r="D903" s="1" t="s">
        <v>422</v>
      </c>
      <c r="E903" s="1" t="s">
        <v>29</v>
      </c>
      <c r="F903" s="14" t="s">
        <v>421</v>
      </c>
      <c r="G903" s="1" t="s">
        <v>148</v>
      </c>
      <c r="H903" s="6" t="str">
        <f>IFERROR(LEFT(Table_owssvr[[#This Row],[Subject]],FIND(";",Table_owssvr[[#This Row],[Subject]])-1),Table_owssvr[[#This Row],[Subject]])</f>
        <v>Financial Management</v>
      </c>
      <c r="I903" s="1" t="s">
        <v>27</v>
      </c>
      <c r="J903" s="1" t="s">
        <v>112</v>
      </c>
      <c r="K903" s="5">
        <v>43199.444895833331</v>
      </c>
      <c r="L903" s="1"/>
      <c r="M903" s="1"/>
      <c r="N903" s="2" t="s">
        <v>12</v>
      </c>
      <c r="O903" s="6" t="b">
        <v>0</v>
      </c>
      <c r="P903" s="1" t="s">
        <v>15</v>
      </c>
      <c r="Q903" s="33" t="str">
        <f>IF(ISNUMBER(SEARCH(",",Table_owssvr[[#This Row],[Created By]])),SUBSTITUTE(Table_owssvr[[#This Row],[Created By]]," OCD,",""),Table_owssvr[[#This Row],[Created By]])</f>
        <v>Chua Michael</v>
      </c>
      <c r="R903" s="33" t="str">
        <f>IF(ISNUMBER(SEARCH(",",Table_owssvr[[#This Row],[Created By]])),(MID(Table_owssvr[[#This Row],[Created By_A]]&amp;" "&amp;Table_owssvr[[#This Row],[Created By_A]],FIND(" ",Table_owssvr[[#This Row],[Created By_A]])+1,LEN(Table_owssvr[[#This Row],[Created By_A]]))),Table_owssvr[[#This Row],[Created By]])</f>
        <v>Michael Chua</v>
      </c>
      <c r="S903" s="34" t="str">
        <f>IF(ISNUMBER(SEARCH(",",Table_owssvr[[#This Row],[Created By_B1]])),SUBSTITUTE(Table_owssvr[[#This Row],[Created By_B1]],",",""),Table_owssvr[[#This Row],[Created By_B1]])</f>
        <v>Michael Chua</v>
      </c>
      <c r="T903" s="7">
        <v>915</v>
      </c>
      <c r="U903" s="1" t="s">
        <v>15</v>
      </c>
      <c r="V903" s="5">
        <v>43199.444895833331</v>
      </c>
      <c r="W903" s="1" t="s">
        <v>112</v>
      </c>
      <c r="X903" s="1"/>
      <c r="Y903" s="1" t="s">
        <v>13</v>
      </c>
      <c r="Z903" s="1" t="s">
        <v>12</v>
      </c>
      <c r="AA903" s="1" t="s">
        <v>11</v>
      </c>
    </row>
    <row r="904" spans="1:27" x14ac:dyDescent="0.25">
      <c r="A904" s="1" t="s">
        <v>420</v>
      </c>
      <c r="B904" s="4">
        <v>43172</v>
      </c>
      <c r="C904" s="24" t="str">
        <f ca="1">IF(Table_owssvr[[#This Row],[Date]]&gt;=(TODAY()-365),"Y","N")</f>
        <v>N</v>
      </c>
      <c r="D904" s="1" t="s">
        <v>419</v>
      </c>
      <c r="E904" s="1" t="s">
        <v>29</v>
      </c>
      <c r="F904" s="14" t="s">
        <v>418</v>
      </c>
      <c r="G904" s="1" t="s">
        <v>417</v>
      </c>
      <c r="H904" s="6" t="str">
        <f>IFERROR(LEFT(Table_owssvr[[#This Row],[Subject]],FIND(";",Table_owssvr[[#This Row],[Subject]])-1),Table_owssvr[[#This Row],[Subject]])</f>
        <v>Financial Management</v>
      </c>
      <c r="I904" s="1" t="s">
        <v>16</v>
      </c>
      <c r="J904" s="1" t="s">
        <v>112</v>
      </c>
      <c r="K904" s="5">
        <v>43199.446967592594</v>
      </c>
      <c r="L904" s="1"/>
      <c r="M904" s="1"/>
      <c r="N904" s="2" t="s">
        <v>12</v>
      </c>
      <c r="O904" s="6" t="b">
        <v>0</v>
      </c>
      <c r="P904" s="1" t="s">
        <v>15</v>
      </c>
      <c r="Q904" s="33" t="str">
        <f>IF(ISNUMBER(SEARCH(",",Table_owssvr[[#This Row],[Created By]])),SUBSTITUTE(Table_owssvr[[#This Row],[Created By]]," OCD,",""),Table_owssvr[[#This Row],[Created By]])</f>
        <v>Chua Michael</v>
      </c>
      <c r="R904" s="33" t="str">
        <f>IF(ISNUMBER(SEARCH(",",Table_owssvr[[#This Row],[Created By]])),(MID(Table_owssvr[[#This Row],[Created By_A]]&amp;" "&amp;Table_owssvr[[#This Row],[Created By_A]],FIND(" ",Table_owssvr[[#This Row],[Created By_A]])+1,LEN(Table_owssvr[[#This Row],[Created By_A]]))),Table_owssvr[[#This Row],[Created By]])</f>
        <v>Michael Chua</v>
      </c>
      <c r="S904" s="34" t="str">
        <f>IF(ISNUMBER(SEARCH(",",Table_owssvr[[#This Row],[Created By_B1]])),SUBSTITUTE(Table_owssvr[[#This Row],[Created By_B1]],",",""),Table_owssvr[[#This Row],[Created By_B1]])</f>
        <v>Michael Chua</v>
      </c>
      <c r="T904" s="7">
        <v>916</v>
      </c>
      <c r="U904" s="1" t="s">
        <v>15</v>
      </c>
      <c r="V904" s="5">
        <v>43199.446967592594</v>
      </c>
      <c r="W904" s="1" t="s">
        <v>112</v>
      </c>
      <c r="X904" s="1"/>
      <c r="Y904" s="1" t="s">
        <v>13</v>
      </c>
      <c r="Z904" s="1" t="s">
        <v>12</v>
      </c>
      <c r="AA904" s="1" t="s">
        <v>11</v>
      </c>
    </row>
    <row r="905" spans="1:27" x14ac:dyDescent="0.25">
      <c r="A905" s="1" t="s">
        <v>413</v>
      </c>
      <c r="B905" s="4">
        <v>42990</v>
      </c>
      <c r="C905" s="24" t="str">
        <f ca="1">IF(Table_owssvr[[#This Row],[Date]]&gt;=(TODAY()-365),"Y","N")</f>
        <v>N</v>
      </c>
      <c r="D905" s="1" t="s">
        <v>115</v>
      </c>
      <c r="E905" s="1" t="s">
        <v>19</v>
      </c>
      <c r="F905" s="14" t="s">
        <v>416</v>
      </c>
      <c r="G905" s="1" t="s">
        <v>59</v>
      </c>
      <c r="H905" s="6" t="str">
        <f>IFERROR(LEFT(Table_owssvr[[#This Row],[Subject]],FIND(";",Table_owssvr[[#This Row],[Subject]])-1),Table_owssvr[[#This Row],[Subject]])</f>
        <v>Damage related to disaster</v>
      </c>
      <c r="I905" s="1" t="s">
        <v>16</v>
      </c>
      <c r="J905" s="1" t="s">
        <v>404</v>
      </c>
      <c r="K905" s="5">
        <v>43199.453101851854</v>
      </c>
      <c r="L905" s="1"/>
      <c r="M905" s="1"/>
      <c r="N905" s="2" t="s">
        <v>12</v>
      </c>
      <c r="O905" s="6" t="b">
        <v>0</v>
      </c>
      <c r="P905" s="1" t="s">
        <v>15</v>
      </c>
      <c r="Q905" s="33" t="str">
        <f>IF(ISNUMBER(SEARCH(",",Table_owssvr[[#This Row],[Created By]])),SUBSTITUTE(Table_owssvr[[#This Row],[Created By]]," OCD,",""),Table_owssvr[[#This Row],[Created By]])</f>
        <v>Anita Jackson</v>
      </c>
      <c r="R905" s="33" t="str">
        <f>IF(ISNUMBER(SEARCH(",",Table_owssvr[[#This Row],[Created By]])),(MID(Table_owssvr[[#This Row],[Created By_A]]&amp;" "&amp;Table_owssvr[[#This Row],[Created By_A]],FIND(" ",Table_owssvr[[#This Row],[Created By_A]])+1,LEN(Table_owssvr[[#This Row],[Created By_A]]))),Table_owssvr[[#This Row],[Created By]])</f>
        <v>Anita Jackson</v>
      </c>
      <c r="S905" s="34" t="str">
        <f>IF(ISNUMBER(SEARCH(",",Table_owssvr[[#This Row],[Created By_B1]])),SUBSTITUTE(Table_owssvr[[#This Row],[Created By_B1]],",",""),Table_owssvr[[#This Row],[Created By_B1]])</f>
        <v>Anita Jackson</v>
      </c>
      <c r="T905" s="7">
        <v>917</v>
      </c>
      <c r="U905" s="1" t="s">
        <v>15</v>
      </c>
      <c r="V905" s="5">
        <v>43199.453101851854</v>
      </c>
      <c r="W905" s="1" t="s">
        <v>404</v>
      </c>
      <c r="X905" s="1"/>
      <c r="Y905" s="1" t="s">
        <v>13</v>
      </c>
      <c r="Z905" s="1" t="s">
        <v>12</v>
      </c>
      <c r="AA905" s="1" t="s">
        <v>11</v>
      </c>
    </row>
    <row r="906" spans="1:27" x14ac:dyDescent="0.25">
      <c r="A906" s="1" t="s">
        <v>153</v>
      </c>
      <c r="B906" s="4">
        <v>43199</v>
      </c>
      <c r="C906" s="24" t="str">
        <f ca="1">IF(Table_owssvr[[#This Row],[Date]]&gt;=(TODAY()-365),"Y","N")</f>
        <v>N</v>
      </c>
      <c r="D906" s="1" t="s">
        <v>415</v>
      </c>
      <c r="E906" s="1" t="s">
        <v>39</v>
      </c>
      <c r="F906" s="14" t="s">
        <v>414</v>
      </c>
      <c r="G906" s="1" t="s">
        <v>132</v>
      </c>
      <c r="H906" s="6" t="str">
        <f>IFERROR(LEFT(Table_owssvr[[#This Row],[Subject]],FIND(";",Table_owssvr[[#This Row],[Subject]])-1),Table_owssvr[[#This Row],[Subject]])</f>
        <v>Low-Moderate Income - National Objective</v>
      </c>
      <c r="I906" s="1" t="s">
        <v>27</v>
      </c>
      <c r="J906" s="1" t="s">
        <v>26</v>
      </c>
      <c r="K906" s="5">
        <v>43199.456944444442</v>
      </c>
      <c r="L906" s="1"/>
      <c r="M906" s="1"/>
      <c r="N906" s="2" t="s">
        <v>12</v>
      </c>
      <c r="O906" s="6" t="b">
        <v>0</v>
      </c>
      <c r="P906" s="1" t="s">
        <v>15</v>
      </c>
      <c r="Q906" s="33" t="str">
        <f>IF(ISNUMBER(SEARCH(",",Table_owssvr[[#This Row],[Created By]])),SUBSTITUTE(Table_owssvr[[#This Row],[Created By]]," OCD,",""),Table_owssvr[[#This Row],[Created By]])</f>
        <v>Jimmy Dunphy</v>
      </c>
      <c r="R906" s="33" t="str">
        <f>IF(ISNUMBER(SEARCH(",",Table_owssvr[[#This Row],[Created By]])),(MID(Table_owssvr[[#This Row],[Created By_A]]&amp;" "&amp;Table_owssvr[[#This Row],[Created By_A]],FIND(" ",Table_owssvr[[#This Row],[Created By_A]])+1,LEN(Table_owssvr[[#This Row],[Created By_A]]))),Table_owssvr[[#This Row],[Created By]])</f>
        <v>Jimmy Dunphy</v>
      </c>
      <c r="S906" s="34" t="str">
        <f>IF(ISNUMBER(SEARCH(",",Table_owssvr[[#This Row],[Created By_B1]])),SUBSTITUTE(Table_owssvr[[#This Row],[Created By_B1]],",",""),Table_owssvr[[#This Row],[Created By_B1]])</f>
        <v>Jimmy Dunphy</v>
      </c>
      <c r="T906" s="7">
        <v>918</v>
      </c>
      <c r="U906" s="1" t="s">
        <v>15</v>
      </c>
      <c r="V906" s="5">
        <v>43199.465590277781</v>
      </c>
      <c r="W906" s="1" t="s">
        <v>26</v>
      </c>
      <c r="X906" s="1"/>
      <c r="Y906" s="1" t="s">
        <v>13</v>
      </c>
      <c r="Z906" s="1" t="s">
        <v>12</v>
      </c>
      <c r="AA906" s="1" t="s">
        <v>11</v>
      </c>
    </row>
    <row r="907" spans="1:27" x14ac:dyDescent="0.25">
      <c r="A907" s="1" t="s">
        <v>413</v>
      </c>
      <c r="B907" s="4">
        <v>43182</v>
      </c>
      <c r="C907" s="24" t="str">
        <f ca="1">IF(Table_owssvr[[#This Row],[Date]]&gt;=(TODAY()-365),"Y","N")</f>
        <v>N</v>
      </c>
      <c r="D907" s="1" t="s">
        <v>115</v>
      </c>
      <c r="E907" s="1" t="s">
        <v>19</v>
      </c>
      <c r="F907" s="14" t="s">
        <v>412</v>
      </c>
      <c r="G907" s="1" t="s">
        <v>59</v>
      </c>
      <c r="H907" s="6" t="str">
        <f>IFERROR(LEFT(Table_owssvr[[#This Row],[Subject]],FIND(";",Table_owssvr[[#This Row],[Subject]])-1),Table_owssvr[[#This Row],[Subject]])</f>
        <v>Damage related to disaster</v>
      </c>
      <c r="I907" s="1" t="s">
        <v>16</v>
      </c>
      <c r="J907" s="1" t="s">
        <v>404</v>
      </c>
      <c r="K907" s="5">
        <v>43199.458981481483</v>
      </c>
      <c r="L907" s="1"/>
      <c r="M907" s="1"/>
      <c r="N907" s="2" t="s">
        <v>12</v>
      </c>
      <c r="O907" s="6" t="b">
        <v>0</v>
      </c>
      <c r="P907" s="1" t="s">
        <v>15</v>
      </c>
      <c r="Q907" s="33" t="str">
        <f>IF(ISNUMBER(SEARCH(",",Table_owssvr[[#This Row],[Created By]])),SUBSTITUTE(Table_owssvr[[#This Row],[Created By]]," OCD,",""),Table_owssvr[[#This Row],[Created By]])</f>
        <v>Anita Jackson</v>
      </c>
      <c r="R907" s="33" t="str">
        <f>IF(ISNUMBER(SEARCH(",",Table_owssvr[[#This Row],[Created By]])),(MID(Table_owssvr[[#This Row],[Created By_A]]&amp;" "&amp;Table_owssvr[[#This Row],[Created By_A]],FIND(" ",Table_owssvr[[#This Row],[Created By_A]])+1,LEN(Table_owssvr[[#This Row],[Created By_A]]))),Table_owssvr[[#This Row],[Created By]])</f>
        <v>Anita Jackson</v>
      </c>
      <c r="S907" s="34" t="str">
        <f>IF(ISNUMBER(SEARCH(",",Table_owssvr[[#This Row],[Created By_B1]])),SUBSTITUTE(Table_owssvr[[#This Row],[Created By_B1]],",",""),Table_owssvr[[#This Row],[Created By_B1]])</f>
        <v>Anita Jackson</v>
      </c>
      <c r="T907" s="7">
        <v>919</v>
      </c>
      <c r="U907" s="1" t="s">
        <v>15</v>
      </c>
      <c r="V907" s="5">
        <v>43199.458981481483</v>
      </c>
      <c r="W907" s="1" t="s">
        <v>404</v>
      </c>
      <c r="X907" s="1"/>
      <c r="Y907" s="1" t="s">
        <v>13</v>
      </c>
      <c r="Z907" s="1" t="s">
        <v>12</v>
      </c>
      <c r="AA907" s="1" t="s">
        <v>11</v>
      </c>
    </row>
    <row r="908" spans="1:27" x14ac:dyDescent="0.25">
      <c r="A908" s="1" t="s">
        <v>410</v>
      </c>
      <c r="B908" s="4">
        <v>43004</v>
      </c>
      <c r="C908" s="24" t="str">
        <f ca="1">IF(Table_owssvr[[#This Row],[Date]]&gt;=(TODAY()-365),"Y","N")</f>
        <v>N</v>
      </c>
      <c r="D908" s="1" t="s">
        <v>115</v>
      </c>
      <c r="E908" s="1" t="s">
        <v>19</v>
      </c>
      <c r="F908" s="14" t="s">
        <v>411</v>
      </c>
      <c r="G908" s="1" t="s">
        <v>59</v>
      </c>
      <c r="H908" s="6" t="str">
        <f>IFERROR(LEFT(Table_owssvr[[#This Row],[Subject]],FIND(";",Table_owssvr[[#This Row],[Subject]])-1),Table_owssvr[[#This Row],[Subject]])</f>
        <v>Damage related to disaster</v>
      </c>
      <c r="I908" s="1" t="s">
        <v>16</v>
      </c>
      <c r="J908" s="1" t="s">
        <v>404</v>
      </c>
      <c r="K908" s="5">
        <v>43199.464085648149</v>
      </c>
      <c r="L908" s="1"/>
      <c r="M908" s="1"/>
      <c r="N908" s="2" t="s">
        <v>12</v>
      </c>
      <c r="O908" s="6" t="b">
        <v>0</v>
      </c>
      <c r="P908" s="1" t="s">
        <v>15</v>
      </c>
      <c r="Q908" s="33" t="str">
        <f>IF(ISNUMBER(SEARCH(",",Table_owssvr[[#This Row],[Created By]])),SUBSTITUTE(Table_owssvr[[#This Row],[Created By]]," OCD,",""),Table_owssvr[[#This Row],[Created By]])</f>
        <v>Anita Jackson</v>
      </c>
      <c r="R908" s="33" t="str">
        <f>IF(ISNUMBER(SEARCH(",",Table_owssvr[[#This Row],[Created By]])),(MID(Table_owssvr[[#This Row],[Created By_A]]&amp;" "&amp;Table_owssvr[[#This Row],[Created By_A]],FIND(" ",Table_owssvr[[#This Row],[Created By_A]])+1,LEN(Table_owssvr[[#This Row],[Created By_A]]))),Table_owssvr[[#This Row],[Created By]])</f>
        <v>Anita Jackson</v>
      </c>
      <c r="S908" s="34" t="str">
        <f>IF(ISNUMBER(SEARCH(",",Table_owssvr[[#This Row],[Created By_B1]])),SUBSTITUTE(Table_owssvr[[#This Row],[Created By_B1]],",",""),Table_owssvr[[#This Row],[Created By_B1]])</f>
        <v>Anita Jackson</v>
      </c>
      <c r="T908" s="7">
        <v>920</v>
      </c>
      <c r="U908" s="1" t="s">
        <v>15</v>
      </c>
      <c r="V908" s="5">
        <v>43199.464085648149</v>
      </c>
      <c r="W908" s="1" t="s">
        <v>404</v>
      </c>
      <c r="X908" s="1"/>
      <c r="Y908" s="1" t="s">
        <v>13</v>
      </c>
      <c r="Z908" s="1" t="s">
        <v>12</v>
      </c>
      <c r="AA908" s="1" t="s">
        <v>11</v>
      </c>
    </row>
    <row r="909" spans="1:27" x14ac:dyDescent="0.25">
      <c r="A909" s="1" t="s">
        <v>410</v>
      </c>
      <c r="B909" s="4">
        <v>43174</v>
      </c>
      <c r="C909" s="24" t="str">
        <f ca="1">IF(Table_owssvr[[#This Row],[Date]]&gt;=(TODAY()-365),"Y","N")</f>
        <v>N</v>
      </c>
      <c r="D909" s="1" t="s">
        <v>115</v>
      </c>
      <c r="E909" s="1" t="s">
        <v>19</v>
      </c>
      <c r="F909" s="14" t="s">
        <v>409</v>
      </c>
      <c r="G909" s="1" t="s">
        <v>59</v>
      </c>
      <c r="H909" s="6" t="str">
        <f>IFERROR(LEFT(Table_owssvr[[#This Row],[Subject]],FIND(";",Table_owssvr[[#This Row],[Subject]])-1),Table_owssvr[[#This Row],[Subject]])</f>
        <v>Damage related to disaster</v>
      </c>
      <c r="I909" s="1" t="s">
        <v>16</v>
      </c>
      <c r="J909" s="1" t="s">
        <v>404</v>
      </c>
      <c r="K909" s="5">
        <v>43199.465717592589</v>
      </c>
      <c r="L909" s="1"/>
      <c r="M909" s="1"/>
      <c r="N909" s="2" t="s">
        <v>12</v>
      </c>
      <c r="O909" s="6" t="b">
        <v>0</v>
      </c>
      <c r="P909" s="1" t="s">
        <v>15</v>
      </c>
      <c r="Q909" s="33" t="str">
        <f>IF(ISNUMBER(SEARCH(",",Table_owssvr[[#This Row],[Created By]])),SUBSTITUTE(Table_owssvr[[#This Row],[Created By]]," OCD,",""),Table_owssvr[[#This Row],[Created By]])</f>
        <v>Anita Jackson</v>
      </c>
      <c r="R909" s="33" t="str">
        <f>IF(ISNUMBER(SEARCH(",",Table_owssvr[[#This Row],[Created By]])),(MID(Table_owssvr[[#This Row],[Created By_A]]&amp;" "&amp;Table_owssvr[[#This Row],[Created By_A]],FIND(" ",Table_owssvr[[#This Row],[Created By_A]])+1,LEN(Table_owssvr[[#This Row],[Created By_A]]))),Table_owssvr[[#This Row],[Created By]])</f>
        <v>Anita Jackson</v>
      </c>
      <c r="S909" s="34" t="str">
        <f>IF(ISNUMBER(SEARCH(",",Table_owssvr[[#This Row],[Created By_B1]])),SUBSTITUTE(Table_owssvr[[#This Row],[Created By_B1]],",",""),Table_owssvr[[#This Row],[Created By_B1]])</f>
        <v>Anita Jackson</v>
      </c>
      <c r="T909" s="7">
        <v>921</v>
      </c>
      <c r="U909" s="1" t="s">
        <v>15</v>
      </c>
      <c r="V909" s="5">
        <v>43199.465717592589</v>
      </c>
      <c r="W909" s="1" t="s">
        <v>404</v>
      </c>
      <c r="X909" s="1"/>
      <c r="Y909" s="1" t="s">
        <v>13</v>
      </c>
      <c r="Z909" s="1" t="s">
        <v>12</v>
      </c>
      <c r="AA909" s="1" t="s">
        <v>11</v>
      </c>
    </row>
    <row r="910" spans="1:27" x14ac:dyDescent="0.25">
      <c r="A910" s="1" t="s">
        <v>406</v>
      </c>
      <c r="B910" s="4">
        <v>42956</v>
      </c>
      <c r="C910" s="24" t="str">
        <f ca="1">IF(Table_owssvr[[#This Row],[Date]]&gt;=(TODAY()-365),"Y","N")</f>
        <v>N</v>
      </c>
      <c r="D910" s="1" t="s">
        <v>115</v>
      </c>
      <c r="E910" s="1" t="s">
        <v>19</v>
      </c>
      <c r="F910" s="14" t="s">
        <v>408</v>
      </c>
      <c r="G910" s="1" t="s">
        <v>59</v>
      </c>
      <c r="H910" s="6" t="str">
        <f>IFERROR(LEFT(Table_owssvr[[#This Row],[Subject]],FIND(";",Table_owssvr[[#This Row],[Subject]])-1),Table_owssvr[[#This Row],[Subject]])</f>
        <v>Damage related to disaster</v>
      </c>
      <c r="I910" s="1" t="s">
        <v>16</v>
      </c>
      <c r="J910" s="1" t="s">
        <v>404</v>
      </c>
      <c r="K910" s="5">
        <v>43199.467858796299</v>
      </c>
      <c r="L910" s="1"/>
      <c r="M910" s="1"/>
      <c r="N910" s="2" t="s">
        <v>12</v>
      </c>
      <c r="O910" s="6" t="b">
        <v>0</v>
      </c>
      <c r="P910" s="1" t="s">
        <v>15</v>
      </c>
      <c r="Q910" s="33" t="str">
        <f>IF(ISNUMBER(SEARCH(",",Table_owssvr[[#This Row],[Created By]])),SUBSTITUTE(Table_owssvr[[#This Row],[Created By]]," OCD,",""),Table_owssvr[[#This Row],[Created By]])</f>
        <v>Anita Jackson</v>
      </c>
      <c r="R910" s="33" t="str">
        <f>IF(ISNUMBER(SEARCH(",",Table_owssvr[[#This Row],[Created By]])),(MID(Table_owssvr[[#This Row],[Created By_A]]&amp;" "&amp;Table_owssvr[[#This Row],[Created By_A]],FIND(" ",Table_owssvr[[#This Row],[Created By_A]])+1,LEN(Table_owssvr[[#This Row],[Created By_A]]))),Table_owssvr[[#This Row],[Created By]])</f>
        <v>Anita Jackson</v>
      </c>
      <c r="S910" s="34" t="str">
        <f>IF(ISNUMBER(SEARCH(",",Table_owssvr[[#This Row],[Created By_B1]])),SUBSTITUTE(Table_owssvr[[#This Row],[Created By_B1]],",",""),Table_owssvr[[#This Row],[Created By_B1]])</f>
        <v>Anita Jackson</v>
      </c>
      <c r="T910" s="7">
        <v>922</v>
      </c>
      <c r="U910" s="1" t="s">
        <v>15</v>
      </c>
      <c r="V910" s="5">
        <v>43199.467858796299</v>
      </c>
      <c r="W910" s="1" t="s">
        <v>404</v>
      </c>
      <c r="X910" s="1"/>
      <c r="Y910" s="1" t="s">
        <v>13</v>
      </c>
      <c r="Z910" s="1" t="s">
        <v>12</v>
      </c>
      <c r="AA910" s="1" t="s">
        <v>11</v>
      </c>
    </row>
    <row r="911" spans="1:27" x14ac:dyDescent="0.25">
      <c r="A911" s="1" t="s">
        <v>406</v>
      </c>
      <c r="B911" s="4">
        <v>43018</v>
      </c>
      <c r="C911" s="24" t="str">
        <f ca="1">IF(Table_owssvr[[#This Row],[Date]]&gt;=(TODAY()-365),"Y","N")</f>
        <v>N</v>
      </c>
      <c r="D911" s="1" t="s">
        <v>115</v>
      </c>
      <c r="E911" s="1" t="s">
        <v>19</v>
      </c>
      <c r="F911" s="14" t="s">
        <v>407</v>
      </c>
      <c r="G911" s="1" t="s">
        <v>59</v>
      </c>
      <c r="H911" s="6" t="str">
        <f>IFERROR(LEFT(Table_owssvr[[#This Row],[Subject]],FIND(";",Table_owssvr[[#This Row],[Subject]])-1),Table_owssvr[[#This Row],[Subject]])</f>
        <v>Damage related to disaster</v>
      </c>
      <c r="I911" s="1" t="s">
        <v>16</v>
      </c>
      <c r="J911" s="1" t="s">
        <v>404</v>
      </c>
      <c r="K911" s="5">
        <v>43199.469097222223</v>
      </c>
      <c r="L911" s="1"/>
      <c r="M911" s="1"/>
      <c r="N911" s="2" t="s">
        <v>12</v>
      </c>
      <c r="O911" s="6" t="b">
        <v>0</v>
      </c>
      <c r="P911" s="1" t="s">
        <v>15</v>
      </c>
      <c r="Q911" s="33" t="str">
        <f>IF(ISNUMBER(SEARCH(",",Table_owssvr[[#This Row],[Created By]])),SUBSTITUTE(Table_owssvr[[#This Row],[Created By]]," OCD,",""),Table_owssvr[[#This Row],[Created By]])</f>
        <v>Anita Jackson</v>
      </c>
      <c r="R911" s="33" t="str">
        <f>IF(ISNUMBER(SEARCH(",",Table_owssvr[[#This Row],[Created By]])),(MID(Table_owssvr[[#This Row],[Created By_A]]&amp;" "&amp;Table_owssvr[[#This Row],[Created By_A]],FIND(" ",Table_owssvr[[#This Row],[Created By_A]])+1,LEN(Table_owssvr[[#This Row],[Created By_A]]))),Table_owssvr[[#This Row],[Created By]])</f>
        <v>Anita Jackson</v>
      </c>
      <c r="S911" s="34" t="str">
        <f>IF(ISNUMBER(SEARCH(",",Table_owssvr[[#This Row],[Created By_B1]])),SUBSTITUTE(Table_owssvr[[#This Row],[Created By_B1]],",",""),Table_owssvr[[#This Row],[Created By_B1]])</f>
        <v>Anita Jackson</v>
      </c>
      <c r="T911" s="7">
        <v>923</v>
      </c>
      <c r="U911" s="1" t="s">
        <v>15</v>
      </c>
      <c r="V911" s="5">
        <v>43199.469097222223</v>
      </c>
      <c r="W911" s="1" t="s">
        <v>404</v>
      </c>
      <c r="X911" s="1"/>
      <c r="Y911" s="1" t="s">
        <v>13</v>
      </c>
      <c r="Z911" s="1" t="s">
        <v>12</v>
      </c>
      <c r="AA911" s="1" t="s">
        <v>11</v>
      </c>
    </row>
    <row r="912" spans="1:27" x14ac:dyDescent="0.25">
      <c r="A912" s="1" t="s">
        <v>406</v>
      </c>
      <c r="B912" s="4">
        <v>43172</v>
      </c>
      <c r="C912" s="24" t="str">
        <f ca="1">IF(Table_owssvr[[#This Row],[Date]]&gt;=(TODAY()-365),"Y","N")</f>
        <v>N</v>
      </c>
      <c r="D912" s="1" t="s">
        <v>115</v>
      </c>
      <c r="E912" s="1" t="s">
        <v>19</v>
      </c>
      <c r="F912" s="14" t="s">
        <v>405</v>
      </c>
      <c r="G912" s="1" t="s">
        <v>59</v>
      </c>
      <c r="H912" s="6" t="str">
        <f>IFERROR(LEFT(Table_owssvr[[#This Row],[Subject]],FIND(";",Table_owssvr[[#This Row],[Subject]])-1),Table_owssvr[[#This Row],[Subject]])</f>
        <v>Damage related to disaster</v>
      </c>
      <c r="I912" s="1" t="s">
        <v>16</v>
      </c>
      <c r="J912" s="1" t="s">
        <v>404</v>
      </c>
      <c r="K912" s="5">
        <v>43199.470891203702</v>
      </c>
      <c r="L912" s="1"/>
      <c r="M912" s="1"/>
      <c r="N912" s="2" t="s">
        <v>12</v>
      </c>
      <c r="O912" s="6" t="b">
        <v>0</v>
      </c>
      <c r="P912" s="1" t="s">
        <v>15</v>
      </c>
      <c r="Q912" s="33" t="str">
        <f>IF(ISNUMBER(SEARCH(",",Table_owssvr[[#This Row],[Created By]])),SUBSTITUTE(Table_owssvr[[#This Row],[Created By]]," OCD,",""),Table_owssvr[[#This Row],[Created By]])</f>
        <v>Anita Jackson</v>
      </c>
      <c r="R912" s="33" t="str">
        <f>IF(ISNUMBER(SEARCH(",",Table_owssvr[[#This Row],[Created By]])),(MID(Table_owssvr[[#This Row],[Created By_A]]&amp;" "&amp;Table_owssvr[[#This Row],[Created By_A]],FIND(" ",Table_owssvr[[#This Row],[Created By_A]])+1,LEN(Table_owssvr[[#This Row],[Created By_A]]))),Table_owssvr[[#This Row],[Created By]])</f>
        <v>Anita Jackson</v>
      </c>
      <c r="S912" s="34" t="str">
        <f>IF(ISNUMBER(SEARCH(",",Table_owssvr[[#This Row],[Created By_B1]])),SUBSTITUTE(Table_owssvr[[#This Row],[Created By_B1]],",",""),Table_owssvr[[#This Row],[Created By_B1]])</f>
        <v>Anita Jackson</v>
      </c>
      <c r="T912" s="7">
        <v>924</v>
      </c>
      <c r="U912" s="1" t="s">
        <v>15</v>
      </c>
      <c r="V912" s="5">
        <v>43199.470891203702</v>
      </c>
      <c r="W912" s="1" t="s">
        <v>404</v>
      </c>
      <c r="X912" s="1"/>
      <c r="Y912" s="1" t="s">
        <v>13</v>
      </c>
      <c r="Z912" s="1" t="s">
        <v>12</v>
      </c>
      <c r="AA912" s="1" t="s">
        <v>11</v>
      </c>
    </row>
    <row r="913" spans="1:27" x14ac:dyDescent="0.25">
      <c r="A913" s="1" t="s">
        <v>104</v>
      </c>
      <c r="B913" s="4">
        <v>43201</v>
      </c>
      <c r="C913" s="24" t="str">
        <f ca="1">IF(Table_owssvr[[#This Row],[Date]]&gt;=(TODAY()-365),"Y","N")</f>
        <v>N</v>
      </c>
      <c r="D913" s="1" t="s">
        <v>105</v>
      </c>
      <c r="E913" s="1" t="s">
        <v>48</v>
      </c>
      <c r="F913" s="14" t="s">
        <v>403</v>
      </c>
      <c r="G913" s="1" t="s">
        <v>402</v>
      </c>
      <c r="H913" s="6" t="str">
        <f>IFERROR(LEFT(Table_owssvr[[#This Row],[Subject]],FIND(";",Table_owssvr[[#This Row],[Subject]])-1),Table_owssvr[[#This Row],[Subject]])</f>
        <v>Fair Housing Equal Opportunity</v>
      </c>
      <c r="I913" s="1" t="s">
        <v>16</v>
      </c>
      <c r="J913" s="1" t="s">
        <v>3</v>
      </c>
      <c r="K913" s="5">
        <v>43202.470358796294</v>
      </c>
      <c r="L913" s="1"/>
      <c r="M913" s="1"/>
      <c r="N913" s="2" t="s">
        <v>12</v>
      </c>
      <c r="O913" s="6" t="b">
        <v>0</v>
      </c>
      <c r="P913" s="1" t="s">
        <v>15</v>
      </c>
      <c r="Q913" s="33" t="str">
        <f>IF(ISNUMBER(SEARCH(",",Table_owssvr[[#This Row],[Created By]])),SUBSTITUTE(Table_owssvr[[#This Row],[Created By]]," OCD,",""),Table_owssvr[[#This Row],[Created By]])</f>
        <v>Rosalind Peychaud</v>
      </c>
      <c r="R913" s="33" t="str">
        <f>IF(ISNUMBER(SEARCH(",",Table_owssvr[[#This Row],[Created By]])),(MID(Table_owssvr[[#This Row],[Created By_A]]&amp;" "&amp;Table_owssvr[[#This Row],[Created By_A]],FIND(" ",Table_owssvr[[#This Row],[Created By_A]])+1,LEN(Table_owssvr[[#This Row],[Created By_A]]))),Table_owssvr[[#This Row],[Created By]])</f>
        <v>Rosalind Peychaud</v>
      </c>
      <c r="S913" s="34" t="str">
        <f>IF(ISNUMBER(SEARCH(",",Table_owssvr[[#This Row],[Created By_B1]])),SUBSTITUTE(Table_owssvr[[#This Row],[Created By_B1]],",",""),Table_owssvr[[#This Row],[Created By_B1]])</f>
        <v>Rosalind Peychaud</v>
      </c>
      <c r="T913" s="7">
        <v>925</v>
      </c>
      <c r="U913" s="1" t="s">
        <v>15</v>
      </c>
      <c r="V913" s="5">
        <v>43203.538206018522</v>
      </c>
      <c r="W913" s="1" t="s">
        <v>3</v>
      </c>
      <c r="X913" s="1"/>
      <c r="Y913" s="1" t="s">
        <v>13</v>
      </c>
      <c r="Z913" s="1" t="s">
        <v>12</v>
      </c>
      <c r="AA913" s="1" t="s">
        <v>11</v>
      </c>
    </row>
    <row r="914" spans="1:27" x14ac:dyDescent="0.25">
      <c r="A914" s="1" t="s">
        <v>105</v>
      </c>
      <c r="B914" s="4">
        <v>43202</v>
      </c>
      <c r="C914" s="24" t="str">
        <f ca="1">IF(Table_owssvr[[#This Row],[Date]]&gt;=(TODAY()-365),"Y","N")</f>
        <v>N</v>
      </c>
      <c r="D914" s="1" t="s">
        <v>105</v>
      </c>
      <c r="E914" s="1" t="s">
        <v>48</v>
      </c>
      <c r="F914" s="14" t="s">
        <v>401</v>
      </c>
      <c r="G914" s="1" t="s">
        <v>400</v>
      </c>
      <c r="H914" s="6" t="str">
        <f>IFERROR(LEFT(Table_owssvr[[#This Row],[Subject]],FIND(";",Table_owssvr[[#This Row],[Subject]])-1),Table_owssvr[[#This Row],[Subject]])</f>
        <v>Eligible CDBG Activities</v>
      </c>
      <c r="I914" s="1" t="s">
        <v>27</v>
      </c>
      <c r="J914" s="1" t="s">
        <v>3</v>
      </c>
      <c r="K914" s="5">
        <v>43202.472372685188</v>
      </c>
      <c r="L914" s="1"/>
      <c r="M914" s="1"/>
      <c r="N914" s="2" t="s">
        <v>12</v>
      </c>
      <c r="O914" s="6" t="b">
        <v>0</v>
      </c>
      <c r="P914" s="1" t="s">
        <v>15</v>
      </c>
      <c r="Q914" s="33" t="str">
        <f>IF(ISNUMBER(SEARCH(",",Table_owssvr[[#This Row],[Created By]])),SUBSTITUTE(Table_owssvr[[#This Row],[Created By]]," OCD,",""),Table_owssvr[[#This Row],[Created By]])</f>
        <v>Rosalind Peychaud</v>
      </c>
      <c r="R914" s="33" t="str">
        <f>IF(ISNUMBER(SEARCH(",",Table_owssvr[[#This Row],[Created By]])),(MID(Table_owssvr[[#This Row],[Created By_A]]&amp;" "&amp;Table_owssvr[[#This Row],[Created By_A]],FIND(" ",Table_owssvr[[#This Row],[Created By_A]])+1,LEN(Table_owssvr[[#This Row],[Created By_A]]))),Table_owssvr[[#This Row],[Created By]])</f>
        <v>Rosalind Peychaud</v>
      </c>
      <c r="S914" s="34" t="str">
        <f>IF(ISNUMBER(SEARCH(",",Table_owssvr[[#This Row],[Created By_B1]])),SUBSTITUTE(Table_owssvr[[#This Row],[Created By_B1]],",",""),Table_owssvr[[#This Row],[Created By_B1]])</f>
        <v>Rosalind Peychaud</v>
      </c>
      <c r="T914" s="7">
        <v>926</v>
      </c>
      <c r="U914" s="1" t="s">
        <v>15</v>
      </c>
      <c r="V914" s="5">
        <v>43202.472372685188</v>
      </c>
      <c r="W914" s="1" t="s">
        <v>3</v>
      </c>
      <c r="X914" s="1"/>
      <c r="Y914" s="1" t="s">
        <v>13</v>
      </c>
      <c r="Z914" s="1" t="s">
        <v>12</v>
      </c>
      <c r="AA914" s="1" t="s">
        <v>11</v>
      </c>
    </row>
    <row r="915" spans="1:27" x14ac:dyDescent="0.25">
      <c r="A915" s="1" t="s">
        <v>399</v>
      </c>
      <c r="B915" s="4">
        <v>43206</v>
      </c>
      <c r="C915" s="24" t="str">
        <f ca="1">IF(Table_owssvr[[#This Row],[Date]]&gt;=(TODAY()-365),"Y","N")</f>
        <v>N</v>
      </c>
      <c r="D915" s="1" t="s">
        <v>230</v>
      </c>
      <c r="E915" s="1" t="s">
        <v>398</v>
      </c>
      <c r="F915" s="14" t="s">
        <v>397</v>
      </c>
      <c r="G915" s="1" t="s">
        <v>126</v>
      </c>
      <c r="H915" s="6" t="str">
        <f>IFERROR(LEFT(Table_owssvr[[#This Row],[Subject]],FIND(";",Table_owssvr[[#This Row],[Subject]])-1),Table_owssvr[[#This Row],[Subject]])</f>
        <v>Damage related to disaster</v>
      </c>
      <c r="I915" s="1" t="s">
        <v>27</v>
      </c>
      <c r="J915" s="1" t="s">
        <v>9</v>
      </c>
      <c r="K915" s="5">
        <v>43206.641226851854</v>
      </c>
      <c r="L915" s="1"/>
      <c r="M915" s="1"/>
      <c r="N915" s="2" t="s">
        <v>12</v>
      </c>
      <c r="O915" s="6" t="b">
        <v>0</v>
      </c>
      <c r="P915" s="1" t="s">
        <v>15</v>
      </c>
      <c r="Q915" s="33" t="str">
        <f>IF(ISNUMBER(SEARCH(",",Table_owssvr[[#This Row],[Created By]])),SUBSTITUTE(Table_owssvr[[#This Row],[Created By]]," OCD,",""),Table_owssvr[[#This Row],[Created By]])</f>
        <v>Chenoa Richmond</v>
      </c>
      <c r="R915" s="33" t="str">
        <f>IF(ISNUMBER(SEARCH(",",Table_owssvr[[#This Row],[Created By]])),(MID(Table_owssvr[[#This Row],[Created By_A]]&amp;" "&amp;Table_owssvr[[#This Row],[Created By_A]],FIND(" ",Table_owssvr[[#This Row],[Created By_A]])+1,LEN(Table_owssvr[[#This Row],[Created By_A]]))),Table_owssvr[[#This Row],[Created By]])</f>
        <v>Chenoa Richmond</v>
      </c>
      <c r="S915" s="34" t="str">
        <f>IF(ISNUMBER(SEARCH(",",Table_owssvr[[#This Row],[Created By_B1]])),SUBSTITUTE(Table_owssvr[[#This Row],[Created By_B1]],",",""),Table_owssvr[[#This Row],[Created By_B1]])</f>
        <v>Chenoa Richmond</v>
      </c>
      <c r="T915" s="7">
        <v>927</v>
      </c>
      <c r="U915" s="1" t="s">
        <v>15</v>
      </c>
      <c r="V915" s="5">
        <v>43206.642372685186</v>
      </c>
      <c r="W915" s="1" t="s">
        <v>9</v>
      </c>
      <c r="X915" s="1"/>
      <c r="Y915" s="1" t="s">
        <v>13</v>
      </c>
      <c r="Z915" s="1" t="s">
        <v>12</v>
      </c>
      <c r="AA915" s="1" t="s">
        <v>11</v>
      </c>
    </row>
    <row r="916" spans="1:27" x14ac:dyDescent="0.25">
      <c r="A916" s="1" t="s">
        <v>142</v>
      </c>
      <c r="B916" s="4">
        <v>43209</v>
      </c>
      <c r="C916" s="24" t="str">
        <f ca="1">IF(Table_owssvr[[#This Row],[Date]]&gt;=(TODAY()-365),"Y","N")</f>
        <v>N</v>
      </c>
      <c r="D916" s="1" t="s">
        <v>396</v>
      </c>
      <c r="E916" s="1" t="s">
        <v>48</v>
      </c>
      <c r="F916" s="14" t="s">
        <v>395</v>
      </c>
      <c r="G916" s="1" t="s">
        <v>139</v>
      </c>
      <c r="H916" s="6" t="str">
        <f>IFERROR(LEFT(Table_owssvr[[#This Row],[Subject]],FIND(";",Table_owssvr[[#This Row],[Subject]])-1),Table_owssvr[[#This Row],[Subject]])</f>
        <v>Labor - Davis/Bacon</v>
      </c>
      <c r="I916" s="1" t="s">
        <v>27</v>
      </c>
      <c r="J916" s="1" t="s">
        <v>26</v>
      </c>
      <c r="K916" s="5">
        <v>43209.41064814815</v>
      </c>
      <c r="L916" s="1"/>
      <c r="M916" s="1"/>
      <c r="N916" s="2" t="s">
        <v>12</v>
      </c>
      <c r="O916" s="6" t="b">
        <v>0</v>
      </c>
      <c r="P916" s="1" t="s">
        <v>15</v>
      </c>
      <c r="Q916" s="33" t="str">
        <f>IF(ISNUMBER(SEARCH(",",Table_owssvr[[#This Row],[Created By]])),SUBSTITUTE(Table_owssvr[[#This Row],[Created By]]," OCD,",""),Table_owssvr[[#This Row],[Created By]])</f>
        <v>Jimmy Dunphy</v>
      </c>
      <c r="R916" s="33" t="str">
        <f>IF(ISNUMBER(SEARCH(",",Table_owssvr[[#This Row],[Created By]])),(MID(Table_owssvr[[#This Row],[Created By_A]]&amp;" "&amp;Table_owssvr[[#This Row],[Created By_A]],FIND(" ",Table_owssvr[[#This Row],[Created By_A]])+1,LEN(Table_owssvr[[#This Row],[Created By_A]]))),Table_owssvr[[#This Row],[Created By]])</f>
        <v>Jimmy Dunphy</v>
      </c>
      <c r="S916" s="34" t="str">
        <f>IF(ISNUMBER(SEARCH(",",Table_owssvr[[#This Row],[Created By_B1]])),SUBSTITUTE(Table_owssvr[[#This Row],[Created By_B1]],",",""),Table_owssvr[[#This Row],[Created By_B1]])</f>
        <v>Jimmy Dunphy</v>
      </c>
      <c r="T916" s="7">
        <v>928</v>
      </c>
      <c r="U916" s="1" t="s">
        <v>15</v>
      </c>
      <c r="V916" s="5">
        <v>43209.470393518517</v>
      </c>
      <c r="W916" s="1" t="s">
        <v>26</v>
      </c>
      <c r="X916" s="1"/>
      <c r="Y916" s="1" t="s">
        <v>13</v>
      </c>
      <c r="Z916" s="1" t="s">
        <v>12</v>
      </c>
      <c r="AA916" s="1" t="s">
        <v>11</v>
      </c>
    </row>
    <row r="917" spans="1:27" x14ac:dyDescent="0.25">
      <c r="A917" s="1" t="s">
        <v>153</v>
      </c>
      <c r="B917" s="4">
        <v>43209</v>
      </c>
      <c r="C917" s="24" t="str">
        <f ca="1">IF(Table_owssvr[[#This Row],[Date]]&gt;=(TODAY()-365),"Y","N")</f>
        <v>N</v>
      </c>
      <c r="D917" s="1" t="s">
        <v>394</v>
      </c>
      <c r="E917" s="1" t="s">
        <v>39</v>
      </c>
      <c r="F917" s="14" t="s">
        <v>393</v>
      </c>
      <c r="G917" s="1" t="s">
        <v>157</v>
      </c>
      <c r="H917" s="6" t="str">
        <f>IFERROR(LEFT(Table_owssvr[[#This Row],[Subject]],FIND(";",Table_owssvr[[#This Row],[Subject]])-1),Table_owssvr[[#This Row],[Subject]])</f>
        <v>Environmental - Environmental Reviews</v>
      </c>
      <c r="I917" s="1" t="s">
        <v>27</v>
      </c>
      <c r="J917" s="1" t="s">
        <v>26</v>
      </c>
      <c r="K917" s="5">
        <v>43209.622650462959</v>
      </c>
      <c r="L917" s="1"/>
      <c r="M917" s="1"/>
      <c r="N917" s="2" t="s">
        <v>12</v>
      </c>
      <c r="O917" s="6" t="b">
        <v>0</v>
      </c>
      <c r="P917" s="1" t="s">
        <v>15</v>
      </c>
      <c r="Q917" s="33" t="str">
        <f>IF(ISNUMBER(SEARCH(",",Table_owssvr[[#This Row],[Created By]])),SUBSTITUTE(Table_owssvr[[#This Row],[Created By]]," OCD,",""),Table_owssvr[[#This Row],[Created By]])</f>
        <v>Jimmy Dunphy</v>
      </c>
      <c r="R917" s="33" t="str">
        <f>IF(ISNUMBER(SEARCH(",",Table_owssvr[[#This Row],[Created By]])),(MID(Table_owssvr[[#This Row],[Created By_A]]&amp;" "&amp;Table_owssvr[[#This Row],[Created By_A]],FIND(" ",Table_owssvr[[#This Row],[Created By_A]])+1,LEN(Table_owssvr[[#This Row],[Created By_A]]))),Table_owssvr[[#This Row],[Created By]])</f>
        <v>Jimmy Dunphy</v>
      </c>
      <c r="S917" s="34" t="str">
        <f>IF(ISNUMBER(SEARCH(",",Table_owssvr[[#This Row],[Created By_B1]])),SUBSTITUTE(Table_owssvr[[#This Row],[Created By_B1]],",",""),Table_owssvr[[#This Row],[Created By_B1]])</f>
        <v>Jimmy Dunphy</v>
      </c>
      <c r="T917" s="7">
        <v>929</v>
      </c>
      <c r="U917" s="1" t="s">
        <v>15</v>
      </c>
      <c r="V917" s="5">
        <v>43209.635462962964</v>
      </c>
      <c r="W917" s="1" t="s">
        <v>26</v>
      </c>
      <c r="X917" s="1"/>
      <c r="Y917" s="1" t="s">
        <v>13</v>
      </c>
      <c r="Z917" s="1" t="s">
        <v>12</v>
      </c>
      <c r="AA917" s="1" t="s">
        <v>11</v>
      </c>
    </row>
    <row r="918" spans="1:27" x14ac:dyDescent="0.25">
      <c r="A918" s="1" t="s">
        <v>392</v>
      </c>
      <c r="B918" s="4">
        <v>43209</v>
      </c>
      <c r="C918" s="24" t="str">
        <f ca="1">IF(Table_owssvr[[#This Row],[Date]]&gt;=(TODAY()-365),"Y","N")</f>
        <v>N</v>
      </c>
      <c r="D918" s="1" t="s">
        <v>391</v>
      </c>
      <c r="E918" s="1" t="s">
        <v>48</v>
      </c>
      <c r="F918" s="14" t="s">
        <v>390</v>
      </c>
      <c r="G918" s="1" t="s">
        <v>389</v>
      </c>
      <c r="H918" s="6" t="str">
        <f>IFERROR(LEFT(Table_owssvr[[#This Row],[Subject]],FIND(";",Table_owssvr[[#This Row],[Subject]])-1),Table_owssvr[[#This Row],[Subject]])</f>
        <v>Damage related to disaster</v>
      </c>
      <c r="I918" s="1" t="s">
        <v>16</v>
      </c>
      <c r="J918" s="1" t="s">
        <v>3</v>
      </c>
      <c r="K918" s="5">
        <v>43210.500428240739</v>
      </c>
      <c r="L918" s="1"/>
      <c r="M918" s="1"/>
      <c r="N918" s="2" t="s">
        <v>12</v>
      </c>
      <c r="O918" s="6" t="b">
        <v>0</v>
      </c>
      <c r="P918" s="1" t="s">
        <v>15</v>
      </c>
      <c r="Q918" s="33" t="str">
        <f>IF(ISNUMBER(SEARCH(",",Table_owssvr[[#This Row],[Created By]])),SUBSTITUTE(Table_owssvr[[#This Row],[Created By]]," OCD,",""),Table_owssvr[[#This Row],[Created By]])</f>
        <v>Rosalind Peychaud</v>
      </c>
      <c r="R918" s="33" t="str">
        <f>IF(ISNUMBER(SEARCH(",",Table_owssvr[[#This Row],[Created By]])),(MID(Table_owssvr[[#This Row],[Created By_A]]&amp;" "&amp;Table_owssvr[[#This Row],[Created By_A]],FIND(" ",Table_owssvr[[#This Row],[Created By_A]])+1,LEN(Table_owssvr[[#This Row],[Created By_A]]))),Table_owssvr[[#This Row],[Created By]])</f>
        <v>Rosalind Peychaud</v>
      </c>
      <c r="S918" s="34" t="str">
        <f>IF(ISNUMBER(SEARCH(",",Table_owssvr[[#This Row],[Created By_B1]])),SUBSTITUTE(Table_owssvr[[#This Row],[Created By_B1]],",",""),Table_owssvr[[#This Row],[Created By_B1]])</f>
        <v>Rosalind Peychaud</v>
      </c>
      <c r="T918" s="7">
        <v>930</v>
      </c>
      <c r="U918" s="1" t="s">
        <v>15</v>
      </c>
      <c r="V918" s="5">
        <v>43210.500428240739</v>
      </c>
      <c r="W918" s="1" t="s">
        <v>3</v>
      </c>
      <c r="X918" s="1"/>
      <c r="Y918" s="1" t="s">
        <v>190</v>
      </c>
      <c r="Z918" s="1" t="s">
        <v>12</v>
      </c>
      <c r="AA918" s="1" t="s">
        <v>11</v>
      </c>
    </row>
    <row r="919" spans="1:27" x14ac:dyDescent="0.25">
      <c r="A919" s="1" t="s">
        <v>388</v>
      </c>
      <c r="B919" s="4">
        <v>43208</v>
      </c>
      <c r="C919" s="24" t="str">
        <f ca="1">IF(Table_owssvr[[#This Row],[Date]]&gt;=(TODAY()-365),"Y","N")</f>
        <v>N</v>
      </c>
      <c r="D919" s="1" t="s">
        <v>388</v>
      </c>
      <c r="E919" s="1" t="s">
        <v>48</v>
      </c>
      <c r="F919" s="14" t="s">
        <v>387</v>
      </c>
      <c r="G919" s="1" t="s">
        <v>22</v>
      </c>
      <c r="H919" s="6" t="str">
        <f>IFERROR(LEFT(Table_owssvr[[#This Row],[Subject]],FIND(";",Table_owssvr[[#This Row],[Subject]])-1),Table_owssvr[[#This Row],[Subject]])</f>
        <v>Damage related to disaster</v>
      </c>
      <c r="I919" s="1" t="s">
        <v>16</v>
      </c>
      <c r="J919" s="1" t="s">
        <v>3</v>
      </c>
      <c r="K919" s="5">
        <v>43210.595023148147</v>
      </c>
      <c r="L919" s="1"/>
      <c r="M919" s="1"/>
      <c r="N919" s="2" t="s">
        <v>12</v>
      </c>
      <c r="O919" s="6" t="b">
        <v>0</v>
      </c>
      <c r="P919" s="1" t="s">
        <v>15</v>
      </c>
      <c r="Q919" s="33" t="str">
        <f>IF(ISNUMBER(SEARCH(",",Table_owssvr[[#This Row],[Created By]])),SUBSTITUTE(Table_owssvr[[#This Row],[Created By]]," OCD,",""),Table_owssvr[[#This Row],[Created By]])</f>
        <v>Rosalind Peychaud</v>
      </c>
      <c r="R919" s="33" t="str">
        <f>IF(ISNUMBER(SEARCH(",",Table_owssvr[[#This Row],[Created By]])),(MID(Table_owssvr[[#This Row],[Created By_A]]&amp;" "&amp;Table_owssvr[[#This Row],[Created By_A]],FIND(" ",Table_owssvr[[#This Row],[Created By_A]])+1,LEN(Table_owssvr[[#This Row],[Created By_A]]))),Table_owssvr[[#This Row],[Created By]])</f>
        <v>Rosalind Peychaud</v>
      </c>
      <c r="S919" s="34" t="str">
        <f>IF(ISNUMBER(SEARCH(",",Table_owssvr[[#This Row],[Created By_B1]])),SUBSTITUTE(Table_owssvr[[#This Row],[Created By_B1]],",",""),Table_owssvr[[#This Row],[Created By_B1]])</f>
        <v>Rosalind Peychaud</v>
      </c>
      <c r="T919" s="7">
        <v>931</v>
      </c>
      <c r="U919" s="1" t="s">
        <v>15</v>
      </c>
      <c r="V919" s="5">
        <v>43210.595023148147</v>
      </c>
      <c r="W919" s="1" t="s">
        <v>3</v>
      </c>
      <c r="X919" s="1"/>
      <c r="Y919" s="1" t="s">
        <v>13</v>
      </c>
      <c r="Z919" s="1" t="s">
        <v>12</v>
      </c>
      <c r="AA919" s="1" t="s">
        <v>11</v>
      </c>
    </row>
    <row r="920" spans="1:27" x14ac:dyDescent="0.25">
      <c r="A920" s="1" t="s">
        <v>386</v>
      </c>
      <c r="B920" s="4">
        <v>43213</v>
      </c>
      <c r="C920" s="24" t="str">
        <f ca="1">IF(Table_owssvr[[#This Row],[Date]]&gt;=(TODAY()-365),"Y","N")</f>
        <v>N</v>
      </c>
      <c r="D920" s="1" t="s">
        <v>385</v>
      </c>
      <c r="E920" s="1" t="s">
        <v>39</v>
      </c>
      <c r="F920" s="14" t="s">
        <v>384</v>
      </c>
      <c r="G920" s="1" t="s">
        <v>239</v>
      </c>
      <c r="H920" s="6" t="str">
        <f>IFERROR(LEFT(Table_owssvr[[#This Row],[Subject]],FIND(";",Table_owssvr[[#This Row],[Subject]])-1),Table_owssvr[[#This Row],[Subject]])</f>
        <v>Labor - Davis/Bacon</v>
      </c>
      <c r="I920" s="1" t="s">
        <v>16</v>
      </c>
      <c r="J920" s="1" t="s">
        <v>26</v>
      </c>
      <c r="K920" s="5">
        <v>43213.649965277778</v>
      </c>
      <c r="L920" s="1"/>
      <c r="M920" s="1"/>
      <c r="N920" s="2" t="s">
        <v>12</v>
      </c>
      <c r="O920" s="6" t="b">
        <v>0</v>
      </c>
      <c r="P920" s="1" t="s">
        <v>15</v>
      </c>
      <c r="Q920" s="33" t="str">
        <f>IF(ISNUMBER(SEARCH(",",Table_owssvr[[#This Row],[Created By]])),SUBSTITUTE(Table_owssvr[[#This Row],[Created By]]," OCD,",""),Table_owssvr[[#This Row],[Created By]])</f>
        <v>Jimmy Dunphy</v>
      </c>
      <c r="R920" s="33" t="str">
        <f>IF(ISNUMBER(SEARCH(",",Table_owssvr[[#This Row],[Created By]])),(MID(Table_owssvr[[#This Row],[Created By_A]]&amp;" "&amp;Table_owssvr[[#This Row],[Created By_A]],FIND(" ",Table_owssvr[[#This Row],[Created By_A]])+1,LEN(Table_owssvr[[#This Row],[Created By_A]]))),Table_owssvr[[#This Row],[Created By]])</f>
        <v>Jimmy Dunphy</v>
      </c>
      <c r="S920" s="34" t="str">
        <f>IF(ISNUMBER(SEARCH(",",Table_owssvr[[#This Row],[Created By_B1]])),SUBSTITUTE(Table_owssvr[[#This Row],[Created By_B1]],",",""),Table_owssvr[[#This Row],[Created By_B1]])</f>
        <v>Jimmy Dunphy</v>
      </c>
      <c r="T920" s="7">
        <v>932</v>
      </c>
      <c r="U920" s="1" t="s">
        <v>15</v>
      </c>
      <c r="V920" s="5">
        <v>43214.318854166668</v>
      </c>
      <c r="W920" s="1" t="s">
        <v>26</v>
      </c>
      <c r="X920" s="1"/>
      <c r="Y920" s="1" t="s">
        <v>13</v>
      </c>
      <c r="Z920" s="1" t="s">
        <v>12</v>
      </c>
      <c r="AA920" s="1" t="s">
        <v>11</v>
      </c>
    </row>
    <row r="921" spans="1:27" x14ac:dyDescent="0.25">
      <c r="A921" s="1" t="s">
        <v>105</v>
      </c>
      <c r="B921" s="4">
        <v>43215</v>
      </c>
      <c r="C921" s="24" t="str">
        <f ca="1">IF(Table_owssvr[[#This Row],[Date]]&gt;=(TODAY()-365),"Y","N")</f>
        <v>N</v>
      </c>
      <c r="D921" s="1" t="s">
        <v>105</v>
      </c>
      <c r="E921" s="1" t="s">
        <v>48</v>
      </c>
      <c r="F921" s="14" t="s">
        <v>383</v>
      </c>
      <c r="G921" s="1" t="s">
        <v>13</v>
      </c>
      <c r="H921" s="6" t="str">
        <f>IFERROR(LEFT(Table_owssvr[[#This Row],[Subject]],FIND(";",Table_owssvr[[#This Row],[Subject]])-1),Table_owssvr[[#This Row],[Subject]])</f>
        <v>Grants Management</v>
      </c>
      <c r="I921" s="1" t="s">
        <v>16</v>
      </c>
      <c r="J921" s="1" t="s">
        <v>3</v>
      </c>
      <c r="K921" s="5">
        <v>43216.551944444444</v>
      </c>
      <c r="L921" s="1"/>
      <c r="M921" s="1"/>
      <c r="N921" s="2" t="s">
        <v>12</v>
      </c>
      <c r="O921" s="6" t="b">
        <v>0</v>
      </c>
      <c r="P921" s="1" t="s">
        <v>15</v>
      </c>
      <c r="Q921" s="33" t="str">
        <f>IF(ISNUMBER(SEARCH(",",Table_owssvr[[#This Row],[Created By]])),SUBSTITUTE(Table_owssvr[[#This Row],[Created By]]," OCD,",""),Table_owssvr[[#This Row],[Created By]])</f>
        <v>Rosalind Peychaud</v>
      </c>
      <c r="R921" s="33" t="str">
        <f>IF(ISNUMBER(SEARCH(",",Table_owssvr[[#This Row],[Created By]])),(MID(Table_owssvr[[#This Row],[Created By_A]]&amp;" "&amp;Table_owssvr[[#This Row],[Created By_A]],FIND(" ",Table_owssvr[[#This Row],[Created By_A]])+1,LEN(Table_owssvr[[#This Row],[Created By_A]]))),Table_owssvr[[#This Row],[Created By]])</f>
        <v>Rosalind Peychaud</v>
      </c>
      <c r="S921" s="34" t="str">
        <f>IF(ISNUMBER(SEARCH(",",Table_owssvr[[#This Row],[Created By_B1]])),SUBSTITUTE(Table_owssvr[[#This Row],[Created By_B1]],",",""),Table_owssvr[[#This Row],[Created By_B1]])</f>
        <v>Rosalind Peychaud</v>
      </c>
      <c r="T921" s="7">
        <v>933</v>
      </c>
      <c r="U921" s="1" t="s">
        <v>15</v>
      </c>
      <c r="V921" s="5">
        <v>43216.551944444444</v>
      </c>
      <c r="W921" s="1" t="s">
        <v>3</v>
      </c>
      <c r="X921" s="1"/>
      <c r="Y921" s="1" t="s">
        <v>13</v>
      </c>
      <c r="Z921" s="1" t="s">
        <v>12</v>
      </c>
      <c r="AA921" s="1" t="s">
        <v>11</v>
      </c>
    </row>
    <row r="922" spans="1:27" x14ac:dyDescent="0.25">
      <c r="A922" s="1" t="s">
        <v>372</v>
      </c>
      <c r="B922" s="4">
        <v>43215</v>
      </c>
      <c r="C922" s="24" t="str">
        <f ca="1">IF(Table_owssvr[[#This Row],[Date]]&gt;=(TODAY()-365),"Y","N")</f>
        <v>N</v>
      </c>
      <c r="D922" s="1" t="s">
        <v>128</v>
      </c>
      <c r="E922" s="1" t="s">
        <v>48</v>
      </c>
      <c r="F922" s="14" t="s">
        <v>382</v>
      </c>
      <c r="G922" s="1" t="s">
        <v>381</v>
      </c>
      <c r="H922" s="6" t="str">
        <f>IFERROR(LEFT(Table_owssvr[[#This Row],[Subject]],FIND(";",Table_owssvr[[#This Row],[Subject]])-1),Table_owssvr[[#This Row],[Subject]])</f>
        <v>Damage related to disaster</v>
      </c>
      <c r="I922" s="1" t="s">
        <v>16</v>
      </c>
      <c r="J922" s="1" t="s">
        <v>3</v>
      </c>
      <c r="K922" s="5">
        <v>43216.62704861111</v>
      </c>
      <c r="L922" s="1"/>
      <c r="M922" s="1"/>
      <c r="N922" s="2" t="s">
        <v>12</v>
      </c>
      <c r="O922" s="6" t="b">
        <v>0</v>
      </c>
      <c r="P922" s="1" t="s">
        <v>15</v>
      </c>
      <c r="Q922" s="33" t="str">
        <f>IF(ISNUMBER(SEARCH(",",Table_owssvr[[#This Row],[Created By]])),SUBSTITUTE(Table_owssvr[[#This Row],[Created By]]," OCD,",""),Table_owssvr[[#This Row],[Created By]])</f>
        <v>Rosalind Peychaud</v>
      </c>
      <c r="R922" s="33" t="str">
        <f>IF(ISNUMBER(SEARCH(",",Table_owssvr[[#This Row],[Created By]])),(MID(Table_owssvr[[#This Row],[Created By_A]]&amp;" "&amp;Table_owssvr[[#This Row],[Created By_A]],FIND(" ",Table_owssvr[[#This Row],[Created By_A]])+1,LEN(Table_owssvr[[#This Row],[Created By_A]]))),Table_owssvr[[#This Row],[Created By]])</f>
        <v>Rosalind Peychaud</v>
      </c>
      <c r="S922" s="34" t="str">
        <f>IF(ISNUMBER(SEARCH(",",Table_owssvr[[#This Row],[Created By_B1]])),SUBSTITUTE(Table_owssvr[[#This Row],[Created By_B1]],",",""),Table_owssvr[[#This Row],[Created By_B1]])</f>
        <v>Rosalind Peychaud</v>
      </c>
      <c r="T922" s="7">
        <v>934</v>
      </c>
      <c r="U922" s="1" t="s">
        <v>15</v>
      </c>
      <c r="V922" s="5">
        <v>43216.62704861111</v>
      </c>
      <c r="W922" s="1" t="s">
        <v>3</v>
      </c>
      <c r="X922" s="1"/>
      <c r="Y922" s="1" t="s">
        <v>13</v>
      </c>
      <c r="Z922" s="1" t="s">
        <v>12</v>
      </c>
      <c r="AA922" s="1" t="s">
        <v>11</v>
      </c>
    </row>
    <row r="923" spans="1:27" x14ac:dyDescent="0.25">
      <c r="A923" s="1" t="s">
        <v>331</v>
      </c>
      <c r="B923" s="4">
        <v>43216</v>
      </c>
      <c r="C923" s="24" t="str">
        <f ca="1">IF(Table_owssvr[[#This Row],[Date]]&gt;=(TODAY()-365),"Y","N")</f>
        <v>N</v>
      </c>
      <c r="D923" s="1" t="s">
        <v>105</v>
      </c>
      <c r="E923" s="1" t="s">
        <v>48</v>
      </c>
      <c r="F923" s="14" t="s">
        <v>380</v>
      </c>
      <c r="G923" s="1" t="s">
        <v>59</v>
      </c>
      <c r="H923" s="6" t="str">
        <f>IFERROR(LEFT(Table_owssvr[[#This Row],[Subject]],FIND(";",Table_owssvr[[#This Row],[Subject]])-1),Table_owssvr[[#This Row],[Subject]])</f>
        <v>Damage related to disaster</v>
      </c>
      <c r="I923" s="1" t="s">
        <v>16</v>
      </c>
      <c r="J923" s="1" t="s">
        <v>3</v>
      </c>
      <c r="K923" s="5">
        <v>43216.638715277775</v>
      </c>
      <c r="L923" s="1"/>
      <c r="M923" s="1"/>
      <c r="N923" s="2" t="s">
        <v>12</v>
      </c>
      <c r="O923" s="6" t="b">
        <v>0</v>
      </c>
      <c r="P923" s="1" t="s">
        <v>15</v>
      </c>
      <c r="Q923" s="33" t="str">
        <f>IF(ISNUMBER(SEARCH(",",Table_owssvr[[#This Row],[Created By]])),SUBSTITUTE(Table_owssvr[[#This Row],[Created By]]," OCD,",""),Table_owssvr[[#This Row],[Created By]])</f>
        <v>Rosalind Peychaud</v>
      </c>
      <c r="R923" s="33" t="str">
        <f>IF(ISNUMBER(SEARCH(",",Table_owssvr[[#This Row],[Created By]])),(MID(Table_owssvr[[#This Row],[Created By_A]]&amp;" "&amp;Table_owssvr[[#This Row],[Created By_A]],FIND(" ",Table_owssvr[[#This Row],[Created By_A]])+1,LEN(Table_owssvr[[#This Row],[Created By_A]]))),Table_owssvr[[#This Row],[Created By]])</f>
        <v>Rosalind Peychaud</v>
      </c>
      <c r="S923" s="34" t="str">
        <f>IF(ISNUMBER(SEARCH(",",Table_owssvr[[#This Row],[Created By_B1]])),SUBSTITUTE(Table_owssvr[[#This Row],[Created By_B1]],",",""),Table_owssvr[[#This Row],[Created By_B1]])</f>
        <v>Rosalind Peychaud</v>
      </c>
      <c r="T923" s="7">
        <v>935</v>
      </c>
      <c r="U923" s="1" t="s">
        <v>15</v>
      </c>
      <c r="V923" s="5">
        <v>43216.638715277775</v>
      </c>
      <c r="W923" s="1" t="s">
        <v>3</v>
      </c>
      <c r="X923" s="1"/>
      <c r="Y923" s="1" t="s">
        <v>13</v>
      </c>
      <c r="Z923" s="1" t="s">
        <v>12</v>
      </c>
      <c r="AA923" s="1" t="s">
        <v>11</v>
      </c>
    </row>
    <row r="924" spans="1:27" x14ac:dyDescent="0.25">
      <c r="A924" s="1" t="s">
        <v>379</v>
      </c>
      <c r="B924" s="4">
        <v>43217</v>
      </c>
      <c r="C924" s="24" t="str">
        <f ca="1">IF(Table_owssvr[[#This Row],[Date]]&gt;=(TODAY()-365),"Y","N")</f>
        <v>N</v>
      </c>
      <c r="D924" s="1" t="s">
        <v>378</v>
      </c>
      <c r="E924" s="1" t="s">
        <v>19</v>
      </c>
      <c r="F924" s="14" t="s">
        <v>377</v>
      </c>
      <c r="G924" s="1" t="s">
        <v>239</v>
      </c>
      <c r="H924" s="6" t="str">
        <f>IFERROR(LEFT(Table_owssvr[[#This Row],[Subject]],FIND(";",Table_owssvr[[#This Row],[Subject]])-1),Table_owssvr[[#This Row],[Subject]])</f>
        <v>Labor - Davis/Bacon</v>
      </c>
      <c r="I924" s="1" t="s">
        <v>16</v>
      </c>
      <c r="J924" s="1" t="s">
        <v>2827</v>
      </c>
      <c r="K924" s="5">
        <v>43217.664340277777</v>
      </c>
      <c r="L924" s="1"/>
      <c r="M924" s="1"/>
      <c r="N924" s="2" t="s">
        <v>12</v>
      </c>
      <c r="O924" s="6" t="b">
        <v>0</v>
      </c>
      <c r="P924" s="1" t="s">
        <v>15</v>
      </c>
      <c r="Q924" s="33" t="str">
        <f>IF(ISNUMBER(SEARCH(",",Table_owssvr[[#This Row],[Created By]])),SUBSTITUTE(Table_owssvr[[#This Row],[Created By]]," OCD,",""),Table_owssvr[[#This Row],[Created By]])</f>
        <v>Eva Strausbaugh</v>
      </c>
      <c r="R924" s="33" t="str">
        <f>IF(ISNUMBER(SEARCH(",",Table_owssvr[[#This Row],[Created By]])),(MID(Table_owssvr[[#This Row],[Created By_A]]&amp;" "&amp;Table_owssvr[[#This Row],[Created By_A]],FIND(" ",Table_owssvr[[#This Row],[Created By_A]])+1,LEN(Table_owssvr[[#This Row],[Created By_A]]))),Table_owssvr[[#This Row],[Created By]])</f>
        <v>Eva Strausbaugh</v>
      </c>
      <c r="S924" s="34" t="str">
        <f>IF(ISNUMBER(SEARCH(",",Table_owssvr[[#This Row],[Created By_B1]])),SUBSTITUTE(Table_owssvr[[#This Row],[Created By_B1]],",",""),Table_owssvr[[#This Row],[Created By_B1]])</f>
        <v>Eva Strausbaugh</v>
      </c>
      <c r="T924" s="7">
        <v>936</v>
      </c>
      <c r="U924" s="1" t="s">
        <v>15</v>
      </c>
      <c r="V924" s="5">
        <v>43217.664340277777</v>
      </c>
      <c r="W924" s="1" t="s">
        <v>2827</v>
      </c>
      <c r="X924" s="1"/>
      <c r="Y924" s="1" t="s">
        <v>13</v>
      </c>
      <c r="Z924" s="1" t="s">
        <v>12</v>
      </c>
      <c r="AA924" s="1" t="s">
        <v>11</v>
      </c>
    </row>
    <row r="925" spans="1:27" x14ac:dyDescent="0.25">
      <c r="A925" s="1" t="s">
        <v>376</v>
      </c>
      <c r="B925" s="4">
        <v>43216</v>
      </c>
      <c r="C925" s="24" t="str">
        <f ca="1">IF(Table_owssvr[[#This Row],[Date]]&gt;=(TODAY()-365),"Y","N")</f>
        <v>N</v>
      </c>
      <c r="D925" s="1" t="s">
        <v>105</v>
      </c>
      <c r="E925" s="1" t="s">
        <v>48</v>
      </c>
      <c r="F925" s="14" t="s">
        <v>375</v>
      </c>
      <c r="G925" s="1" t="s">
        <v>13</v>
      </c>
      <c r="H925" s="6" t="str">
        <f>IFERROR(LEFT(Table_owssvr[[#This Row],[Subject]],FIND(";",Table_owssvr[[#This Row],[Subject]])-1),Table_owssvr[[#This Row],[Subject]])</f>
        <v>Grants Management</v>
      </c>
      <c r="I925" s="1" t="s">
        <v>16</v>
      </c>
      <c r="J925" s="1" t="s">
        <v>3</v>
      </c>
      <c r="K925" s="5">
        <v>43220.637986111113</v>
      </c>
      <c r="L925" s="1"/>
      <c r="M925" s="1"/>
      <c r="N925" s="2" t="s">
        <v>12</v>
      </c>
      <c r="O925" s="6" t="b">
        <v>0</v>
      </c>
      <c r="P925" s="1" t="s">
        <v>15</v>
      </c>
      <c r="Q925" s="33" t="str">
        <f>IF(ISNUMBER(SEARCH(",",Table_owssvr[[#This Row],[Created By]])),SUBSTITUTE(Table_owssvr[[#This Row],[Created By]]," OCD,",""),Table_owssvr[[#This Row],[Created By]])</f>
        <v>Rosalind Peychaud</v>
      </c>
      <c r="R925" s="33" t="str">
        <f>IF(ISNUMBER(SEARCH(",",Table_owssvr[[#This Row],[Created By]])),(MID(Table_owssvr[[#This Row],[Created By_A]]&amp;" "&amp;Table_owssvr[[#This Row],[Created By_A]],FIND(" ",Table_owssvr[[#This Row],[Created By_A]])+1,LEN(Table_owssvr[[#This Row],[Created By_A]]))),Table_owssvr[[#This Row],[Created By]])</f>
        <v>Rosalind Peychaud</v>
      </c>
      <c r="S925" s="34" t="str">
        <f>IF(ISNUMBER(SEARCH(",",Table_owssvr[[#This Row],[Created By_B1]])),SUBSTITUTE(Table_owssvr[[#This Row],[Created By_B1]],",",""),Table_owssvr[[#This Row],[Created By_B1]])</f>
        <v>Rosalind Peychaud</v>
      </c>
      <c r="T925" s="7">
        <v>937</v>
      </c>
      <c r="U925" s="1" t="s">
        <v>15</v>
      </c>
      <c r="V925" s="5">
        <v>43220.637986111113</v>
      </c>
      <c r="W925" s="1" t="s">
        <v>3</v>
      </c>
      <c r="X925" s="1"/>
      <c r="Y925" s="1" t="s">
        <v>13</v>
      </c>
      <c r="Z925" s="1" t="s">
        <v>12</v>
      </c>
      <c r="AA925" s="1" t="s">
        <v>11</v>
      </c>
    </row>
    <row r="926" spans="1:27" x14ac:dyDescent="0.25">
      <c r="A926" s="1" t="s">
        <v>116</v>
      </c>
      <c r="B926" s="4">
        <v>43201</v>
      </c>
      <c r="C926" s="24" t="str">
        <f ca="1">IF(Table_owssvr[[#This Row],[Date]]&gt;=(TODAY()-365),"Y","N")</f>
        <v>N</v>
      </c>
      <c r="D926" s="1" t="s">
        <v>115</v>
      </c>
      <c r="E926" s="1" t="s">
        <v>19</v>
      </c>
      <c r="F926" s="14" t="s">
        <v>374</v>
      </c>
      <c r="G926" s="1" t="s">
        <v>113</v>
      </c>
      <c r="H926" s="6" t="str">
        <f>IFERROR(LEFT(Table_owssvr[[#This Row],[Subject]],FIND(";",Table_owssvr[[#This Row],[Subject]])-1),Table_owssvr[[#This Row],[Subject]])</f>
        <v>Duplication of Benefits</v>
      </c>
      <c r="I926" s="1" t="s">
        <v>27</v>
      </c>
      <c r="J926" s="1" t="s">
        <v>112</v>
      </c>
      <c r="K926" s="5">
        <v>43222.549560185187</v>
      </c>
      <c r="L926" s="1"/>
      <c r="M926" s="1"/>
      <c r="N926" s="2" t="s">
        <v>12</v>
      </c>
      <c r="O926" s="6" t="b">
        <v>0</v>
      </c>
      <c r="P926" s="1" t="s">
        <v>15</v>
      </c>
      <c r="Q926" s="33" t="str">
        <f>IF(ISNUMBER(SEARCH(",",Table_owssvr[[#This Row],[Created By]])),SUBSTITUTE(Table_owssvr[[#This Row],[Created By]]," OCD,",""),Table_owssvr[[#This Row],[Created By]])</f>
        <v>Chua Michael</v>
      </c>
      <c r="R926" s="33" t="str">
        <f>IF(ISNUMBER(SEARCH(",",Table_owssvr[[#This Row],[Created By]])),(MID(Table_owssvr[[#This Row],[Created By_A]]&amp;" "&amp;Table_owssvr[[#This Row],[Created By_A]],FIND(" ",Table_owssvr[[#This Row],[Created By_A]])+1,LEN(Table_owssvr[[#This Row],[Created By_A]]))),Table_owssvr[[#This Row],[Created By]])</f>
        <v>Michael Chua</v>
      </c>
      <c r="S926" s="34" t="str">
        <f>IF(ISNUMBER(SEARCH(",",Table_owssvr[[#This Row],[Created By_B1]])),SUBSTITUTE(Table_owssvr[[#This Row],[Created By_B1]],",",""),Table_owssvr[[#This Row],[Created By_B1]])</f>
        <v>Michael Chua</v>
      </c>
      <c r="T926" s="7">
        <v>938</v>
      </c>
      <c r="U926" s="1" t="s">
        <v>15</v>
      </c>
      <c r="V926" s="5">
        <v>43222.549560185187</v>
      </c>
      <c r="W926" s="1" t="s">
        <v>112</v>
      </c>
      <c r="X926" s="1"/>
      <c r="Y926" s="1" t="s">
        <v>13</v>
      </c>
      <c r="Z926" s="1" t="s">
        <v>12</v>
      </c>
      <c r="AA926" s="1" t="s">
        <v>11</v>
      </c>
    </row>
    <row r="927" spans="1:27" x14ac:dyDescent="0.25">
      <c r="A927" s="1" t="s">
        <v>116</v>
      </c>
      <c r="B927" s="4">
        <v>43208</v>
      </c>
      <c r="C927" s="24" t="str">
        <f ca="1">IF(Table_owssvr[[#This Row],[Date]]&gt;=(TODAY()-365),"Y","N")</f>
        <v>N</v>
      </c>
      <c r="D927" s="1" t="s">
        <v>115</v>
      </c>
      <c r="E927" s="1" t="s">
        <v>19</v>
      </c>
      <c r="F927" s="14" t="s">
        <v>374</v>
      </c>
      <c r="G927" s="1" t="s">
        <v>373</v>
      </c>
      <c r="H927" s="6" t="str">
        <f>IFERROR(LEFT(Table_owssvr[[#This Row],[Subject]],FIND(";",Table_owssvr[[#This Row],[Subject]])-1),Table_owssvr[[#This Row],[Subject]])</f>
        <v>Duplication of Benefits</v>
      </c>
      <c r="I927" s="1" t="s">
        <v>27</v>
      </c>
      <c r="J927" s="1" t="s">
        <v>112</v>
      </c>
      <c r="K927" s="5">
        <v>43222.54991898148</v>
      </c>
      <c r="L927" s="1"/>
      <c r="M927" s="1"/>
      <c r="N927" s="2" t="s">
        <v>12</v>
      </c>
      <c r="O927" s="6" t="b">
        <v>0</v>
      </c>
      <c r="P927" s="1" t="s">
        <v>15</v>
      </c>
      <c r="Q927" s="33" t="str">
        <f>IF(ISNUMBER(SEARCH(",",Table_owssvr[[#This Row],[Created By]])),SUBSTITUTE(Table_owssvr[[#This Row],[Created By]]," OCD,",""),Table_owssvr[[#This Row],[Created By]])</f>
        <v>Chua Michael</v>
      </c>
      <c r="R927" s="33" t="str">
        <f>IF(ISNUMBER(SEARCH(",",Table_owssvr[[#This Row],[Created By]])),(MID(Table_owssvr[[#This Row],[Created By_A]]&amp;" "&amp;Table_owssvr[[#This Row],[Created By_A]],FIND(" ",Table_owssvr[[#This Row],[Created By_A]])+1,LEN(Table_owssvr[[#This Row],[Created By_A]]))),Table_owssvr[[#This Row],[Created By]])</f>
        <v>Michael Chua</v>
      </c>
      <c r="S927" s="34" t="str">
        <f>IF(ISNUMBER(SEARCH(",",Table_owssvr[[#This Row],[Created By_B1]])),SUBSTITUTE(Table_owssvr[[#This Row],[Created By_B1]],",",""),Table_owssvr[[#This Row],[Created By_B1]])</f>
        <v>Michael Chua</v>
      </c>
      <c r="T927" s="7">
        <v>939</v>
      </c>
      <c r="U927" s="1" t="s">
        <v>15</v>
      </c>
      <c r="V927" s="5">
        <v>43222.54991898148</v>
      </c>
      <c r="W927" s="1" t="s">
        <v>112</v>
      </c>
      <c r="X927" s="1"/>
      <c r="Y927" s="1" t="s">
        <v>13</v>
      </c>
      <c r="Z927" s="1" t="s">
        <v>12</v>
      </c>
      <c r="AA927" s="1" t="s">
        <v>11</v>
      </c>
    </row>
    <row r="928" spans="1:27" x14ac:dyDescent="0.25">
      <c r="A928" s="1" t="s">
        <v>116</v>
      </c>
      <c r="B928" s="4">
        <v>43208</v>
      </c>
      <c r="C928" s="24" t="str">
        <f ca="1">IF(Table_owssvr[[#This Row],[Date]]&gt;=(TODAY()-365),"Y","N")</f>
        <v>N</v>
      </c>
      <c r="D928" s="1" t="s">
        <v>115</v>
      </c>
      <c r="E928" s="1" t="s">
        <v>19</v>
      </c>
      <c r="F928" s="14" t="s">
        <v>114</v>
      </c>
      <c r="G928" s="1" t="s">
        <v>113</v>
      </c>
      <c r="H928" s="6" t="str">
        <f>IFERROR(LEFT(Table_owssvr[[#This Row],[Subject]],FIND(";",Table_owssvr[[#This Row],[Subject]])-1),Table_owssvr[[#This Row],[Subject]])</f>
        <v>Duplication of Benefits</v>
      </c>
      <c r="I928" s="1" t="s">
        <v>27</v>
      </c>
      <c r="J928" s="1" t="s">
        <v>112</v>
      </c>
      <c r="K928" s="5">
        <v>43222.550555555557</v>
      </c>
      <c r="L928" s="1"/>
      <c r="M928" s="1"/>
      <c r="N928" s="2" t="s">
        <v>12</v>
      </c>
      <c r="O928" s="6" t="b">
        <v>0</v>
      </c>
      <c r="P928" s="1" t="s">
        <v>15</v>
      </c>
      <c r="Q928" s="33" t="str">
        <f>IF(ISNUMBER(SEARCH(",",Table_owssvr[[#This Row],[Created By]])),SUBSTITUTE(Table_owssvr[[#This Row],[Created By]]," OCD,",""),Table_owssvr[[#This Row],[Created By]])</f>
        <v>Chua Michael</v>
      </c>
      <c r="R928" s="33" t="str">
        <f>IF(ISNUMBER(SEARCH(",",Table_owssvr[[#This Row],[Created By]])),(MID(Table_owssvr[[#This Row],[Created By_A]]&amp;" "&amp;Table_owssvr[[#This Row],[Created By_A]],FIND(" ",Table_owssvr[[#This Row],[Created By_A]])+1,LEN(Table_owssvr[[#This Row],[Created By_A]]))),Table_owssvr[[#This Row],[Created By]])</f>
        <v>Michael Chua</v>
      </c>
      <c r="S928" s="34" t="str">
        <f>IF(ISNUMBER(SEARCH(",",Table_owssvr[[#This Row],[Created By_B1]])),SUBSTITUTE(Table_owssvr[[#This Row],[Created By_B1]],",",""),Table_owssvr[[#This Row],[Created By_B1]])</f>
        <v>Michael Chua</v>
      </c>
      <c r="T928" s="7">
        <v>940</v>
      </c>
      <c r="U928" s="1" t="s">
        <v>15</v>
      </c>
      <c r="V928" s="5">
        <v>43222.550555555557</v>
      </c>
      <c r="W928" s="1" t="s">
        <v>112</v>
      </c>
      <c r="X928" s="1"/>
      <c r="Y928" s="1" t="s">
        <v>13</v>
      </c>
      <c r="Z928" s="1" t="s">
        <v>12</v>
      </c>
      <c r="AA928" s="1" t="s">
        <v>11</v>
      </c>
    </row>
    <row r="929" spans="1:27" x14ac:dyDescent="0.25">
      <c r="A929" s="1" t="s">
        <v>116</v>
      </c>
      <c r="B929" s="4">
        <v>43215</v>
      </c>
      <c r="C929" s="24" t="str">
        <f ca="1">IF(Table_owssvr[[#This Row],[Date]]&gt;=(TODAY()-365),"Y","N")</f>
        <v>N</v>
      </c>
      <c r="D929" s="1" t="s">
        <v>115</v>
      </c>
      <c r="E929" s="1" t="s">
        <v>19</v>
      </c>
      <c r="F929" s="14" t="s">
        <v>114</v>
      </c>
      <c r="G929" s="1" t="s">
        <v>113</v>
      </c>
      <c r="H929" s="6" t="str">
        <f>IFERROR(LEFT(Table_owssvr[[#This Row],[Subject]],FIND(";",Table_owssvr[[#This Row],[Subject]])-1),Table_owssvr[[#This Row],[Subject]])</f>
        <v>Duplication of Benefits</v>
      </c>
      <c r="I929" s="1" t="s">
        <v>27</v>
      </c>
      <c r="J929" s="1" t="s">
        <v>112</v>
      </c>
      <c r="K929" s="5">
        <v>43222.550949074073</v>
      </c>
      <c r="L929" s="1"/>
      <c r="M929" s="1"/>
      <c r="N929" s="2" t="s">
        <v>12</v>
      </c>
      <c r="O929" s="6" t="b">
        <v>0</v>
      </c>
      <c r="P929" s="1" t="s">
        <v>15</v>
      </c>
      <c r="Q929" s="33" t="str">
        <f>IF(ISNUMBER(SEARCH(",",Table_owssvr[[#This Row],[Created By]])),SUBSTITUTE(Table_owssvr[[#This Row],[Created By]]," OCD,",""),Table_owssvr[[#This Row],[Created By]])</f>
        <v>Chua Michael</v>
      </c>
      <c r="R929" s="33" t="str">
        <f>IF(ISNUMBER(SEARCH(",",Table_owssvr[[#This Row],[Created By]])),(MID(Table_owssvr[[#This Row],[Created By_A]]&amp;" "&amp;Table_owssvr[[#This Row],[Created By_A]],FIND(" ",Table_owssvr[[#This Row],[Created By_A]])+1,LEN(Table_owssvr[[#This Row],[Created By_A]]))),Table_owssvr[[#This Row],[Created By]])</f>
        <v>Michael Chua</v>
      </c>
      <c r="S929" s="34" t="str">
        <f>IF(ISNUMBER(SEARCH(",",Table_owssvr[[#This Row],[Created By_B1]])),SUBSTITUTE(Table_owssvr[[#This Row],[Created By_B1]],",",""),Table_owssvr[[#This Row],[Created By_B1]])</f>
        <v>Michael Chua</v>
      </c>
      <c r="T929" s="7">
        <v>941</v>
      </c>
      <c r="U929" s="1" t="s">
        <v>15</v>
      </c>
      <c r="V929" s="5">
        <v>43222.550949074073</v>
      </c>
      <c r="W929" s="1" t="s">
        <v>112</v>
      </c>
      <c r="X929" s="1"/>
      <c r="Y929" s="1" t="s">
        <v>13</v>
      </c>
      <c r="Z929" s="1" t="s">
        <v>12</v>
      </c>
      <c r="AA929" s="1" t="s">
        <v>11</v>
      </c>
    </row>
    <row r="930" spans="1:27" x14ac:dyDescent="0.25">
      <c r="A930" s="1" t="s">
        <v>116</v>
      </c>
      <c r="B930" s="4">
        <v>43222</v>
      </c>
      <c r="C930" s="24" t="str">
        <f ca="1">IF(Table_owssvr[[#This Row],[Date]]&gt;=(TODAY()-365),"Y","N")</f>
        <v>N</v>
      </c>
      <c r="D930" s="1" t="s">
        <v>115</v>
      </c>
      <c r="E930" s="1" t="s">
        <v>19</v>
      </c>
      <c r="F930" s="14" t="s">
        <v>114</v>
      </c>
      <c r="G930" s="1" t="s">
        <v>113</v>
      </c>
      <c r="H930" s="6" t="str">
        <f>IFERROR(LEFT(Table_owssvr[[#This Row],[Subject]],FIND(";",Table_owssvr[[#This Row],[Subject]])-1),Table_owssvr[[#This Row],[Subject]])</f>
        <v>Duplication of Benefits</v>
      </c>
      <c r="I930" s="1" t="s">
        <v>27</v>
      </c>
      <c r="J930" s="1" t="s">
        <v>112</v>
      </c>
      <c r="K930" s="5">
        <v>43222.55133101852</v>
      </c>
      <c r="L930" s="1"/>
      <c r="M930" s="1"/>
      <c r="N930" s="2" t="s">
        <v>12</v>
      </c>
      <c r="O930" s="6" t="b">
        <v>0</v>
      </c>
      <c r="P930" s="1" t="s">
        <v>15</v>
      </c>
      <c r="Q930" s="33" t="str">
        <f>IF(ISNUMBER(SEARCH(",",Table_owssvr[[#This Row],[Created By]])),SUBSTITUTE(Table_owssvr[[#This Row],[Created By]]," OCD,",""),Table_owssvr[[#This Row],[Created By]])</f>
        <v>Chua Michael</v>
      </c>
      <c r="R930" s="33" t="str">
        <f>IF(ISNUMBER(SEARCH(",",Table_owssvr[[#This Row],[Created By]])),(MID(Table_owssvr[[#This Row],[Created By_A]]&amp;" "&amp;Table_owssvr[[#This Row],[Created By_A]],FIND(" ",Table_owssvr[[#This Row],[Created By_A]])+1,LEN(Table_owssvr[[#This Row],[Created By_A]]))),Table_owssvr[[#This Row],[Created By]])</f>
        <v>Michael Chua</v>
      </c>
      <c r="S930" s="34" t="str">
        <f>IF(ISNUMBER(SEARCH(",",Table_owssvr[[#This Row],[Created By_B1]])),SUBSTITUTE(Table_owssvr[[#This Row],[Created By_B1]],",",""),Table_owssvr[[#This Row],[Created By_B1]])</f>
        <v>Michael Chua</v>
      </c>
      <c r="T930" s="7">
        <v>942</v>
      </c>
      <c r="U930" s="1" t="s">
        <v>15</v>
      </c>
      <c r="V930" s="5">
        <v>43222.55133101852</v>
      </c>
      <c r="W930" s="1" t="s">
        <v>112</v>
      </c>
      <c r="X930" s="1"/>
      <c r="Y930" s="1" t="s">
        <v>13</v>
      </c>
      <c r="Z930" s="1" t="s">
        <v>12</v>
      </c>
      <c r="AA930" s="1" t="s">
        <v>11</v>
      </c>
    </row>
    <row r="931" spans="1:27" x14ac:dyDescent="0.25">
      <c r="A931" s="1" t="s">
        <v>372</v>
      </c>
      <c r="B931" s="4">
        <v>43223</v>
      </c>
      <c r="C931" s="24" t="str">
        <f ca="1">IF(Table_owssvr[[#This Row],[Date]]&gt;=(TODAY()-365),"Y","N")</f>
        <v>N</v>
      </c>
      <c r="D931" s="1" t="s">
        <v>128</v>
      </c>
      <c r="E931" s="1" t="s">
        <v>29</v>
      </c>
      <c r="F931" s="14" t="s">
        <v>371</v>
      </c>
      <c r="G931" s="1" t="s">
        <v>59</v>
      </c>
      <c r="H931" s="6" t="str">
        <f>IFERROR(LEFT(Table_owssvr[[#This Row],[Subject]],FIND(";",Table_owssvr[[#This Row],[Subject]])-1),Table_owssvr[[#This Row],[Subject]])</f>
        <v>Damage related to disaster</v>
      </c>
      <c r="I931" s="1" t="s">
        <v>16</v>
      </c>
      <c r="J931" s="1" t="s">
        <v>3</v>
      </c>
      <c r="K931" s="5">
        <v>43224.437071759261</v>
      </c>
      <c r="L931" s="1"/>
      <c r="M931" s="1"/>
      <c r="N931" s="2" t="s">
        <v>12</v>
      </c>
      <c r="O931" s="6" t="b">
        <v>0</v>
      </c>
      <c r="P931" s="1" t="s">
        <v>15</v>
      </c>
      <c r="Q931" s="33" t="str">
        <f>IF(ISNUMBER(SEARCH(",",Table_owssvr[[#This Row],[Created By]])),SUBSTITUTE(Table_owssvr[[#This Row],[Created By]]," OCD,",""),Table_owssvr[[#This Row],[Created By]])</f>
        <v>Rosalind Peychaud</v>
      </c>
      <c r="R931" s="33" t="str">
        <f>IF(ISNUMBER(SEARCH(",",Table_owssvr[[#This Row],[Created By]])),(MID(Table_owssvr[[#This Row],[Created By_A]]&amp;" "&amp;Table_owssvr[[#This Row],[Created By_A]],FIND(" ",Table_owssvr[[#This Row],[Created By_A]])+1,LEN(Table_owssvr[[#This Row],[Created By_A]]))),Table_owssvr[[#This Row],[Created By]])</f>
        <v>Rosalind Peychaud</v>
      </c>
      <c r="S931" s="34" t="str">
        <f>IF(ISNUMBER(SEARCH(",",Table_owssvr[[#This Row],[Created By_B1]])),SUBSTITUTE(Table_owssvr[[#This Row],[Created By_B1]],",",""),Table_owssvr[[#This Row],[Created By_B1]])</f>
        <v>Rosalind Peychaud</v>
      </c>
      <c r="T931" s="7">
        <v>943</v>
      </c>
      <c r="U931" s="1" t="s">
        <v>15</v>
      </c>
      <c r="V931" s="5">
        <v>43224.437071759261</v>
      </c>
      <c r="W931" s="1" t="s">
        <v>3</v>
      </c>
      <c r="X931" s="1"/>
      <c r="Y931" s="1" t="s">
        <v>13</v>
      </c>
      <c r="Z931" s="1" t="s">
        <v>12</v>
      </c>
      <c r="AA931" s="1" t="s">
        <v>11</v>
      </c>
    </row>
    <row r="932" spans="1:27" x14ac:dyDescent="0.25">
      <c r="A932" s="1" t="s">
        <v>370</v>
      </c>
      <c r="B932" s="4">
        <v>43223</v>
      </c>
      <c r="C932" s="24" t="str">
        <f ca="1">IF(Table_owssvr[[#This Row],[Date]]&gt;=(TODAY()-365),"Y","N")</f>
        <v>N</v>
      </c>
      <c r="D932" s="1" t="s">
        <v>369</v>
      </c>
      <c r="E932" s="1" t="s">
        <v>29</v>
      </c>
      <c r="F932" s="14" t="s">
        <v>368</v>
      </c>
      <c r="G932" s="1" t="s">
        <v>367</v>
      </c>
      <c r="H932" s="6" t="str">
        <f>IFERROR(LEFT(Table_owssvr[[#This Row],[Subject]],FIND(";",Table_owssvr[[#This Row],[Subject]])-1),Table_owssvr[[#This Row],[Subject]])</f>
        <v>Damage related to disaster</v>
      </c>
      <c r="I932" s="1" t="s">
        <v>16</v>
      </c>
      <c r="J932" s="1" t="s">
        <v>3</v>
      </c>
      <c r="K932" s="5">
        <v>43224.439525462964</v>
      </c>
      <c r="L932" s="1"/>
      <c r="M932" s="1"/>
      <c r="N932" s="2" t="s">
        <v>12</v>
      </c>
      <c r="O932" s="6" t="b">
        <v>0</v>
      </c>
      <c r="P932" s="1" t="s">
        <v>15</v>
      </c>
      <c r="Q932" s="33" t="str">
        <f>IF(ISNUMBER(SEARCH(",",Table_owssvr[[#This Row],[Created By]])),SUBSTITUTE(Table_owssvr[[#This Row],[Created By]]," OCD,",""),Table_owssvr[[#This Row],[Created By]])</f>
        <v>Rosalind Peychaud</v>
      </c>
      <c r="R932" s="33" t="str">
        <f>IF(ISNUMBER(SEARCH(",",Table_owssvr[[#This Row],[Created By]])),(MID(Table_owssvr[[#This Row],[Created By_A]]&amp;" "&amp;Table_owssvr[[#This Row],[Created By_A]],FIND(" ",Table_owssvr[[#This Row],[Created By_A]])+1,LEN(Table_owssvr[[#This Row],[Created By_A]]))),Table_owssvr[[#This Row],[Created By]])</f>
        <v>Rosalind Peychaud</v>
      </c>
      <c r="S932" s="34" t="str">
        <f>IF(ISNUMBER(SEARCH(",",Table_owssvr[[#This Row],[Created By_B1]])),SUBSTITUTE(Table_owssvr[[#This Row],[Created By_B1]],",",""),Table_owssvr[[#This Row],[Created By_B1]])</f>
        <v>Rosalind Peychaud</v>
      </c>
      <c r="T932" s="7">
        <v>944</v>
      </c>
      <c r="U932" s="1" t="s">
        <v>15</v>
      </c>
      <c r="V932" s="5">
        <v>43224.444236111114</v>
      </c>
      <c r="W932" s="1" t="s">
        <v>3</v>
      </c>
      <c r="X932" s="1"/>
      <c r="Y932" s="1" t="s">
        <v>13</v>
      </c>
      <c r="Z932" s="1" t="s">
        <v>12</v>
      </c>
      <c r="AA932" s="1" t="s">
        <v>11</v>
      </c>
    </row>
    <row r="933" spans="1:27" x14ac:dyDescent="0.25">
      <c r="A933" s="1" t="s">
        <v>105</v>
      </c>
      <c r="B933" s="4">
        <v>43223</v>
      </c>
      <c r="C933" s="24" t="str">
        <f ca="1">IF(Table_owssvr[[#This Row],[Date]]&gt;=(TODAY()-365),"Y","N")</f>
        <v>N</v>
      </c>
      <c r="D933" s="1" t="s">
        <v>105</v>
      </c>
      <c r="E933" s="1" t="s">
        <v>29</v>
      </c>
      <c r="F933" s="14" t="s">
        <v>366</v>
      </c>
      <c r="G933" s="1" t="s">
        <v>13</v>
      </c>
      <c r="H933" s="6" t="str">
        <f>IFERROR(LEFT(Table_owssvr[[#This Row],[Subject]],FIND(";",Table_owssvr[[#This Row],[Subject]])-1),Table_owssvr[[#This Row],[Subject]])</f>
        <v>Grants Management</v>
      </c>
      <c r="I933" s="1" t="s">
        <v>16</v>
      </c>
      <c r="J933" s="1" t="s">
        <v>3</v>
      </c>
      <c r="K933" s="5">
        <v>43224.443506944444</v>
      </c>
      <c r="L933" s="1"/>
      <c r="M933" s="1"/>
      <c r="N933" s="2" t="s">
        <v>12</v>
      </c>
      <c r="O933" s="6" t="b">
        <v>0</v>
      </c>
      <c r="P933" s="1" t="s">
        <v>15</v>
      </c>
      <c r="Q933" s="33" t="str">
        <f>IF(ISNUMBER(SEARCH(",",Table_owssvr[[#This Row],[Created By]])),SUBSTITUTE(Table_owssvr[[#This Row],[Created By]]," OCD,",""),Table_owssvr[[#This Row],[Created By]])</f>
        <v>Rosalind Peychaud</v>
      </c>
      <c r="R933" s="33" t="str">
        <f>IF(ISNUMBER(SEARCH(",",Table_owssvr[[#This Row],[Created By]])),(MID(Table_owssvr[[#This Row],[Created By_A]]&amp;" "&amp;Table_owssvr[[#This Row],[Created By_A]],FIND(" ",Table_owssvr[[#This Row],[Created By_A]])+1,LEN(Table_owssvr[[#This Row],[Created By_A]]))),Table_owssvr[[#This Row],[Created By]])</f>
        <v>Rosalind Peychaud</v>
      </c>
      <c r="S933" s="34" t="str">
        <f>IF(ISNUMBER(SEARCH(",",Table_owssvr[[#This Row],[Created By_B1]])),SUBSTITUTE(Table_owssvr[[#This Row],[Created By_B1]],",",""),Table_owssvr[[#This Row],[Created By_B1]])</f>
        <v>Rosalind Peychaud</v>
      </c>
      <c r="T933" s="7">
        <v>945</v>
      </c>
      <c r="U933" s="1" t="s">
        <v>15</v>
      </c>
      <c r="V933" s="5">
        <v>43224.443506944444</v>
      </c>
      <c r="W933" s="1" t="s">
        <v>3</v>
      </c>
      <c r="X933" s="1"/>
      <c r="Y933" s="1" t="s">
        <v>13</v>
      </c>
      <c r="Z933" s="1" t="s">
        <v>12</v>
      </c>
      <c r="AA933" s="1" t="s">
        <v>11</v>
      </c>
    </row>
    <row r="934" spans="1:27" x14ac:dyDescent="0.25">
      <c r="A934" s="1" t="s">
        <v>31</v>
      </c>
      <c r="B934" s="4">
        <v>43227</v>
      </c>
      <c r="C934" s="24" t="str">
        <f ca="1">IF(Table_owssvr[[#This Row],[Date]]&gt;=(TODAY()-365),"Y","N")</f>
        <v>N</v>
      </c>
      <c r="D934" s="1" t="s">
        <v>30</v>
      </c>
      <c r="E934" s="1" t="s">
        <v>29</v>
      </c>
      <c r="F934" s="14" t="s">
        <v>365</v>
      </c>
      <c r="G934" s="1" t="s">
        <v>13</v>
      </c>
      <c r="H934" s="6" t="str">
        <f>IFERROR(LEFT(Table_owssvr[[#This Row],[Subject]],FIND(";",Table_owssvr[[#This Row],[Subject]])-1),Table_owssvr[[#This Row],[Subject]])</f>
        <v>Grants Management</v>
      </c>
      <c r="I934" s="1" t="s">
        <v>27</v>
      </c>
      <c r="J934" s="1" t="s">
        <v>26</v>
      </c>
      <c r="K934" s="5">
        <v>43227.579988425925</v>
      </c>
      <c r="L934" s="1"/>
      <c r="M934" s="1"/>
      <c r="N934" s="2" t="s">
        <v>12</v>
      </c>
      <c r="O934" s="6" t="b">
        <v>0</v>
      </c>
      <c r="P934" s="1" t="s">
        <v>15</v>
      </c>
      <c r="Q934" s="33" t="str">
        <f>IF(ISNUMBER(SEARCH(",",Table_owssvr[[#This Row],[Created By]])),SUBSTITUTE(Table_owssvr[[#This Row],[Created By]]," OCD,",""),Table_owssvr[[#This Row],[Created By]])</f>
        <v>Jimmy Dunphy</v>
      </c>
      <c r="R934" s="33" t="str">
        <f>IF(ISNUMBER(SEARCH(",",Table_owssvr[[#This Row],[Created By]])),(MID(Table_owssvr[[#This Row],[Created By_A]]&amp;" "&amp;Table_owssvr[[#This Row],[Created By_A]],FIND(" ",Table_owssvr[[#This Row],[Created By_A]])+1,LEN(Table_owssvr[[#This Row],[Created By_A]]))),Table_owssvr[[#This Row],[Created By]])</f>
        <v>Jimmy Dunphy</v>
      </c>
      <c r="S934" s="34" t="str">
        <f>IF(ISNUMBER(SEARCH(",",Table_owssvr[[#This Row],[Created By_B1]])),SUBSTITUTE(Table_owssvr[[#This Row],[Created By_B1]],",",""),Table_owssvr[[#This Row],[Created By_B1]])</f>
        <v>Jimmy Dunphy</v>
      </c>
      <c r="T934" s="7">
        <v>946</v>
      </c>
      <c r="U934" s="1" t="s">
        <v>15</v>
      </c>
      <c r="V934" s="5">
        <v>43227.632534722223</v>
      </c>
      <c r="W934" s="1" t="s">
        <v>26</v>
      </c>
      <c r="X934" s="1"/>
      <c r="Y934" s="1" t="s">
        <v>13</v>
      </c>
      <c r="Z934" s="1" t="s">
        <v>12</v>
      </c>
      <c r="AA934" s="1" t="s">
        <v>11</v>
      </c>
    </row>
    <row r="935" spans="1:27" x14ac:dyDescent="0.25">
      <c r="A935" s="1" t="s">
        <v>41</v>
      </c>
      <c r="B935" s="4">
        <v>43230</v>
      </c>
      <c r="C935" s="24" t="str">
        <f ca="1">IF(Table_owssvr[[#This Row],[Date]]&gt;=(TODAY()-365),"Y","N")</f>
        <v>N</v>
      </c>
      <c r="D935" s="1" t="s">
        <v>40</v>
      </c>
      <c r="E935" s="1" t="s">
        <v>39</v>
      </c>
      <c r="F935" s="14" t="s">
        <v>364</v>
      </c>
      <c r="G935" s="1" t="s">
        <v>13</v>
      </c>
      <c r="H935" s="6" t="str">
        <f>IFERROR(LEFT(Table_owssvr[[#This Row],[Subject]],FIND(";",Table_owssvr[[#This Row],[Subject]])-1),Table_owssvr[[#This Row],[Subject]])</f>
        <v>Grants Management</v>
      </c>
      <c r="I935" s="1" t="s">
        <v>27</v>
      </c>
      <c r="J935" s="1" t="s">
        <v>26</v>
      </c>
      <c r="K935" s="5">
        <v>43230.44908564815</v>
      </c>
      <c r="L935" s="1"/>
      <c r="M935" s="1"/>
      <c r="N935" s="2" t="s">
        <v>12</v>
      </c>
      <c r="O935" s="6" t="b">
        <v>0</v>
      </c>
      <c r="P935" s="1" t="s">
        <v>15</v>
      </c>
      <c r="Q935" s="33" t="str">
        <f>IF(ISNUMBER(SEARCH(",",Table_owssvr[[#This Row],[Created By]])),SUBSTITUTE(Table_owssvr[[#This Row],[Created By]]," OCD,",""),Table_owssvr[[#This Row],[Created By]])</f>
        <v>Jimmy Dunphy</v>
      </c>
      <c r="R935" s="33" t="str">
        <f>IF(ISNUMBER(SEARCH(",",Table_owssvr[[#This Row],[Created By]])),(MID(Table_owssvr[[#This Row],[Created By_A]]&amp;" "&amp;Table_owssvr[[#This Row],[Created By_A]],FIND(" ",Table_owssvr[[#This Row],[Created By_A]])+1,LEN(Table_owssvr[[#This Row],[Created By_A]]))),Table_owssvr[[#This Row],[Created By]])</f>
        <v>Jimmy Dunphy</v>
      </c>
      <c r="S935" s="34" t="str">
        <f>IF(ISNUMBER(SEARCH(",",Table_owssvr[[#This Row],[Created By_B1]])),SUBSTITUTE(Table_owssvr[[#This Row],[Created By_B1]],",",""),Table_owssvr[[#This Row],[Created By_B1]])</f>
        <v>Jimmy Dunphy</v>
      </c>
      <c r="T935" s="7">
        <v>947</v>
      </c>
      <c r="U935" s="1" t="s">
        <v>15</v>
      </c>
      <c r="V935" s="5">
        <v>43230.452233796299</v>
      </c>
      <c r="W935" s="1" t="s">
        <v>26</v>
      </c>
      <c r="X935" s="1"/>
      <c r="Y935" s="1" t="s">
        <v>13</v>
      </c>
      <c r="Z935" s="1" t="s">
        <v>12</v>
      </c>
      <c r="AA935" s="1" t="s">
        <v>11</v>
      </c>
    </row>
    <row r="936" spans="1:27" x14ac:dyDescent="0.25">
      <c r="A936" s="1" t="s">
        <v>363</v>
      </c>
      <c r="B936" s="4">
        <v>43230</v>
      </c>
      <c r="C936" s="24" t="str">
        <f ca="1">IF(Table_owssvr[[#This Row],[Date]]&gt;=(TODAY()-365),"Y","N")</f>
        <v>N</v>
      </c>
      <c r="D936" s="1" t="s">
        <v>362</v>
      </c>
      <c r="E936" s="1" t="s">
        <v>19</v>
      </c>
      <c r="F936" s="14" t="s">
        <v>361</v>
      </c>
      <c r="G936" s="1" t="s">
        <v>22</v>
      </c>
      <c r="H936" s="6" t="str">
        <f>IFERROR(LEFT(Table_owssvr[[#This Row],[Subject]],FIND(";",Table_owssvr[[#This Row],[Subject]])-1),Table_owssvr[[#This Row],[Subject]])</f>
        <v>Damage related to disaster</v>
      </c>
      <c r="I936" s="1" t="s">
        <v>16</v>
      </c>
      <c r="J936" s="1" t="s">
        <v>14</v>
      </c>
      <c r="K936" s="5">
        <v>43235.363379629627</v>
      </c>
      <c r="L936" s="1"/>
      <c r="M936" s="1"/>
      <c r="N936" s="2" t="s">
        <v>12</v>
      </c>
      <c r="O936" s="6" t="b">
        <v>0</v>
      </c>
      <c r="P936" s="1" t="s">
        <v>15</v>
      </c>
      <c r="Q936" s="33" t="str">
        <f>IF(ISNUMBER(SEARCH(",",Table_owssvr[[#This Row],[Created By]])),SUBSTITUTE(Table_owssvr[[#This Row],[Created By]]," OCD,",""),Table_owssvr[[#This Row],[Created By]])</f>
        <v>Janssen Helena</v>
      </c>
      <c r="R936" s="33" t="str">
        <f>IF(ISNUMBER(SEARCH(",",Table_owssvr[[#This Row],[Created By]])),(MID(Table_owssvr[[#This Row],[Created By_A]]&amp;" "&amp;Table_owssvr[[#This Row],[Created By_A]],FIND(" ",Table_owssvr[[#This Row],[Created By_A]])+1,LEN(Table_owssvr[[#This Row],[Created By_A]]))),Table_owssvr[[#This Row],[Created By]])</f>
        <v>Helena Janssen</v>
      </c>
      <c r="S936" s="34" t="str">
        <f>IF(ISNUMBER(SEARCH(",",Table_owssvr[[#This Row],[Created By_B1]])),SUBSTITUTE(Table_owssvr[[#This Row],[Created By_B1]],",",""),Table_owssvr[[#This Row],[Created By_B1]])</f>
        <v>Helena Janssen</v>
      </c>
      <c r="T936" s="7">
        <v>948</v>
      </c>
      <c r="U936" s="1" t="s">
        <v>15</v>
      </c>
      <c r="V936" s="5">
        <v>43235.386446759258</v>
      </c>
      <c r="W936" s="1" t="s">
        <v>14</v>
      </c>
      <c r="X936" s="1"/>
      <c r="Y936" s="1" t="s">
        <v>13</v>
      </c>
      <c r="Z936" s="1" t="s">
        <v>12</v>
      </c>
      <c r="AA936" s="1" t="s">
        <v>11</v>
      </c>
    </row>
    <row r="937" spans="1:27" x14ac:dyDescent="0.25">
      <c r="A937" s="1" t="s">
        <v>360</v>
      </c>
      <c r="B937" s="4">
        <v>43230</v>
      </c>
      <c r="C937" s="24" t="str">
        <f ca="1">IF(Table_owssvr[[#This Row],[Date]]&gt;=(TODAY()-365),"Y","N")</f>
        <v>N</v>
      </c>
      <c r="D937" s="1" t="s">
        <v>359</v>
      </c>
      <c r="E937" s="1" t="s">
        <v>19</v>
      </c>
      <c r="F937" s="14" t="s">
        <v>358</v>
      </c>
      <c r="G937" s="1" t="s">
        <v>22</v>
      </c>
      <c r="H937" s="6" t="str">
        <f>IFERROR(LEFT(Table_owssvr[[#This Row],[Subject]],FIND(";",Table_owssvr[[#This Row],[Subject]])-1),Table_owssvr[[#This Row],[Subject]])</f>
        <v>Damage related to disaster</v>
      </c>
      <c r="I937" s="1" t="s">
        <v>16</v>
      </c>
      <c r="J937" s="1" t="s">
        <v>14</v>
      </c>
      <c r="K937" s="5">
        <v>43235.368900462963</v>
      </c>
      <c r="L937" s="1"/>
      <c r="M937" s="1"/>
      <c r="N937" s="2" t="s">
        <v>12</v>
      </c>
      <c r="O937" s="6" t="b">
        <v>0</v>
      </c>
      <c r="P937" s="1" t="s">
        <v>15</v>
      </c>
      <c r="Q937" s="33" t="str">
        <f>IF(ISNUMBER(SEARCH(",",Table_owssvr[[#This Row],[Created By]])),SUBSTITUTE(Table_owssvr[[#This Row],[Created By]]," OCD,",""),Table_owssvr[[#This Row],[Created By]])</f>
        <v>Janssen Helena</v>
      </c>
      <c r="R937" s="33" t="str">
        <f>IF(ISNUMBER(SEARCH(",",Table_owssvr[[#This Row],[Created By]])),(MID(Table_owssvr[[#This Row],[Created By_A]]&amp;" "&amp;Table_owssvr[[#This Row],[Created By_A]],FIND(" ",Table_owssvr[[#This Row],[Created By_A]])+1,LEN(Table_owssvr[[#This Row],[Created By_A]]))),Table_owssvr[[#This Row],[Created By]])</f>
        <v>Helena Janssen</v>
      </c>
      <c r="S937" s="34" t="str">
        <f>IF(ISNUMBER(SEARCH(",",Table_owssvr[[#This Row],[Created By_B1]])),SUBSTITUTE(Table_owssvr[[#This Row],[Created By_B1]],",",""),Table_owssvr[[#This Row],[Created By_B1]])</f>
        <v>Helena Janssen</v>
      </c>
      <c r="T937" s="7">
        <v>949</v>
      </c>
      <c r="U937" s="1" t="s">
        <v>15</v>
      </c>
      <c r="V937" s="5">
        <v>43235.388032407405</v>
      </c>
      <c r="W937" s="1" t="s">
        <v>14</v>
      </c>
      <c r="X937" s="1"/>
      <c r="Y937" s="1" t="s">
        <v>13</v>
      </c>
      <c r="Z937" s="1" t="s">
        <v>12</v>
      </c>
      <c r="AA937" s="1" t="s">
        <v>11</v>
      </c>
    </row>
    <row r="938" spans="1:27" x14ac:dyDescent="0.25">
      <c r="A938" s="1" t="s">
        <v>357</v>
      </c>
      <c r="B938" s="4">
        <v>43230</v>
      </c>
      <c r="C938" s="24" t="str">
        <f ca="1">IF(Table_owssvr[[#This Row],[Date]]&gt;=(TODAY()-365),"Y","N")</f>
        <v>N</v>
      </c>
      <c r="D938" s="1" t="s">
        <v>356</v>
      </c>
      <c r="E938" s="1" t="s">
        <v>19</v>
      </c>
      <c r="F938" s="14" t="s">
        <v>355</v>
      </c>
      <c r="G938" s="1" t="s">
        <v>354</v>
      </c>
      <c r="H938" s="6" t="str">
        <f>IFERROR(LEFT(Table_owssvr[[#This Row],[Subject]],FIND(";",Table_owssvr[[#This Row],[Subject]])-1),Table_owssvr[[#This Row],[Subject]])</f>
        <v>Damage related to disaster</v>
      </c>
      <c r="I938" s="1" t="s">
        <v>16</v>
      </c>
      <c r="J938" s="1" t="s">
        <v>95</v>
      </c>
      <c r="K938" s="5">
        <v>43235.376944444448</v>
      </c>
      <c r="L938" s="1"/>
      <c r="M938" s="1"/>
      <c r="N938" s="2" t="s">
        <v>12</v>
      </c>
      <c r="O938" s="6" t="b">
        <v>0</v>
      </c>
      <c r="P938" s="1" t="s">
        <v>15</v>
      </c>
      <c r="Q938" s="33" t="str">
        <f>IF(ISNUMBER(SEARCH(",",Table_owssvr[[#This Row],[Created By]])),SUBSTITUTE(Table_owssvr[[#This Row],[Created By]]," OCD,",""),Table_owssvr[[#This Row],[Created By]])</f>
        <v>Eugenia Williams</v>
      </c>
      <c r="R938" s="33" t="str">
        <f>IF(ISNUMBER(SEARCH(",",Table_owssvr[[#This Row],[Created By]])),(MID(Table_owssvr[[#This Row],[Created By_A]]&amp;" "&amp;Table_owssvr[[#This Row],[Created By_A]],FIND(" ",Table_owssvr[[#This Row],[Created By_A]])+1,LEN(Table_owssvr[[#This Row],[Created By_A]]))),Table_owssvr[[#This Row],[Created By]])</f>
        <v>Eugenia Williams</v>
      </c>
      <c r="S938" s="34" t="str">
        <f>IF(ISNUMBER(SEARCH(",",Table_owssvr[[#This Row],[Created By_B1]])),SUBSTITUTE(Table_owssvr[[#This Row],[Created By_B1]],",",""),Table_owssvr[[#This Row],[Created By_B1]])</f>
        <v>Eugenia Williams</v>
      </c>
      <c r="T938" s="7">
        <v>950</v>
      </c>
      <c r="U938" s="1" t="s">
        <v>15</v>
      </c>
      <c r="V938" s="5">
        <v>43235.384988425925</v>
      </c>
      <c r="W938" s="1" t="s">
        <v>95</v>
      </c>
      <c r="X938" s="1"/>
      <c r="Y938" s="1" t="s">
        <v>13</v>
      </c>
      <c r="Z938" s="1" t="s">
        <v>12</v>
      </c>
      <c r="AA938" s="1" t="s">
        <v>11</v>
      </c>
    </row>
    <row r="939" spans="1:27" x14ac:dyDescent="0.25">
      <c r="A939" s="1" t="s">
        <v>353</v>
      </c>
      <c r="B939" s="4">
        <v>43187</v>
      </c>
      <c r="C939" s="24" t="str">
        <f ca="1">IF(Table_owssvr[[#This Row],[Date]]&gt;=(TODAY()-365),"Y","N")</f>
        <v>N</v>
      </c>
      <c r="D939" s="1" t="s">
        <v>352</v>
      </c>
      <c r="E939" s="1" t="s">
        <v>19</v>
      </c>
      <c r="F939" s="14" t="s">
        <v>351</v>
      </c>
      <c r="G939" s="1" t="s">
        <v>22</v>
      </c>
      <c r="H939" s="6" t="str">
        <f>IFERROR(LEFT(Table_owssvr[[#This Row],[Subject]],FIND(";",Table_owssvr[[#This Row],[Subject]])-1),Table_owssvr[[#This Row],[Subject]])</f>
        <v>Damage related to disaster</v>
      </c>
      <c r="I939" s="1" t="s">
        <v>16</v>
      </c>
      <c r="J939" s="1" t="s">
        <v>14</v>
      </c>
      <c r="K939" s="5">
        <v>43236.300196759257</v>
      </c>
      <c r="L939" s="1"/>
      <c r="M939" s="1"/>
      <c r="N939" s="2" t="s">
        <v>12</v>
      </c>
      <c r="O939" s="6" t="b">
        <v>0</v>
      </c>
      <c r="P939" s="1" t="s">
        <v>15</v>
      </c>
      <c r="Q939" s="33" t="str">
        <f>IF(ISNUMBER(SEARCH(",",Table_owssvr[[#This Row],[Created By]])),SUBSTITUTE(Table_owssvr[[#This Row],[Created By]]," OCD,",""),Table_owssvr[[#This Row],[Created By]])</f>
        <v>Janssen Helena</v>
      </c>
      <c r="R939" s="33" t="str">
        <f>IF(ISNUMBER(SEARCH(",",Table_owssvr[[#This Row],[Created By]])),(MID(Table_owssvr[[#This Row],[Created By_A]]&amp;" "&amp;Table_owssvr[[#This Row],[Created By_A]],FIND(" ",Table_owssvr[[#This Row],[Created By_A]])+1,LEN(Table_owssvr[[#This Row],[Created By_A]]))),Table_owssvr[[#This Row],[Created By]])</f>
        <v>Helena Janssen</v>
      </c>
      <c r="S939" s="34" t="str">
        <f>IF(ISNUMBER(SEARCH(",",Table_owssvr[[#This Row],[Created By_B1]])),SUBSTITUTE(Table_owssvr[[#This Row],[Created By_B1]],",",""),Table_owssvr[[#This Row],[Created By_B1]])</f>
        <v>Helena Janssen</v>
      </c>
      <c r="T939" s="7">
        <v>951</v>
      </c>
      <c r="U939" s="1" t="s">
        <v>15</v>
      </c>
      <c r="V939" s="5">
        <v>43236.300196759257</v>
      </c>
      <c r="W939" s="1" t="s">
        <v>14</v>
      </c>
      <c r="X939" s="1"/>
      <c r="Y939" s="1" t="s">
        <v>13</v>
      </c>
      <c r="Z939" s="1" t="s">
        <v>12</v>
      </c>
      <c r="AA939" s="1" t="s">
        <v>11</v>
      </c>
    </row>
    <row r="940" spans="1:27" x14ac:dyDescent="0.25">
      <c r="A940" s="1" t="s">
        <v>350</v>
      </c>
      <c r="B940" s="4">
        <v>43237</v>
      </c>
      <c r="C940" s="24" t="str">
        <f ca="1">IF(Table_owssvr[[#This Row],[Date]]&gt;=(TODAY()-365),"Y","N")</f>
        <v>N</v>
      </c>
      <c r="D940" s="1" t="s">
        <v>349</v>
      </c>
      <c r="E940" s="1" t="s">
        <v>19</v>
      </c>
      <c r="F940" s="14" t="s">
        <v>348</v>
      </c>
      <c r="G940" s="1" t="s">
        <v>306</v>
      </c>
      <c r="H940" s="6" t="str">
        <f>IFERROR(LEFT(Table_owssvr[[#This Row],[Subject]],FIND(";",Table_owssvr[[#This Row],[Subject]])-1),Table_owssvr[[#This Row],[Subject]])</f>
        <v>Damage related to disaster</v>
      </c>
      <c r="I940" s="1" t="s">
        <v>16</v>
      </c>
      <c r="J940" s="1" t="s">
        <v>2828</v>
      </c>
      <c r="K940" s="5">
        <v>43237.52553240741</v>
      </c>
      <c r="L940" s="1"/>
      <c r="M940" s="1"/>
      <c r="N940" s="2" t="s">
        <v>12</v>
      </c>
      <c r="O940" s="6" t="b">
        <v>0</v>
      </c>
      <c r="P940" s="1" t="s">
        <v>15</v>
      </c>
      <c r="Q940" s="33" t="str">
        <f>IF(ISNUMBER(SEARCH(",",Table_owssvr[[#This Row],[Created By]])),SUBSTITUTE(Table_owssvr[[#This Row],[Created By]]," OCD,",""),Table_owssvr[[#This Row],[Created By]])</f>
        <v>Gwen Lee</v>
      </c>
      <c r="R940" s="33" t="str">
        <f>IF(ISNUMBER(SEARCH(",",Table_owssvr[[#This Row],[Created By]])),(MID(Table_owssvr[[#This Row],[Created By_A]]&amp;" "&amp;Table_owssvr[[#This Row],[Created By_A]],FIND(" ",Table_owssvr[[#This Row],[Created By_A]])+1,LEN(Table_owssvr[[#This Row],[Created By_A]]))),Table_owssvr[[#This Row],[Created By]])</f>
        <v>Gwen Lee</v>
      </c>
      <c r="S940" s="34" t="str">
        <f>IF(ISNUMBER(SEARCH(",",Table_owssvr[[#This Row],[Created By_B1]])),SUBSTITUTE(Table_owssvr[[#This Row],[Created By_B1]],",",""),Table_owssvr[[#This Row],[Created By_B1]])</f>
        <v>Gwen Lee</v>
      </c>
      <c r="T940" s="7">
        <v>952</v>
      </c>
      <c r="U940" s="1" t="s">
        <v>15</v>
      </c>
      <c r="V940" s="5">
        <v>43237.52553240741</v>
      </c>
      <c r="W940" s="1" t="s">
        <v>2828</v>
      </c>
      <c r="X940" s="1"/>
      <c r="Y940" s="1" t="s">
        <v>13</v>
      </c>
      <c r="Z940" s="1" t="s">
        <v>12</v>
      </c>
      <c r="AA940" s="1" t="s">
        <v>11</v>
      </c>
    </row>
    <row r="941" spans="1:27" x14ac:dyDescent="0.25">
      <c r="A941" s="1" t="s">
        <v>153</v>
      </c>
      <c r="B941" s="4">
        <v>43237</v>
      </c>
      <c r="C941" s="24" t="str">
        <f ca="1">IF(Table_owssvr[[#This Row],[Date]]&gt;=(TODAY()-365),"Y","N")</f>
        <v>N</v>
      </c>
      <c r="D941" s="1" t="s">
        <v>199</v>
      </c>
      <c r="E941" s="1" t="s">
        <v>39</v>
      </c>
      <c r="F941" s="14" t="s">
        <v>347</v>
      </c>
      <c r="G941" s="1" t="s">
        <v>13</v>
      </c>
      <c r="H941" s="6" t="str">
        <f>IFERROR(LEFT(Table_owssvr[[#This Row],[Subject]],FIND(";",Table_owssvr[[#This Row],[Subject]])-1),Table_owssvr[[#This Row],[Subject]])</f>
        <v>Grants Management</v>
      </c>
      <c r="I941" s="1" t="s">
        <v>27</v>
      </c>
      <c r="J941" s="1" t="s">
        <v>26</v>
      </c>
      <c r="K941" s="5">
        <v>43237.582372685189</v>
      </c>
      <c r="L941" s="1"/>
      <c r="M941" s="1"/>
      <c r="N941" s="2" t="s">
        <v>12</v>
      </c>
      <c r="O941" s="6" t="b">
        <v>0</v>
      </c>
      <c r="P941" s="1" t="s">
        <v>15</v>
      </c>
      <c r="Q941" s="33" t="str">
        <f>IF(ISNUMBER(SEARCH(",",Table_owssvr[[#This Row],[Created By]])),SUBSTITUTE(Table_owssvr[[#This Row],[Created By]]," OCD,",""),Table_owssvr[[#This Row],[Created By]])</f>
        <v>Jimmy Dunphy</v>
      </c>
      <c r="R941" s="33" t="str">
        <f>IF(ISNUMBER(SEARCH(",",Table_owssvr[[#This Row],[Created By]])),(MID(Table_owssvr[[#This Row],[Created By_A]]&amp;" "&amp;Table_owssvr[[#This Row],[Created By_A]],FIND(" ",Table_owssvr[[#This Row],[Created By_A]])+1,LEN(Table_owssvr[[#This Row],[Created By_A]]))),Table_owssvr[[#This Row],[Created By]])</f>
        <v>Jimmy Dunphy</v>
      </c>
      <c r="S941" s="34" t="str">
        <f>IF(ISNUMBER(SEARCH(",",Table_owssvr[[#This Row],[Created By_B1]])),SUBSTITUTE(Table_owssvr[[#This Row],[Created By_B1]],",",""),Table_owssvr[[#This Row],[Created By_B1]])</f>
        <v>Jimmy Dunphy</v>
      </c>
      <c r="T941" s="7">
        <v>953</v>
      </c>
      <c r="U941" s="1" t="s">
        <v>15</v>
      </c>
      <c r="V941" s="5">
        <v>43237.654930555553</v>
      </c>
      <c r="W941" s="1" t="s">
        <v>26</v>
      </c>
      <c r="X941" s="1"/>
      <c r="Y941" s="1" t="s">
        <v>13</v>
      </c>
      <c r="Z941" s="1" t="s">
        <v>12</v>
      </c>
      <c r="AA941" s="1" t="s">
        <v>11</v>
      </c>
    </row>
    <row r="942" spans="1:27" x14ac:dyDescent="0.25">
      <c r="A942" s="1" t="s">
        <v>346</v>
      </c>
      <c r="B942" s="4">
        <v>43241</v>
      </c>
      <c r="C942" s="24" t="str">
        <f ca="1">IF(Table_owssvr[[#This Row],[Date]]&gt;=(TODAY()-365),"Y","N")</f>
        <v>N</v>
      </c>
      <c r="D942" s="1" t="s">
        <v>345</v>
      </c>
      <c r="E942" s="1" t="s">
        <v>19</v>
      </c>
      <c r="F942" s="14" t="s">
        <v>344</v>
      </c>
      <c r="G942" s="1" t="s">
        <v>343</v>
      </c>
      <c r="H942" s="6" t="str">
        <f>IFERROR(LEFT(Table_owssvr[[#This Row],[Subject]],FIND(";",Table_owssvr[[#This Row],[Subject]])-1),Table_owssvr[[#This Row],[Subject]])</f>
        <v>Damage related to disaster</v>
      </c>
      <c r="I942" s="1" t="s">
        <v>16</v>
      </c>
      <c r="J942" s="1" t="s">
        <v>95</v>
      </c>
      <c r="K942" s="5">
        <v>43242.374606481484</v>
      </c>
      <c r="L942" s="1"/>
      <c r="M942" s="1"/>
      <c r="N942" s="2" t="s">
        <v>12</v>
      </c>
      <c r="O942" s="6" t="b">
        <v>0</v>
      </c>
      <c r="P942" s="1" t="s">
        <v>15</v>
      </c>
      <c r="Q942" s="33" t="str">
        <f>IF(ISNUMBER(SEARCH(",",Table_owssvr[[#This Row],[Created By]])),SUBSTITUTE(Table_owssvr[[#This Row],[Created By]]," OCD,",""),Table_owssvr[[#This Row],[Created By]])</f>
        <v>Eugenia Williams</v>
      </c>
      <c r="R942" s="33" t="str">
        <f>IF(ISNUMBER(SEARCH(",",Table_owssvr[[#This Row],[Created By]])),(MID(Table_owssvr[[#This Row],[Created By_A]]&amp;" "&amp;Table_owssvr[[#This Row],[Created By_A]],FIND(" ",Table_owssvr[[#This Row],[Created By_A]])+1,LEN(Table_owssvr[[#This Row],[Created By_A]]))),Table_owssvr[[#This Row],[Created By]])</f>
        <v>Eugenia Williams</v>
      </c>
      <c r="S942" s="34" t="str">
        <f>IF(ISNUMBER(SEARCH(",",Table_owssvr[[#This Row],[Created By_B1]])),SUBSTITUTE(Table_owssvr[[#This Row],[Created By_B1]],",",""),Table_owssvr[[#This Row],[Created By_B1]])</f>
        <v>Eugenia Williams</v>
      </c>
      <c r="T942" s="7">
        <v>954</v>
      </c>
      <c r="U942" s="1" t="s">
        <v>15</v>
      </c>
      <c r="V942" s="5">
        <v>43242.374606481484</v>
      </c>
      <c r="W942" s="1" t="s">
        <v>95</v>
      </c>
      <c r="X942" s="1"/>
      <c r="Y942" s="1" t="s">
        <v>13</v>
      </c>
      <c r="Z942" s="1" t="s">
        <v>12</v>
      </c>
      <c r="AA942" s="1" t="s">
        <v>11</v>
      </c>
    </row>
    <row r="943" spans="1:27" x14ac:dyDescent="0.25">
      <c r="A943" s="1" t="s">
        <v>105</v>
      </c>
      <c r="B943" s="4">
        <v>43242</v>
      </c>
      <c r="C943" s="24" t="str">
        <f ca="1">IF(Table_owssvr[[#This Row],[Date]]&gt;=(TODAY()-365),"Y","N")</f>
        <v>N</v>
      </c>
      <c r="D943" s="1" t="s">
        <v>104</v>
      </c>
      <c r="E943" s="1" t="s">
        <v>335</v>
      </c>
      <c r="F943" s="14" t="s">
        <v>342</v>
      </c>
      <c r="G943" s="1" t="s">
        <v>126</v>
      </c>
      <c r="H943" s="6" t="str">
        <f>IFERROR(LEFT(Table_owssvr[[#This Row],[Subject]],FIND(";",Table_owssvr[[#This Row],[Subject]])-1),Table_owssvr[[#This Row],[Subject]])</f>
        <v>Damage related to disaster</v>
      </c>
      <c r="I943" s="1" t="s">
        <v>16</v>
      </c>
      <c r="J943" s="1" t="s">
        <v>3</v>
      </c>
      <c r="K943" s="5">
        <v>43242.628993055558</v>
      </c>
      <c r="L943" s="1"/>
      <c r="M943" s="1"/>
      <c r="N943" s="2" t="s">
        <v>12</v>
      </c>
      <c r="O943" s="6" t="b">
        <v>0</v>
      </c>
      <c r="P943" s="1" t="s">
        <v>15</v>
      </c>
      <c r="Q943" s="33" t="str">
        <f>IF(ISNUMBER(SEARCH(",",Table_owssvr[[#This Row],[Created By]])),SUBSTITUTE(Table_owssvr[[#This Row],[Created By]]," OCD,",""),Table_owssvr[[#This Row],[Created By]])</f>
        <v>Rosalind Peychaud</v>
      </c>
      <c r="R943" s="33" t="str">
        <f>IF(ISNUMBER(SEARCH(",",Table_owssvr[[#This Row],[Created By]])),(MID(Table_owssvr[[#This Row],[Created By_A]]&amp;" "&amp;Table_owssvr[[#This Row],[Created By_A]],FIND(" ",Table_owssvr[[#This Row],[Created By_A]])+1,LEN(Table_owssvr[[#This Row],[Created By_A]]))),Table_owssvr[[#This Row],[Created By]])</f>
        <v>Rosalind Peychaud</v>
      </c>
      <c r="S943" s="34" t="str">
        <f>IF(ISNUMBER(SEARCH(",",Table_owssvr[[#This Row],[Created By_B1]])),SUBSTITUTE(Table_owssvr[[#This Row],[Created By_B1]],",",""),Table_owssvr[[#This Row],[Created By_B1]])</f>
        <v>Rosalind Peychaud</v>
      </c>
      <c r="T943" s="7">
        <v>955</v>
      </c>
      <c r="U943" s="1" t="s">
        <v>15</v>
      </c>
      <c r="V943" s="5">
        <v>43242.628993055558</v>
      </c>
      <c r="W943" s="1" t="s">
        <v>3</v>
      </c>
      <c r="X943" s="1"/>
      <c r="Y943" s="1" t="s">
        <v>13</v>
      </c>
      <c r="Z943" s="1" t="s">
        <v>12</v>
      </c>
      <c r="AA943" s="1" t="s">
        <v>11</v>
      </c>
    </row>
    <row r="944" spans="1:27" x14ac:dyDescent="0.25">
      <c r="A944" s="1" t="s">
        <v>341</v>
      </c>
      <c r="B944" s="4">
        <v>43242</v>
      </c>
      <c r="C944" s="24" t="str">
        <f ca="1">IF(Table_owssvr[[#This Row],[Date]]&gt;=(TODAY()-365),"Y","N")</f>
        <v>N</v>
      </c>
      <c r="D944" s="1" t="s">
        <v>340</v>
      </c>
      <c r="E944" s="1" t="s">
        <v>48</v>
      </c>
      <c r="F944" s="14" t="s">
        <v>339</v>
      </c>
      <c r="G944" s="1" t="s">
        <v>59</v>
      </c>
      <c r="H944" s="6" t="str">
        <f>IFERROR(LEFT(Table_owssvr[[#This Row],[Subject]],FIND(";",Table_owssvr[[#This Row],[Subject]])-1),Table_owssvr[[#This Row],[Subject]])</f>
        <v>Damage related to disaster</v>
      </c>
      <c r="I944" s="1" t="s">
        <v>16</v>
      </c>
      <c r="J944" s="1" t="s">
        <v>3</v>
      </c>
      <c r="K944" s="5">
        <v>43242.633599537039</v>
      </c>
      <c r="L944" s="1"/>
      <c r="M944" s="1"/>
      <c r="N944" s="2" t="s">
        <v>12</v>
      </c>
      <c r="O944" s="6" t="b">
        <v>0</v>
      </c>
      <c r="P944" s="1" t="s">
        <v>15</v>
      </c>
      <c r="Q944" s="33" t="str">
        <f>IF(ISNUMBER(SEARCH(",",Table_owssvr[[#This Row],[Created By]])),SUBSTITUTE(Table_owssvr[[#This Row],[Created By]]," OCD,",""),Table_owssvr[[#This Row],[Created By]])</f>
        <v>Rosalind Peychaud</v>
      </c>
      <c r="R944" s="33" t="str">
        <f>IF(ISNUMBER(SEARCH(",",Table_owssvr[[#This Row],[Created By]])),(MID(Table_owssvr[[#This Row],[Created By_A]]&amp;" "&amp;Table_owssvr[[#This Row],[Created By_A]],FIND(" ",Table_owssvr[[#This Row],[Created By_A]])+1,LEN(Table_owssvr[[#This Row],[Created By_A]]))),Table_owssvr[[#This Row],[Created By]])</f>
        <v>Rosalind Peychaud</v>
      </c>
      <c r="S944" s="34" t="str">
        <f>IF(ISNUMBER(SEARCH(",",Table_owssvr[[#This Row],[Created By_B1]])),SUBSTITUTE(Table_owssvr[[#This Row],[Created By_B1]],",",""),Table_owssvr[[#This Row],[Created By_B1]])</f>
        <v>Rosalind Peychaud</v>
      </c>
      <c r="T944" s="7">
        <v>956</v>
      </c>
      <c r="U944" s="1" t="s">
        <v>15</v>
      </c>
      <c r="V944" s="5">
        <v>43242.633599537039</v>
      </c>
      <c r="W944" s="1" t="s">
        <v>3</v>
      </c>
      <c r="X944" s="1"/>
      <c r="Y944" s="1" t="s">
        <v>13</v>
      </c>
      <c r="Z944" s="1" t="s">
        <v>12</v>
      </c>
      <c r="AA944" s="1" t="s">
        <v>11</v>
      </c>
    </row>
    <row r="945" spans="1:27" x14ac:dyDescent="0.25">
      <c r="A945" s="1" t="s">
        <v>135</v>
      </c>
      <c r="B945" s="4">
        <v>43244</v>
      </c>
      <c r="C945" s="24" t="str">
        <f ca="1">IF(Table_owssvr[[#This Row],[Date]]&gt;=(TODAY()-365),"Y","N")</f>
        <v>N</v>
      </c>
      <c r="D945" s="1" t="s">
        <v>199</v>
      </c>
      <c r="E945" s="1" t="s">
        <v>296</v>
      </c>
      <c r="F945" s="14" t="s">
        <v>338</v>
      </c>
      <c r="G945" s="1" t="s">
        <v>13</v>
      </c>
      <c r="H945" s="6" t="str">
        <f>IFERROR(LEFT(Table_owssvr[[#This Row],[Subject]],FIND(";",Table_owssvr[[#This Row],[Subject]])-1),Table_owssvr[[#This Row],[Subject]])</f>
        <v>Grants Management</v>
      </c>
      <c r="I945" s="1" t="s">
        <v>27</v>
      </c>
      <c r="J945" s="1" t="s">
        <v>26</v>
      </c>
      <c r="K945" s="5">
        <v>43244.333993055552</v>
      </c>
      <c r="L945" s="1"/>
      <c r="M945" s="1"/>
      <c r="N945" s="2" t="s">
        <v>12</v>
      </c>
      <c r="O945" s="6" t="b">
        <v>0</v>
      </c>
      <c r="P945" s="1" t="s">
        <v>15</v>
      </c>
      <c r="Q945" s="33" t="str">
        <f>IF(ISNUMBER(SEARCH(",",Table_owssvr[[#This Row],[Created By]])),SUBSTITUTE(Table_owssvr[[#This Row],[Created By]]," OCD,",""),Table_owssvr[[#This Row],[Created By]])</f>
        <v>Jimmy Dunphy</v>
      </c>
      <c r="R945" s="33" t="str">
        <f>IF(ISNUMBER(SEARCH(",",Table_owssvr[[#This Row],[Created By]])),(MID(Table_owssvr[[#This Row],[Created By_A]]&amp;" "&amp;Table_owssvr[[#This Row],[Created By_A]],FIND(" ",Table_owssvr[[#This Row],[Created By_A]])+1,LEN(Table_owssvr[[#This Row],[Created By_A]]))),Table_owssvr[[#This Row],[Created By]])</f>
        <v>Jimmy Dunphy</v>
      </c>
      <c r="S945" s="34" t="str">
        <f>IF(ISNUMBER(SEARCH(",",Table_owssvr[[#This Row],[Created By_B1]])),SUBSTITUTE(Table_owssvr[[#This Row],[Created By_B1]],",",""),Table_owssvr[[#This Row],[Created By_B1]])</f>
        <v>Jimmy Dunphy</v>
      </c>
      <c r="T945" s="7">
        <v>957</v>
      </c>
      <c r="U945" s="1" t="s">
        <v>15</v>
      </c>
      <c r="V945" s="5">
        <v>43244.412893518522</v>
      </c>
      <c r="W945" s="1" t="s">
        <v>26</v>
      </c>
      <c r="X945" s="1"/>
      <c r="Y945" s="1" t="s">
        <v>13</v>
      </c>
      <c r="Z945" s="1" t="s">
        <v>12</v>
      </c>
      <c r="AA945" s="1" t="s">
        <v>11</v>
      </c>
    </row>
    <row r="946" spans="1:27" x14ac:dyDescent="0.25">
      <c r="A946" s="1" t="s">
        <v>142</v>
      </c>
      <c r="B946" s="4">
        <v>43244</v>
      </c>
      <c r="C946" s="24" t="str">
        <f ca="1">IF(Table_owssvr[[#This Row],[Date]]&gt;=(TODAY()-365),"Y","N")</f>
        <v>N</v>
      </c>
      <c r="D946" s="1" t="s">
        <v>305</v>
      </c>
      <c r="E946" s="1" t="s">
        <v>48</v>
      </c>
      <c r="F946" s="14" t="s">
        <v>337</v>
      </c>
      <c r="G946" s="1" t="s">
        <v>13</v>
      </c>
      <c r="H946" s="6" t="str">
        <f>IFERROR(LEFT(Table_owssvr[[#This Row],[Subject]],FIND(";",Table_owssvr[[#This Row],[Subject]])-1),Table_owssvr[[#This Row],[Subject]])</f>
        <v>Grants Management</v>
      </c>
      <c r="I946" s="1" t="s">
        <v>27</v>
      </c>
      <c r="J946" s="1" t="s">
        <v>26</v>
      </c>
      <c r="K946" s="5">
        <v>43244.452233796299</v>
      </c>
      <c r="L946" s="1"/>
      <c r="M946" s="1"/>
      <c r="N946" s="2" t="s">
        <v>12</v>
      </c>
      <c r="O946" s="6" t="b">
        <v>0</v>
      </c>
      <c r="P946" s="1" t="s">
        <v>15</v>
      </c>
      <c r="Q946" s="33" t="str">
        <f>IF(ISNUMBER(SEARCH(",",Table_owssvr[[#This Row],[Created By]])),SUBSTITUTE(Table_owssvr[[#This Row],[Created By]]," OCD,",""),Table_owssvr[[#This Row],[Created By]])</f>
        <v>Jimmy Dunphy</v>
      </c>
      <c r="R946" s="33" t="str">
        <f>IF(ISNUMBER(SEARCH(",",Table_owssvr[[#This Row],[Created By]])),(MID(Table_owssvr[[#This Row],[Created By_A]]&amp;" "&amp;Table_owssvr[[#This Row],[Created By_A]],FIND(" ",Table_owssvr[[#This Row],[Created By_A]])+1,LEN(Table_owssvr[[#This Row],[Created By_A]]))),Table_owssvr[[#This Row],[Created By]])</f>
        <v>Jimmy Dunphy</v>
      </c>
      <c r="S946" s="34" t="str">
        <f>IF(ISNUMBER(SEARCH(",",Table_owssvr[[#This Row],[Created By_B1]])),SUBSTITUTE(Table_owssvr[[#This Row],[Created By_B1]],",",""),Table_owssvr[[#This Row],[Created By_B1]])</f>
        <v>Jimmy Dunphy</v>
      </c>
      <c r="T946" s="7">
        <v>958</v>
      </c>
      <c r="U946" s="1" t="s">
        <v>15</v>
      </c>
      <c r="V946" s="5">
        <v>43244.462175925924</v>
      </c>
      <c r="W946" s="1" t="s">
        <v>26</v>
      </c>
      <c r="X946" s="1"/>
      <c r="Y946" s="1" t="s">
        <v>13</v>
      </c>
      <c r="Z946" s="1" t="s">
        <v>12</v>
      </c>
      <c r="AA946" s="1" t="s">
        <v>11</v>
      </c>
    </row>
    <row r="947" spans="1:27" x14ac:dyDescent="0.25">
      <c r="A947" s="1" t="s">
        <v>105</v>
      </c>
      <c r="B947" s="4">
        <v>43244</v>
      </c>
      <c r="C947" s="24" t="str">
        <f ca="1">IF(Table_owssvr[[#This Row],[Date]]&gt;=(TODAY()-365),"Y","N")</f>
        <v>N</v>
      </c>
      <c r="D947" s="1" t="s">
        <v>104</v>
      </c>
      <c r="E947" s="1" t="s">
        <v>48</v>
      </c>
      <c r="F947" s="14" t="s">
        <v>336</v>
      </c>
      <c r="G947" s="1" t="s">
        <v>59</v>
      </c>
      <c r="H947" s="6" t="str">
        <f>IFERROR(LEFT(Table_owssvr[[#This Row],[Subject]],FIND(";",Table_owssvr[[#This Row],[Subject]])-1),Table_owssvr[[#This Row],[Subject]])</f>
        <v>Damage related to disaster</v>
      </c>
      <c r="I947" s="1" t="s">
        <v>16</v>
      </c>
      <c r="J947" s="1" t="s">
        <v>3</v>
      </c>
      <c r="K947" s="5">
        <v>43244.453877314816</v>
      </c>
      <c r="L947" s="1"/>
      <c r="M947" s="1"/>
      <c r="N947" s="2" t="s">
        <v>12</v>
      </c>
      <c r="O947" s="6" t="b">
        <v>0</v>
      </c>
      <c r="P947" s="1" t="s">
        <v>15</v>
      </c>
      <c r="Q947" s="33" t="str">
        <f>IF(ISNUMBER(SEARCH(",",Table_owssvr[[#This Row],[Created By]])),SUBSTITUTE(Table_owssvr[[#This Row],[Created By]]," OCD,",""),Table_owssvr[[#This Row],[Created By]])</f>
        <v>Rosalind Peychaud</v>
      </c>
      <c r="R947" s="33" t="str">
        <f>IF(ISNUMBER(SEARCH(",",Table_owssvr[[#This Row],[Created By]])),(MID(Table_owssvr[[#This Row],[Created By_A]]&amp;" "&amp;Table_owssvr[[#This Row],[Created By_A]],FIND(" ",Table_owssvr[[#This Row],[Created By_A]])+1,LEN(Table_owssvr[[#This Row],[Created By_A]]))),Table_owssvr[[#This Row],[Created By]])</f>
        <v>Rosalind Peychaud</v>
      </c>
      <c r="S947" s="34" t="str">
        <f>IF(ISNUMBER(SEARCH(",",Table_owssvr[[#This Row],[Created By_B1]])),SUBSTITUTE(Table_owssvr[[#This Row],[Created By_B1]],",",""),Table_owssvr[[#This Row],[Created By_B1]])</f>
        <v>Rosalind Peychaud</v>
      </c>
      <c r="T947" s="7">
        <v>959</v>
      </c>
      <c r="U947" s="1" t="s">
        <v>15</v>
      </c>
      <c r="V947" s="5">
        <v>43244.453877314816</v>
      </c>
      <c r="W947" s="1" t="s">
        <v>3</v>
      </c>
      <c r="X947" s="1"/>
      <c r="Y947" s="1" t="s">
        <v>13</v>
      </c>
      <c r="Z947" s="1" t="s">
        <v>12</v>
      </c>
      <c r="AA947" s="1" t="s">
        <v>11</v>
      </c>
    </row>
    <row r="948" spans="1:27" x14ac:dyDescent="0.25">
      <c r="A948" s="1" t="s">
        <v>104</v>
      </c>
      <c r="B948" s="4">
        <v>43249</v>
      </c>
      <c r="C948" s="24" t="str">
        <f ca="1">IF(Table_owssvr[[#This Row],[Date]]&gt;=(TODAY()-365),"Y","N")</f>
        <v>N</v>
      </c>
      <c r="D948" s="1" t="s">
        <v>104</v>
      </c>
      <c r="E948" s="1" t="s">
        <v>335</v>
      </c>
      <c r="F948" s="14" t="s">
        <v>334</v>
      </c>
      <c r="G948" s="1" t="s">
        <v>59</v>
      </c>
      <c r="H948" s="6" t="str">
        <f>IFERROR(LEFT(Table_owssvr[[#This Row],[Subject]],FIND(";",Table_owssvr[[#This Row],[Subject]])-1),Table_owssvr[[#This Row],[Subject]])</f>
        <v>Damage related to disaster</v>
      </c>
      <c r="I948" s="1" t="s">
        <v>27</v>
      </c>
      <c r="J948" s="1" t="s">
        <v>3</v>
      </c>
      <c r="K948" s="5">
        <v>43249.464791666665</v>
      </c>
      <c r="L948" s="1"/>
      <c r="M948" s="1"/>
      <c r="N948" s="2" t="s">
        <v>12</v>
      </c>
      <c r="O948" s="6" t="b">
        <v>0</v>
      </c>
      <c r="P948" s="1" t="s">
        <v>15</v>
      </c>
      <c r="Q948" s="33" t="str">
        <f>IF(ISNUMBER(SEARCH(",",Table_owssvr[[#This Row],[Created By]])),SUBSTITUTE(Table_owssvr[[#This Row],[Created By]]," OCD,",""),Table_owssvr[[#This Row],[Created By]])</f>
        <v>Rosalind Peychaud</v>
      </c>
      <c r="R948" s="33" t="str">
        <f>IF(ISNUMBER(SEARCH(",",Table_owssvr[[#This Row],[Created By]])),(MID(Table_owssvr[[#This Row],[Created By_A]]&amp;" "&amp;Table_owssvr[[#This Row],[Created By_A]],FIND(" ",Table_owssvr[[#This Row],[Created By_A]])+1,LEN(Table_owssvr[[#This Row],[Created By_A]]))),Table_owssvr[[#This Row],[Created By]])</f>
        <v>Rosalind Peychaud</v>
      </c>
      <c r="S948" s="34" t="str">
        <f>IF(ISNUMBER(SEARCH(",",Table_owssvr[[#This Row],[Created By_B1]])),SUBSTITUTE(Table_owssvr[[#This Row],[Created By_B1]],",",""),Table_owssvr[[#This Row],[Created By_B1]])</f>
        <v>Rosalind Peychaud</v>
      </c>
      <c r="T948" s="7">
        <v>960</v>
      </c>
      <c r="U948" s="1" t="s">
        <v>15</v>
      </c>
      <c r="V948" s="5">
        <v>43249.464791666665</v>
      </c>
      <c r="W948" s="1" t="s">
        <v>3</v>
      </c>
      <c r="X948" s="1"/>
      <c r="Y948" s="1" t="s">
        <v>13</v>
      </c>
      <c r="Z948" s="1" t="s">
        <v>12</v>
      </c>
      <c r="AA948" s="1" t="s">
        <v>11</v>
      </c>
    </row>
    <row r="949" spans="1:27" x14ac:dyDescent="0.25">
      <c r="A949" s="1" t="s">
        <v>333</v>
      </c>
      <c r="B949" s="4">
        <v>43231</v>
      </c>
      <c r="C949" s="24" t="str">
        <f ca="1">IF(Table_owssvr[[#This Row],[Date]]&gt;=(TODAY()-365),"Y","N")</f>
        <v>N</v>
      </c>
      <c r="D949" s="1" t="s">
        <v>104</v>
      </c>
      <c r="E949" s="1" t="s">
        <v>48</v>
      </c>
      <c r="F949" s="14" t="s">
        <v>332</v>
      </c>
      <c r="G949" s="1" t="s">
        <v>13</v>
      </c>
      <c r="H949" s="6" t="str">
        <f>IFERROR(LEFT(Table_owssvr[[#This Row],[Subject]],FIND(";",Table_owssvr[[#This Row],[Subject]])-1),Table_owssvr[[#This Row],[Subject]])</f>
        <v>Grants Management</v>
      </c>
      <c r="I949" s="1" t="s">
        <v>16</v>
      </c>
      <c r="J949" s="1" t="s">
        <v>3</v>
      </c>
      <c r="K949" s="5">
        <v>43250.425532407404</v>
      </c>
      <c r="L949" s="1"/>
      <c r="M949" s="1"/>
      <c r="N949" s="2" t="s">
        <v>12</v>
      </c>
      <c r="O949" s="6" t="b">
        <v>0</v>
      </c>
      <c r="P949" s="1" t="s">
        <v>15</v>
      </c>
      <c r="Q949" s="33" t="str">
        <f>IF(ISNUMBER(SEARCH(",",Table_owssvr[[#This Row],[Created By]])),SUBSTITUTE(Table_owssvr[[#This Row],[Created By]]," OCD,",""),Table_owssvr[[#This Row],[Created By]])</f>
        <v>Rosalind Peychaud</v>
      </c>
      <c r="R949" s="33" t="str">
        <f>IF(ISNUMBER(SEARCH(",",Table_owssvr[[#This Row],[Created By]])),(MID(Table_owssvr[[#This Row],[Created By_A]]&amp;" "&amp;Table_owssvr[[#This Row],[Created By_A]],FIND(" ",Table_owssvr[[#This Row],[Created By_A]])+1,LEN(Table_owssvr[[#This Row],[Created By_A]]))),Table_owssvr[[#This Row],[Created By]])</f>
        <v>Rosalind Peychaud</v>
      </c>
      <c r="S949" s="34" t="str">
        <f>IF(ISNUMBER(SEARCH(",",Table_owssvr[[#This Row],[Created By_B1]])),SUBSTITUTE(Table_owssvr[[#This Row],[Created By_B1]],",",""),Table_owssvr[[#This Row],[Created By_B1]])</f>
        <v>Rosalind Peychaud</v>
      </c>
      <c r="T949" s="7">
        <v>961</v>
      </c>
      <c r="U949" s="1" t="s">
        <v>15</v>
      </c>
      <c r="V949" s="5">
        <v>43250.425532407404</v>
      </c>
      <c r="W949" s="1" t="s">
        <v>3</v>
      </c>
      <c r="X949" s="1"/>
      <c r="Y949" s="1" t="s">
        <v>13</v>
      </c>
      <c r="Z949" s="1" t="s">
        <v>12</v>
      </c>
      <c r="AA949" s="1" t="s">
        <v>11</v>
      </c>
    </row>
    <row r="950" spans="1:27" x14ac:dyDescent="0.25">
      <c r="A950" s="1" t="s">
        <v>331</v>
      </c>
      <c r="B950" s="4">
        <v>43250</v>
      </c>
      <c r="C950" s="24" t="str">
        <f ca="1">IF(Table_owssvr[[#This Row],[Date]]&gt;=(TODAY()-365),"Y","N")</f>
        <v>N</v>
      </c>
      <c r="D950" s="1" t="s">
        <v>105</v>
      </c>
      <c r="E950" s="1" t="s">
        <v>29</v>
      </c>
      <c r="F950" s="14" t="s">
        <v>330</v>
      </c>
      <c r="G950" s="1" t="s">
        <v>59</v>
      </c>
      <c r="H950" s="6" t="str">
        <f>IFERROR(LEFT(Table_owssvr[[#This Row],[Subject]],FIND(";",Table_owssvr[[#This Row],[Subject]])-1),Table_owssvr[[#This Row],[Subject]])</f>
        <v>Damage related to disaster</v>
      </c>
      <c r="I950" s="1" t="s">
        <v>16</v>
      </c>
      <c r="J950" s="1" t="s">
        <v>3</v>
      </c>
      <c r="K950" s="5">
        <v>43250.430520833332</v>
      </c>
      <c r="L950" s="1"/>
      <c r="M950" s="1"/>
      <c r="N950" s="2" t="s">
        <v>12</v>
      </c>
      <c r="O950" s="6" t="b">
        <v>0</v>
      </c>
      <c r="P950" s="1" t="s">
        <v>15</v>
      </c>
      <c r="Q950" s="33" t="str">
        <f>IF(ISNUMBER(SEARCH(",",Table_owssvr[[#This Row],[Created By]])),SUBSTITUTE(Table_owssvr[[#This Row],[Created By]]," OCD,",""),Table_owssvr[[#This Row],[Created By]])</f>
        <v>Rosalind Peychaud</v>
      </c>
      <c r="R950" s="33" t="str">
        <f>IF(ISNUMBER(SEARCH(",",Table_owssvr[[#This Row],[Created By]])),(MID(Table_owssvr[[#This Row],[Created By_A]]&amp;" "&amp;Table_owssvr[[#This Row],[Created By_A]],FIND(" ",Table_owssvr[[#This Row],[Created By_A]])+1,LEN(Table_owssvr[[#This Row],[Created By_A]]))),Table_owssvr[[#This Row],[Created By]])</f>
        <v>Rosalind Peychaud</v>
      </c>
      <c r="S950" s="34" t="str">
        <f>IF(ISNUMBER(SEARCH(",",Table_owssvr[[#This Row],[Created By_B1]])),SUBSTITUTE(Table_owssvr[[#This Row],[Created By_B1]],",",""),Table_owssvr[[#This Row],[Created By_B1]])</f>
        <v>Rosalind Peychaud</v>
      </c>
      <c r="T950" s="7">
        <v>962</v>
      </c>
      <c r="U950" s="1" t="s">
        <v>15</v>
      </c>
      <c r="V950" s="5">
        <v>43250.430520833332</v>
      </c>
      <c r="W950" s="1" t="s">
        <v>3</v>
      </c>
      <c r="X950" s="1"/>
      <c r="Y950" s="1" t="s">
        <v>13</v>
      </c>
      <c r="Z950" s="1" t="s">
        <v>12</v>
      </c>
      <c r="AA950" s="1" t="s">
        <v>11</v>
      </c>
    </row>
    <row r="951" spans="1:27" x14ac:dyDescent="0.25">
      <c r="A951" s="1" t="s">
        <v>329</v>
      </c>
      <c r="B951" s="4">
        <v>43251</v>
      </c>
      <c r="C951" s="24" t="str">
        <f ca="1">IF(Table_owssvr[[#This Row],[Date]]&gt;=(TODAY()-365),"Y","N")</f>
        <v>N</v>
      </c>
      <c r="D951" s="1" t="s">
        <v>328</v>
      </c>
      <c r="E951" s="1" t="s">
        <v>39</v>
      </c>
      <c r="F951" s="14" t="s">
        <v>327</v>
      </c>
      <c r="G951" s="1" t="s">
        <v>13</v>
      </c>
      <c r="H951" s="6" t="str">
        <f>IFERROR(LEFT(Table_owssvr[[#This Row],[Subject]],FIND(";",Table_owssvr[[#This Row],[Subject]])-1),Table_owssvr[[#This Row],[Subject]])</f>
        <v>Grants Management</v>
      </c>
      <c r="I951" s="1" t="s">
        <v>27</v>
      </c>
      <c r="J951" s="1" t="s">
        <v>26</v>
      </c>
      <c r="K951" s="5">
        <v>43251.366481481484</v>
      </c>
      <c r="L951" s="1"/>
      <c r="M951" s="1"/>
      <c r="N951" s="2" t="s">
        <v>12</v>
      </c>
      <c r="O951" s="6" t="b">
        <v>0</v>
      </c>
      <c r="P951" s="1" t="s">
        <v>15</v>
      </c>
      <c r="Q951" s="33" t="str">
        <f>IF(ISNUMBER(SEARCH(",",Table_owssvr[[#This Row],[Created By]])),SUBSTITUTE(Table_owssvr[[#This Row],[Created By]]," OCD,",""),Table_owssvr[[#This Row],[Created By]])</f>
        <v>Jimmy Dunphy</v>
      </c>
      <c r="R951" s="33" t="str">
        <f>IF(ISNUMBER(SEARCH(",",Table_owssvr[[#This Row],[Created By]])),(MID(Table_owssvr[[#This Row],[Created By_A]]&amp;" "&amp;Table_owssvr[[#This Row],[Created By_A]],FIND(" ",Table_owssvr[[#This Row],[Created By_A]])+1,LEN(Table_owssvr[[#This Row],[Created By_A]]))),Table_owssvr[[#This Row],[Created By]])</f>
        <v>Jimmy Dunphy</v>
      </c>
      <c r="S951" s="34" t="str">
        <f>IF(ISNUMBER(SEARCH(",",Table_owssvr[[#This Row],[Created By_B1]])),SUBSTITUTE(Table_owssvr[[#This Row],[Created By_B1]],",",""),Table_owssvr[[#This Row],[Created By_B1]])</f>
        <v>Jimmy Dunphy</v>
      </c>
      <c r="T951" s="7">
        <v>963</v>
      </c>
      <c r="U951" s="1" t="s">
        <v>15</v>
      </c>
      <c r="V951" s="5">
        <v>43251.434884259259</v>
      </c>
      <c r="W951" s="1" t="s">
        <v>26</v>
      </c>
      <c r="X951" s="1"/>
      <c r="Y951" s="1" t="s">
        <v>13</v>
      </c>
      <c r="Z951" s="1" t="s">
        <v>12</v>
      </c>
      <c r="AA951" s="1" t="s">
        <v>11</v>
      </c>
    </row>
    <row r="952" spans="1:27" x14ac:dyDescent="0.25">
      <c r="A952" s="1" t="s">
        <v>116</v>
      </c>
      <c r="B952" s="4">
        <v>43229</v>
      </c>
      <c r="C952" s="24" t="str">
        <f ca="1">IF(Table_owssvr[[#This Row],[Date]]&gt;=(TODAY()-365),"Y","N")</f>
        <v>N</v>
      </c>
      <c r="D952" s="1" t="s">
        <v>115</v>
      </c>
      <c r="E952" s="1" t="s">
        <v>19</v>
      </c>
      <c r="F952" s="14" t="s">
        <v>114</v>
      </c>
      <c r="G952" s="1" t="s">
        <v>113</v>
      </c>
      <c r="H952" s="6" t="str">
        <f>IFERROR(LEFT(Table_owssvr[[#This Row],[Subject]],FIND(";",Table_owssvr[[#This Row],[Subject]])-1),Table_owssvr[[#This Row],[Subject]])</f>
        <v>Duplication of Benefits</v>
      </c>
      <c r="I952" s="1" t="s">
        <v>27</v>
      </c>
      <c r="J952" s="1" t="s">
        <v>112</v>
      </c>
      <c r="K952" s="5">
        <v>43252.450115740743</v>
      </c>
      <c r="L952" s="1"/>
      <c r="M952" s="1"/>
      <c r="N952" s="2" t="s">
        <v>12</v>
      </c>
      <c r="O952" s="6" t="b">
        <v>0</v>
      </c>
      <c r="P952" s="1" t="s">
        <v>15</v>
      </c>
      <c r="Q952" s="33" t="str">
        <f>IF(ISNUMBER(SEARCH(",",Table_owssvr[[#This Row],[Created By]])),SUBSTITUTE(Table_owssvr[[#This Row],[Created By]]," OCD,",""),Table_owssvr[[#This Row],[Created By]])</f>
        <v>Chua Michael</v>
      </c>
      <c r="R952" s="33" t="str">
        <f>IF(ISNUMBER(SEARCH(",",Table_owssvr[[#This Row],[Created By]])),(MID(Table_owssvr[[#This Row],[Created By_A]]&amp;" "&amp;Table_owssvr[[#This Row],[Created By_A]],FIND(" ",Table_owssvr[[#This Row],[Created By_A]])+1,LEN(Table_owssvr[[#This Row],[Created By_A]]))),Table_owssvr[[#This Row],[Created By]])</f>
        <v>Michael Chua</v>
      </c>
      <c r="S952" s="34" t="str">
        <f>IF(ISNUMBER(SEARCH(",",Table_owssvr[[#This Row],[Created By_B1]])),SUBSTITUTE(Table_owssvr[[#This Row],[Created By_B1]],",",""),Table_owssvr[[#This Row],[Created By_B1]])</f>
        <v>Michael Chua</v>
      </c>
      <c r="T952" s="7">
        <v>964</v>
      </c>
      <c r="U952" s="1" t="s">
        <v>15</v>
      </c>
      <c r="V952" s="5">
        <v>43252.450115740743</v>
      </c>
      <c r="W952" s="1" t="s">
        <v>112</v>
      </c>
      <c r="X952" s="1"/>
      <c r="Y952" s="1" t="s">
        <v>13</v>
      </c>
      <c r="Z952" s="1" t="s">
        <v>12</v>
      </c>
      <c r="AA952" s="1" t="s">
        <v>11</v>
      </c>
    </row>
    <row r="953" spans="1:27" x14ac:dyDescent="0.25">
      <c r="A953" s="1" t="s">
        <v>116</v>
      </c>
      <c r="B953" s="4">
        <v>43236</v>
      </c>
      <c r="C953" s="24" t="str">
        <f ca="1">IF(Table_owssvr[[#This Row],[Date]]&gt;=(TODAY()-365),"Y","N")</f>
        <v>N</v>
      </c>
      <c r="D953" s="1" t="s">
        <v>115</v>
      </c>
      <c r="E953" s="1" t="s">
        <v>19</v>
      </c>
      <c r="F953" s="14" t="s">
        <v>114</v>
      </c>
      <c r="G953" s="1" t="s">
        <v>113</v>
      </c>
      <c r="H953" s="6" t="str">
        <f>IFERROR(LEFT(Table_owssvr[[#This Row],[Subject]],FIND(";",Table_owssvr[[#This Row],[Subject]])-1),Table_owssvr[[#This Row],[Subject]])</f>
        <v>Duplication of Benefits</v>
      </c>
      <c r="I953" s="1" t="s">
        <v>27</v>
      </c>
      <c r="J953" s="1" t="s">
        <v>112</v>
      </c>
      <c r="K953" s="5">
        <v>43252.450659722221</v>
      </c>
      <c r="L953" s="1"/>
      <c r="M953" s="1"/>
      <c r="N953" s="2" t="s">
        <v>12</v>
      </c>
      <c r="O953" s="6" t="b">
        <v>0</v>
      </c>
      <c r="P953" s="1" t="s">
        <v>15</v>
      </c>
      <c r="Q953" s="33" t="str">
        <f>IF(ISNUMBER(SEARCH(",",Table_owssvr[[#This Row],[Created By]])),SUBSTITUTE(Table_owssvr[[#This Row],[Created By]]," OCD,",""),Table_owssvr[[#This Row],[Created By]])</f>
        <v>Chua Michael</v>
      </c>
      <c r="R953" s="33" t="str">
        <f>IF(ISNUMBER(SEARCH(",",Table_owssvr[[#This Row],[Created By]])),(MID(Table_owssvr[[#This Row],[Created By_A]]&amp;" "&amp;Table_owssvr[[#This Row],[Created By_A]],FIND(" ",Table_owssvr[[#This Row],[Created By_A]])+1,LEN(Table_owssvr[[#This Row],[Created By_A]]))),Table_owssvr[[#This Row],[Created By]])</f>
        <v>Michael Chua</v>
      </c>
      <c r="S953" s="34" t="str">
        <f>IF(ISNUMBER(SEARCH(",",Table_owssvr[[#This Row],[Created By_B1]])),SUBSTITUTE(Table_owssvr[[#This Row],[Created By_B1]],",",""),Table_owssvr[[#This Row],[Created By_B1]])</f>
        <v>Michael Chua</v>
      </c>
      <c r="T953" s="7">
        <v>965</v>
      </c>
      <c r="U953" s="1" t="s">
        <v>15</v>
      </c>
      <c r="V953" s="5">
        <v>43252.450659722221</v>
      </c>
      <c r="W953" s="1" t="s">
        <v>112</v>
      </c>
      <c r="X953" s="1"/>
      <c r="Y953" s="1" t="s">
        <v>13</v>
      </c>
      <c r="Z953" s="1" t="s">
        <v>12</v>
      </c>
      <c r="AA953" s="1" t="s">
        <v>11</v>
      </c>
    </row>
    <row r="954" spans="1:27" x14ac:dyDescent="0.25">
      <c r="A954" s="1" t="s">
        <v>116</v>
      </c>
      <c r="B954" s="4">
        <v>43243</v>
      </c>
      <c r="C954" s="24" t="str">
        <f ca="1">IF(Table_owssvr[[#This Row],[Date]]&gt;=(TODAY()-365),"Y","N")</f>
        <v>N</v>
      </c>
      <c r="D954" s="1" t="s">
        <v>115</v>
      </c>
      <c r="E954" s="1" t="s">
        <v>19</v>
      </c>
      <c r="F954" s="14" t="s">
        <v>114</v>
      </c>
      <c r="G954" s="1" t="s">
        <v>113</v>
      </c>
      <c r="H954" s="6" t="str">
        <f>IFERROR(LEFT(Table_owssvr[[#This Row],[Subject]],FIND(";",Table_owssvr[[#This Row],[Subject]])-1),Table_owssvr[[#This Row],[Subject]])</f>
        <v>Duplication of Benefits</v>
      </c>
      <c r="I954" s="1" t="s">
        <v>27</v>
      </c>
      <c r="J954" s="1" t="s">
        <v>112</v>
      </c>
      <c r="K954" s="5">
        <v>43252.451192129629</v>
      </c>
      <c r="L954" s="1"/>
      <c r="M954" s="1"/>
      <c r="N954" s="2" t="s">
        <v>12</v>
      </c>
      <c r="O954" s="6" t="b">
        <v>0</v>
      </c>
      <c r="P954" s="1" t="s">
        <v>15</v>
      </c>
      <c r="Q954" s="33" t="str">
        <f>IF(ISNUMBER(SEARCH(",",Table_owssvr[[#This Row],[Created By]])),SUBSTITUTE(Table_owssvr[[#This Row],[Created By]]," OCD,",""),Table_owssvr[[#This Row],[Created By]])</f>
        <v>Chua Michael</v>
      </c>
      <c r="R954" s="33" t="str">
        <f>IF(ISNUMBER(SEARCH(",",Table_owssvr[[#This Row],[Created By]])),(MID(Table_owssvr[[#This Row],[Created By_A]]&amp;" "&amp;Table_owssvr[[#This Row],[Created By_A]],FIND(" ",Table_owssvr[[#This Row],[Created By_A]])+1,LEN(Table_owssvr[[#This Row],[Created By_A]]))),Table_owssvr[[#This Row],[Created By]])</f>
        <v>Michael Chua</v>
      </c>
      <c r="S954" s="34" t="str">
        <f>IF(ISNUMBER(SEARCH(",",Table_owssvr[[#This Row],[Created By_B1]])),SUBSTITUTE(Table_owssvr[[#This Row],[Created By_B1]],",",""),Table_owssvr[[#This Row],[Created By_B1]])</f>
        <v>Michael Chua</v>
      </c>
      <c r="T954" s="7">
        <v>966</v>
      </c>
      <c r="U954" s="1" t="s">
        <v>15</v>
      </c>
      <c r="V954" s="5">
        <v>43252.451192129629</v>
      </c>
      <c r="W954" s="1" t="s">
        <v>112</v>
      </c>
      <c r="X954" s="1"/>
      <c r="Y954" s="1" t="s">
        <v>13</v>
      </c>
      <c r="Z954" s="1" t="s">
        <v>12</v>
      </c>
      <c r="AA954" s="1" t="s">
        <v>11</v>
      </c>
    </row>
    <row r="955" spans="1:27" x14ac:dyDescent="0.25">
      <c r="A955" s="1" t="s">
        <v>116</v>
      </c>
      <c r="B955" s="4">
        <v>43250</v>
      </c>
      <c r="C955" s="24" t="str">
        <f ca="1">IF(Table_owssvr[[#This Row],[Date]]&gt;=(TODAY()-365),"Y","N")</f>
        <v>N</v>
      </c>
      <c r="D955" s="1" t="s">
        <v>115</v>
      </c>
      <c r="E955" s="1" t="s">
        <v>19</v>
      </c>
      <c r="F955" s="14" t="s">
        <v>114</v>
      </c>
      <c r="G955" s="1" t="s">
        <v>113</v>
      </c>
      <c r="H955" s="6" t="str">
        <f>IFERROR(LEFT(Table_owssvr[[#This Row],[Subject]],FIND(";",Table_owssvr[[#This Row],[Subject]])-1),Table_owssvr[[#This Row],[Subject]])</f>
        <v>Duplication of Benefits</v>
      </c>
      <c r="I955" s="1" t="s">
        <v>27</v>
      </c>
      <c r="J955" s="1" t="s">
        <v>112</v>
      </c>
      <c r="K955" s="5">
        <v>43252.451550925929</v>
      </c>
      <c r="L955" s="1"/>
      <c r="M955" s="1"/>
      <c r="N955" s="2" t="s">
        <v>12</v>
      </c>
      <c r="O955" s="6" t="b">
        <v>0</v>
      </c>
      <c r="P955" s="1" t="s">
        <v>15</v>
      </c>
      <c r="Q955" s="33" t="str">
        <f>IF(ISNUMBER(SEARCH(",",Table_owssvr[[#This Row],[Created By]])),SUBSTITUTE(Table_owssvr[[#This Row],[Created By]]," OCD,",""),Table_owssvr[[#This Row],[Created By]])</f>
        <v>Chua Michael</v>
      </c>
      <c r="R955" s="33" t="str">
        <f>IF(ISNUMBER(SEARCH(",",Table_owssvr[[#This Row],[Created By]])),(MID(Table_owssvr[[#This Row],[Created By_A]]&amp;" "&amp;Table_owssvr[[#This Row],[Created By_A]],FIND(" ",Table_owssvr[[#This Row],[Created By_A]])+1,LEN(Table_owssvr[[#This Row],[Created By_A]]))),Table_owssvr[[#This Row],[Created By]])</f>
        <v>Michael Chua</v>
      </c>
      <c r="S955" s="34" t="str">
        <f>IF(ISNUMBER(SEARCH(",",Table_owssvr[[#This Row],[Created By_B1]])),SUBSTITUTE(Table_owssvr[[#This Row],[Created By_B1]],",",""),Table_owssvr[[#This Row],[Created By_B1]])</f>
        <v>Michael Chua</v>
      </c>
      <c r="T955" s="7">
        <v>967</v>
      </c>
      <c r="U955" s="1" t="s">
        <v>15</v>
      </c>
      <c r="V955" s="5">
        <v>43252.451550925929</v>
      </c>
      <c r="W955" s="1" t="s">
        <v>112</v>
      </c>
      <c r="X955" s="1"/>
      <c r="Y955" s="1" t="s">
        <v>13</v>
      </c>
      <c r="Z955" s="1" t="s">
        <v>12</v>
      </c>
      <c r="AA955" s="1" t="s">
        <v>11</v>
      </c>
    </row>
    <row r="956" spans="1:27" x14ac:dyDescent="0.25">
      <c r="A956" s="1" t="s">
        <v>326</v>
      </c>
      <c r="B956" s="4">
        <v>43255</v>
      </c>
      <c r="C956" s="24" t="str">
        <f ca="1">IF(Table_owssvr[[#This Row],[Date]]&gt;=(TODAY()-365),"Y","N")</f>
        <v>N</v>
      </c>
      <c r="D956" s="1" t="s">
        <v>115</v>
      </c>
      <c r="E956" s="1" t="s">
        <v>19</v>
      </c>
      <c r="F956" s="14" t="s">
        <v>325</v>
      </c>
      <c r="G956" s="1" t="s">
        <v>113</v>
      </c>
      <c r="H956" s="6" t="str">
        <f>IFERROR(LEFT(Table_owssvr[[#This Row],[Subject]],FIND(";",Table_owssvr[[#This Row],[Subject]])-1),Table_owssvr[[#This Row],[Subject]])</f>
        <v>Duplication of Benefits</v>
      </c>
      <c r="I956" s="1" t="s">
        <v>16</v>
      </c>
      <c r="J956" s="1" t="s">
        <v>112</v>
      </c>
      <c r="K956" s="5">
        <v>43255.373217592591</v>
      </c>
      <c r="L956" s="1"/>
      <c r="M956" s="1"/>
      <c r="N956" s="2" t="s">
        <v>12</v>
      </c>
      <c r="O956" s="6" t="b">
        <v>0</v>
      </c>
      <c r="P956" s="1" t="s">
        <v>15</v>
      </c>
      <c r="Q956" s="33" t="str">
        <f>IF(ISNUMBER(SEARCH(",",Table_owssvr[[#This Row],[Created By]])),SUBSTITUTE(Table_owssvr[[#This Row],[Created By]]," OCD,",""),Table_owssvr[[#This Row],[Created By]])</f>
        <v>Chua Michael</v>
      </c>
      <c r="R956" s="33" t="str">
        <f>IF(ISNUMBER(SEARCH(",",Table_owssvr[[#This Row],[Created By]])),(MID(Table_owssvr[[#This Row],[Created By_A]]&amp;" "&amp;Table_owssvr[[#This Row],[Created By_A]],FIND(" ",Table_owssvr[[#This Row],[Created By_A]])+1,LEN(Table_owssvr[[#This Row],[Created By_A]]))),Table_owssvr[[#This Row],[Created By]])</f>
        <v>Michael Chua</v>
      </c>
      <c r="S956" s="34" t="str">
        <f>IF(ISNUMBER(SEARCH(",",Table_owssvr[[#This Row],[Created By_B1]])),SUBSTITUTE(Table_owssvr[[#This Row],[Created By_B1]],",",""),Table_owssvr[[#This Row],[Created By_B1]])</f>
        <v>Michael Chua</v>
      </c>
      <c r="T956" s="7">
        <v>968</v>
      </c>
      <c r="U956" s="1" t="s">
        <v>15</v>
      </c>
      <c r="V956" s="5">
        <v>43255.373217592591</v>
      </c>
      <c r="W956" s="1" t="s">
        <v>112</v>
      </c>
      <c r="X956" s="1"/>
      <c r="Y956" s="1" t="s">
        <v>13</v>
      </c>
      <c r="Z956" s="1" t="s">
        <v>12</v>
      </c>
      <c r="AA956" s="1" t="s">
        <v>11</v>
      </c>
    </row>
    <row r="957" spans="1:27" x14ac:dyDescent="0.25">
      <c r="A957" s="1" t="s">
        <v>324</v>
      </c>
      <c r="B957" s="4">
        <v>43252</v>
      </c>
      <c r="C957" s="24" t="str">
        <f ca="1">IF(Table_owssvr[[#This Row],[Date]]&gt;=(TODAY()-365),"Y","N")</f>
        <v>N</v>
      </c>
      <c r="D957" s="1" t="s">
        <v>323</v>
      </c>
      <c r="E957" s="1" t="s">
        <v>19</v>
      </c>
      <c r="F957" s="14" t="s">
        <v>322</v>
      </c>
      <c r="G957" s="1" t="s">
        <v>22</v>
      </c>
      <c r="H957" s="6" t="str">
        <f>IFERROR(LEFT(Table_owssvr[[#This Row],[Subject]],FIND(";",Table_owssvr[[#This Row],[Subject]])-1),Table_owssvr[[#This Row],[Subject]])</f>
        <v>Damage related to disaster</v>
      </c>
      <c r="I957" s="1" t="s">
        <v>16</v>
      </c>
      <c r="J957" s="1" t="s">
        <v>14</v>
      </c>
      <c r="K957" s="5">
        <v>43255.382453703707</v>
      </c>
      <c r="L957" s="1"/>
      <c r="M957" s="1"/>
      <c r="N957" s="2" t="s">
        <v>12</v>
      </c>
      <c r="O957" s="6" t="b">
        <v>0</v>
      </c>
      <c r="P957" s="1" t="s">
        <v>15</v>
      </c>
      <c r="Q957" s="33" t="str">
        <f>IF(ISNUMBER(SEARCH(",",Table_owssvr[[#This Row],[Created By]])),SUBSTITUTE(Table_owssvr[[#This Row],[Created By]]," OCD,",""),Table_owssvr[[#This Row],[Created By]])</f>
        <v>Janssen Helena</v>
      </c>
      <c r="R957" s="33" t="str">
        <f>IF(ISNUMBER(SEARCH(",",Table_owssvr[[#This Row],[Created By]])),(MID(Table_owssvr[[#This Row],[Created By_A]]&amp;" "&amp;Table_owssvr[[#This Row],[Created By_A]],FIND(" ",Table_owssvr[[#This Row],[Created By_A]])+1,LEN(Table_owssvr[[#This Row],[Created By_A]]))),Table_owssvr[[#This Row],[Created By]])</f>
        <v>Helena Janssen</v>
      </c>
      <c r="S957" s="34" t="str">
        <f>IF(ISNUMBER(SEARCH(",",Table_owssvr[[#This Row],[Created By_B1]])),SUBSTITUTE(Table_owssvr[[#This Row],[Created By_B1]],",",""),Table_owssvr[[#This Row],[Created By_B1]])</f>
        <v>Helena Janssen</v>
      </c>
      <c r="T957" s="7">
        <v>969</v>
      </c>
      <c r="U957" s="1" t="s">
        <v>15</v>
      </c>
      <c r="V957" s="5">
        <v>43255.388310185182</v>
      </c>
      <c r="W957" s="1" t="s">
        <v>14</v>
      </c>
      <c r="X957" s="1"/>
      <c r="Y957" s="1" t="s">
        <v>13</v>
      </c>
      <c r="Z957" s="1" t="s">
        <v>12</v>
      </c>
      <c r="AA957" s="1" t="s">
        <v>11</v>
      </c>
    </row>
    <row r="958" spans="1:27" x14ac:dyDescent="0.25">
      <c r="A958" s="1" t="s">
        <v>321</v>
      </c>
      <c r="B958" s="4">
        <v>43252</v>
      </c>
      <c r="C958" s="24" t="str">
        <f ca="1">IF(Table_owssvr[[#This Row],[Date]]&gt;=(TODAY()-365),"Y","N")</f>
        <v>N</v>
      </c>
      <c r="D958" s="1" t="s">
        <v>320</v>
      </c>
      <c r="E958" s="1" t="s">
        <v>19</v>
      </c>
      <c r="F958" s="14" t="s">
        <v>319</v>
      </c>
      <c r="G958" s="1" t="s">
        <v>22</v>
      </c>
      <c r="H958" s="6" t="str">
        <f>IFERROR(LEFT(Table_owssvr[[#This Row],[Subject]],FIND(";",Table_owssvr[[#This Row],[Subject]])-1),Table_owssvr[[#This Row],[Subject]])</f>
        <v>Damage related to disaster</v>
      </c>
      <c r="I958" s="1" t="s">
        <v>16</v>
      </c>
      <c r="J958" s="1" t="s">
        <v>14</v>
      </c>
      <c r="K958" s="5">
        <v>43255.387754629628</v>
      </c>
      <c r="L958" s="1"/>
      <c r="M958" s="1"/>
      <c r="N958" s="2" t="s">
        <v>12</v>
      </c>
      <c r="O958" s="6" t="b">
        <v>0</v>
      </c>
      <c r="P958" s="1" t="s">
        <v>15</v>
      </c>
      <c r="Q958" s="33" t="str">
        <f>IF(ISNUMBER(SEARCH(",",Table_owssvr[[#This Row],[Created By]])),SUBSTITUTE(Table_owssvr[[#This Row],[Created By]]," OCD,",""),Table_owssvr[[#This Row],[Created By]])</f>
        <v>Janssen Helena</v>
      </c>
      <c r="R958" s="33" t="str">
        <f>IF(ISNUMBER(SEARCH(",",Table_owssvr[[#This Row],[Created By]])),(MID(Table_owssvr[[#This Row],[Created By_A]]&amp;" "&amp;Table_owssvr[[#This Row],[Created By_A]],FIND(" ",Table_owssvr[[#This Row],[Created By_A]])+1,LEN(Table_owssvr[[#This Row],[Created By_A]]))),Table_owssvr[[#This Row],[Created By]])</f>
        <v>Helena Janssen</v>
      </c>
      <c r="S958" s="34" t="str">
        <f>IF(ISNUMBER(SEARCH(",",Table_owssvr[[#This Row],[Created By_B1]])),SUBSTITUTE(Table_owssvr[[#This Row],[Created By_B1]],",",""),Table_owssvr[[#This Row],[Created By_B1]])</f>
        <v>Helena Janssen</v>
      </c>
      <c r="T958" s="7">
        <v>970</v>
      </c>
      <c r="U958" s="1" t="s">
        <v>15</v>
      </c>
      <c r="V958" s="5">
        <v>43255.387754629628</v>
      </c>
      <c r="W958" s="1" t="s">
        <v>14</v>
      </c>
      <c r="X958" s="1"/>
      <c r="Y958" s="1" t="s">
        <v>13</v>
      </c>
      <c r="Z958" s="1" t="s">
        <v>12</v>
      </c>
      <c r="AA958" s="1" t="s">
        <v>11</v>
      </c>
    </row>
    <row r="959" spans="1:27" x14ac:dyDescent="0.25">
      <c r="A959" s="1" t="s">
        <v>31</v>
      </c>
      <c r="B959" s="4">
        <v>43255</v>
      </c>
      <c r="C959" s="24" t="str">
        <f ca="1">IF(Table_owssvr[[#This Row],[Date]]&gt;=(TODAY()-365),"Y","N")</f>
        <v>N</v>
      </c>
      <c r="D959" s="1" t="s">
        <v>30</v>
      </c>
      <c r="E959" s="1" t="s">
        <v>29</v>
      </c>
      <c r="F959" s="14" t="s">
        <v>318</v>
      </c>
      <c r="G959" s="1" t="s">
        <v>317</v>
      </c>
      <c r="H959" s="6" t="str">
        <f>IFERROR(LEFT(Table_owssvr[[#This Row],[Subject]],FIND(";",Table_owssvr[[#This Row],[Subject]])-1),Table_owssvr[[#This Row],[Subject]])</f>
        <v>Duplication of Benefits</v>
      </c>
      <c r="I959" s="1" t="s">
        <v>27</v>
      </c>
      <c r="J959" s="1" t="s">
        <v>26</v>
      </c>
      <c r="K959" s="5">
        <v>43255.550543981481</v>
      </c>
      <c r="L959" s="1"/>
      <c r="M959" s="1"/>
      <c r="N959" s="2" t="s">
        <v>12</v>
      </c>
      <c r="O959" s="6" t="b">
        <v>0</v>
      </c>
      <c r="P959" s="1" t="s">
        <v>15</v>
      </c>
      <c r="Q959" s="33" t="str">
        <f>IF(ISNUMBER(SEARCH(",",Table_owssvr[[#This Row],[Created By]])),SUBSTITUTE(Table_owssvr[[#This Row],[Created By]]," OCD,",""),Table_owssvr[[#This Row],[Created By]])</f>
        <v>Jimmy Dunphy</v>
      </c>
      <c r="R959" s="33" t="str">
        <f>IF(ISNUMBER(SEARCH(",",Table_owssvr[[#This Row],[Created By]])),(MID(Table_owssvr[[#This Row],[Created By_A]]&amp;" "&amp;Table_owssvr[[#This Row],[Created By_A]],FIND(" ",Table_owssvr[[#This Row],[Created By_A]])+1,LEN(Table_owssvr[[#This Row],[Created By_A]]))),Table_owssvr[[#This Row],[Created By]])</f>
        <v>Jimmy Dunphy</v>
      </c>
      <c r="S959" s="34" t="str">
        <f>IF(ISNUMBER(SEARCH(",",Table_owssvr[[#This Row],[Created By_B1]])),SUBSTITUTE(Table_owssvr[[#This Row],[Created By_B1]],",",""),Table_owssvr[[#This Row],[Created By_B1]])</f>
        <v>Jimmy Dunphy</v>
      </c>
      <c r="T959" s="7">
        <v>971</v>
      </c>
      <c r="U959" s="1" t="s">
        <v>15</v>
      </c>
      <c r="V959" s="5">
        <v>43255.623483796298</v>
      </c>
      <c r="W959" s="1" t="s">
        <v>26</v>
      </c>
      <c r="X959" s="1"/>
      <c r="Y959" s="1" t="s">
        <v>13</v>
      </c>
      <c r="Z959" s="1" t="s">
        <v>12</v>
      </c>
      <c r="AA959" s="1" t="s">
        <v>11</v>
      </c>
    </row>
    <row r="960" spans="1:27" x14ac:dyDescent="0.25">
      <c r="A960" s="1" t="s">
        <v>105</v>
      </c>
      <c r="B960" s="4">
        <v>43258</v>
      </c>
      <c r="C960" s="24" t="str">
        <f ca="1">IF(Table_owssvr[[#This Row],[Date]]&gt;=(TODAY()-365),"Y","N")</f>
        <v>N</v>
      </c>
      <c r="D960" s="1" t="s">
        <v>105</v>
      </c>
      <c r="E960" s="1" t="s">
        <v>29</v>
      </c>
      <c r="F960" s="14" t="s">
        <v>316</v>
      </c>
      <c r="G960" s="1" t="s">
        <v>59</v>
      </c>
      <c r="H960" s="6" t="str">
        <f>IFERROR(LEFT(Table_owssvr[[#This Row],[Subject]],FIND(";",Table_owssvr[[#This Row],[Subject]])-1),Table_owssvr[[#This Row],[Subject]])</f>
        <v>Damage related to disaster</v>
      </c>
      <c r="I960" s="1" t="s">
        <v>16</v>
      </c>
      <c r="J960" s="1" t="s">
        <v>3</v>
      </c>
      <c r="K960" s="5">
        <v>43258.714050925926</v>
      </c>
      <c r="L960" s="1"/>
      <c r="M960" s="1"/>
      <c r="N960" s="2" t="s">
        <v>12</v>
      </c>
      <c r="O960" s="6" t="b">
        <v>0</v>
      </c>
      <c r="P960" s="1" t="s">
        <v>15</v>
      </c>
      <c r="Q960" s="33" t="str">
        <f>IF(ISNUMBER(SEARCH(",",Table_owssvr[[#This Row],[Created By]])),SUBSTITUTE(Table_owssvr[[#This Row],[Created By]]," OCD,",""),Table_owssvr[[#This Row],[Created By]])</f>
        <v>Rosalind Peychaud</v>
      </c>
      <c r="R960" s="33" t="str">
        <f>IF(ISNUMBER(SEARCH(",",Table_owssvr[[#This Row],[Created By]])),(MID(Table_owssvr[[#This Row],[Created By_A]]&amp;" "&amp;Table_owssvr[[#This Row],[Created By_A]],FIND(" ",Table_owssvr[[#This Row],[Created By_A]])+1,LEN(Table_owssvr[[#This Row],[Created By_A]]))),Table_owssvr[[#This Row],[Created By]])</f>
        <v>Rosalind Peychaud</v>
      </c>
      <c r="S960" s="34" t="str">
        <f>IF(ISNUMBER(SEARCH(",",Table_owssvr[[#This Row],[Created By_B1]])),SUBSTITUTE(Table_owssvr[[#This Row],[Created By_B1]],",",""),Table_owssvr[[#This Row],[Created By_B1]])</f>
        <v>Rosalind Peychaud</v>
      </c>
      <c r="T960" s="7">
        <v>972</v>
      </c>
      <c r="U960" s="1" t="s">
        <v>15</v>
      </c>
      <c r="V960" s="5">
        <v>43258.714050925926</v>
      </c>
      <c r="W960" s="1" t="s">
        <v>3</v>
      </c>
      <c r="X960" s="1"/>
      <c r="Y960" s="1" t="s">
        <v>13</v>
      </c>
      <c r="Z960" s="1" t="s">
        <v>12</v>
      </c>
      <c r="AA960" s="1" t="s">
        <v>11</v>
      </c>
    </row>
    <row r="961" spans="1:27" x14ac:dyDescent="0.25">
      <c r="A961" s="1" t="s">
        <v>105</v>
      </c>
      <c r="B961" s="4">
        <v>43258</v>
      </c>
      <c r="C961" s="24" t="str">
        <f ca="1">IF(Table_owssvr[[#This Row],[Date]]&gt;=(TODAY()-365),"Y","N")</f>
        <v>N</v>
      </c>
      <c r="D961" s="1" t="s">
        <v>104</v>
      </c>
      <c r="E961" s="1" t="s">
        <v>29</v>
      </c>
      <c r="F961" s="14" t="s">
        <v>315</v>
      </c>
      <c r="G961" s="1" t="s">
        <v>59</v>
      </c>
      <c r="H961" s="6" t="str">
        <f>IFERROR(LEFT(Table_owssvr[[#This Row],[Subject]],FIND(";",Table_owssvr[[#This Row],[Subject]])-1),Table_owssvr[[#This Row],[Subject]])</f>
        <v>Damage related to disaster</v>
      </c>
      <c r="I961" s="1" t="s">
        <v>16</v>
      </c>
      <c r="J961" s="1" t="s">
        <v>3</v>
      </c>
      <c r="K961" s="5">
        <v>43259.387256944443</v>
      </c>
      <c r="L961" s="1"/>
      <c r="M961" s="1"/>
      <c r="N961" s="2" t="s">
        <v>12</v>
      </c>
      <c r="O961" s="6" t="b">
        <v>0</v>
      </c>
      <c r="P961" s="1" t="s">
        <v>15</v>
      </c>
      <c r="Q961" s="33" t="str">
        <f>IF(ISNUMBER(SEARCH(",",Table_owssvr[[#This Row],[Created By]])),SUBSTITUTE(Table_owssvr[[#This Row],[Created By]]," OCD,",""),Table_owssvr[[#This Row],[Created By]])</f>
        <v>Rosalind Peychaud</v>
      </c>
      <c r="R961" s="33" t="str">
        <f>IF(ISNUMBER(SEARCH(",",Table_owssvr[[#This Row],[Created By]])),(MID(Table_owssvr[[#This Row],[Created By_A]]&amp;" "&amp;Table_owssvr[[#This Row],[Created By_A]],FIND(" ",Table_owssvr[[#This Row],[Created By_A]])+1,LEN(Table_owssvr[[#This Row],[Created By_A]]))),Table_owssvr[[#This Row],[Created By]])</f>
        <v>Rosalind Peychaud</v>
      </c>
      <c r="S961" s="34" t="str">
        <f>IF(ISNUMBER(SEARCH(",",Table_owssvr[[#This Row],[Created By_B1]])),SUBSTITUTE(Table_owssvr[[#This Row],[Created By_B1]],",",""),Table_owssvr[[#This Row],[Created By_B1]])</f>
        <v>Rosalind Peychaud</v>
      </c>
      <c r="T961" s="7">
        <v>973</v>
      </c>
      <c r="U961" s="1" t="s">
        <v>15</v>
      </c>
      <c r="V961" s="5">
        <v>43259.387256944443</v>
      </c>
      <c r="W961" s="1" t="s">
        <v>3</v>
      </c>
      <c r="X961" s="1"/>
      <c r="Y961" s="1" t="s">
        <v>13</v>
      </c>
      <c r="Z961" s="1" t="s">
        <v>12</v>
      </c>
      <c r="AA961" s="1" t="s">
        <v>11</v>
      </c>
    </row>
    <row r="962" spans="1:27" x14ac:dyDescent="0.25">
      <c r="A962" s="1" t="s">
        <v>219</v>
      </c>
      <c r="B962" s="4">
        <v>43259</v>
      </c>
      <c r="C962" s="24" t="str">
        <f ca="1">IF(Table_owssvr[[#This Row],[Date]]&gt;=(TODAY()-365),"Y","N")</f>
        <v>N</v>
      </c>
      <c r="D962" s="1" t="s">
        <v>219</v>
      </c>
      <c r="E962" s="1" t="s">
        <v>48</v>
      </c>
      <c r="F962" s="14" t="s">
        <v>314</v>
      </c>
      <c r="G962" s="1" t="s">
        <v>313</v>
      </c>
      <c r="H962" s="6" t="str">
        <f>IFERROR(LEFT(Table_owssvr[[#This Row],[Subject]],FIND(";",Table_owssvr[[#This Row],[Subject]])-1),Table_owssvr[[#This Row],[Subject]])</f>
        <v>Damage related to disaster</v>
      </c>
      <c r="I962" s="1" t="s">
        <v>16</v>
      </c>
      <c r="J962" s="1" t="s">
        <v>3</v>
      </c>
      <c r="K962" s="5">
        <v>43259.529560185183</v>
      </c>
      <c r="L962" s="1"/>
      <c r="M962" s="1"/>
      <c r="N962" s="2" t="s">
        <v>12</v>
      </c>
      <c r="O962" s="6" t="b">
        <v>0</v>
      </c>
      <c r="P962" s="1" t="s">
        <v>15</v>
      </c>
      <c r="Q962" s="33" t="str">
        <f>IF(ISNUMBER(SEARCH(",",Table_owssvr[[#This Row],[Created By]])),SUBSTITUTE(Table_owssvr[[#This Row],[Created By]]," OCD,",""),Table_owssvr[[#This Row],[Created By]])</f>
        <v>Rosalind Peychaud</v>
      </c>
      <c r="R962" s="33" t="str">
        <f>IF(ISNUMBER(SEARCH(",",Table_owssvr[[#This Row],[Created By]])),(MID(Table_owssvr[[#This Row],[Created By_A]]&amp;" "&amp;Table_owssvr[[#This Row],[Created By_A]],FIND(" ",Table_owssvr[[#This Row],[Created By_A]])+1,LEN(Table_owssvr[[#This Row],[Created By_A]]))),Table_owssvr[[#This Row],[Created By]])</f>
        <v>Rosalind Peychaud</v>
      </c>
      <c r="S962" s="34" t="str">
        <f>IF(ISNUMBER(SEARCH(",",Table_owssvr[[#This Row],[Created By_B1]])),SUBSTITUTE(Table_owssvr[[#This Row],[Created By_B1]],",",""),Table_owssvr[[#This Row],[Created By_B1]])</f>
        <v>Rosalind Peychaud</v>
      </c>
      <c r="T962" s="7">
        <v>974</v>
      </c>
      <c r="U962" s="1" t="s">
        <v>15</v>
      </c>
      <c r="V962" s="5">
        <v>43259.529560185183</v>
      </c>
      <c r="W962" s="1" t="s">
        <v>3</v>
      </c>
      <c r="X962" s="1"/>
      <c r="Y962" s="1" t="s">
        <v>13</v>
      </c>
      <c r="Z962" s="1" t="s">
        <v>12</v>
      </c>
      <c r="AA962" s="1" t="s">
        <v>11</v>
      </c>
    </row>
    <row r="963" spans="1:27" x14ac:dyDescent="0.25">
      <c r="A963" s="1" t="s">
        <v>312</v>
      </c>
      <c r="B963" s="4">
        <v>43264</v>
      </c>
      <c r="C963" s="24" t="str">
        <f ca="1">IF(Table_owssvr[[#This Row],[Date]]&gt;=(TODAY()-365),"Y","N")</f>
        <v>N</v>
      </c>
      <c r="D963" s="1" t="s">
        <v>311</v>
      </c>
      <c r="E963" s="1" t="s">
        <v>19</v>
      </c>
      <c r="F963" s="14" t="s">
        <v>310</v>
      </c>
      <c r="G963" s="1" t="s">
        <v>59</v>
      </c>
      <c r="H963" s="6" t="str">
        <f>IFERROR(LEFT(Table_owssvr[[#This Row],[Subject]],FIND(";",Table_owssvr[[#This Row],[Subject]])-1),Table_owssvr[[#This Row],[Subject]])</f>
        <v>Damage related to disaster</v>
      </c>
      <c r="I963" s="1" t="s">
        <v>16</v>
      </c>
      <c r="J963" s="1" t="s">
        <v>2828</v>
      </c>
      <c r="K963" s="5">
        <v>43265.34888888889</v>
      </c>
      <c r="L963" s="1"/>
      <c r="M963" s="1"/>
      <c r="N963" s="2" t="s">
        <v>12</v>
      </c>
      <c r="O963" s="6" t="b">
        <v>0</v>
      </c>
      <c r="P963" s="1" t="s">
        <v>15</v>
      </c>
      <c r="Q963" s="33" t="str">
        <f>IF(ISNUMBER(SEARCH(",",Table_owssvr[[#This Row],[Created By]])),SUBSTITUTE(Table_owssvr[[#This Row],[Created By]]," OCD,",""),Table_owssvr[[#This Row],[Created By]])</f>
        <v>Gwen Lee</v>
      </c>
      <c r="R963" s="33" t="str">
        <f>IF(ISNUMBER(SEARCH(",",Table_owssvr[[#This Row],[Created By]])),(MID(Table_owssvr[[#This Row],[Created By_A]]&amp;" "&amp;Table_owssvr[[#This Row],[Created By_A]],FIND(" ",Table_owssvr[[#This Row],[Created By_A]])+1,LEN(Table_owssvr[[#This Row],[Created By_A]]))),Table_owssvr[[#This Row],[Created By]])</f>
        <v>Gwen Lee</v>
      </c>
      <c r="S963" s="34" t="str">
        <f>IF(ISNUMBER(SEARCH(",",Table_owssvr[[#This Row],[Created By_B1]])),SUBSTITUTE(Table_owssvr[[#This Row],[Created By_B1]],",",""),Table_owssvr[[#This Row],[Created By_B1]])</f>
        <v>Gwen Lee</v>
      </c>
      <c r="T963" s="7">
        <v>975</v>
      </c>
      <c r="U963" s="1" t="s">
        <v>15</v>
      </c>
      <c r="V963" s="5">
        <v>43265.34888888889</v>
      </c>
      <c r="W963" s="1" t="s">
        <v>2828</v>
      </c>
      <c r="X963" s="1"/>
      <c r="Y963" s="1" t="s">
        <v>13</v>
      </c>
      <c r="Z963" s="1" t="s">
        <v>12</v>
      </c>
      <c r="AA963" s="1" t="s">
        <v>11</v>
      </c>
    </row>
    <row r="964" spans="1:27" x14ac:dyDescent="0.25">
      <c r="A964" s="1" t="s">
        <v>309</v>
      </c>
      <c r="B964" s="4">
        <v>43271</v>
      </c>
      <c r="C964" s="24" t="str">
        <f ca="1">IF(Table_owssvr[[#This Row],[Date]]&gt;=(TODAY()-365),"Y","N")</f>
        <v>N</v>
      </c>
      <c r="D964" s="1" t="s">
        <v>308</v>
      </c>
      <c r="E964" s="1" t="s">
        <v>19</v>
      </c>
      <c r="F964" s="14" t="s">
        <v>307</v>
      </c>
      <c r="G964" s="1" t="s">
        <v>306</v>
      </c>
      <c r="H964" s="6" t="str">
        <f>IFERROR(LEFT(Table_owssvr[[#This Row],[Subject]],FIND(";",Table_owssvr[[#This Row],[Subject]])-1),Table_owssvr[[#This Row],[Subject]])</f>
        <v>Damage related to disaster</v>
      </c>
      <c r="I964" s="1" t="s">
        <v>16</v>
      </c>
      <c r="J964" s="1" t="s">
        <v>14</v>
      </c>
      <c r="K964" s="5">
        <v>43272.323819444442</v>
      </c>
      <c r="L964" s="1"/>
      <c r="M964" s="1"/>
      <c r="N964" s="2" t="s">
        <v>12</v>
      </c>
      <c r="O964" s="6" t="b">
        <v>0</v>
      </c>
      <c r="P964" s="1" t="s">
        <v>15</v>
      </c>
      <c r="Q964" s="33" t="str">
        <f>IF(ISNUMBER(SEARCH(",",Table_owssvr[[#This Row],[Created By]])),SUBSTITUTE(Table_owssvr[[#This Row],[Created By]]," OCD,",""),Table_owssvr[[#This Row],[Created By]])</f>
        <v>Janssen Helena</v>
      </c>
      <c r="R964" s="33" t="str">
        <f>IF(ISNUMBER(SEARCH(",",Table_owssvr[[#This Row],[Created By]])),(MID(Table_owssvr[[#This Row],[Created By_A]]&amp;" "&amp;Table_owssvr[[#This Row],[Created By_A]],FIND(" ",Table_owssvr[[#This Row],[Created By_A]])+1,LEN(Table_owssvr[[#This Row],[Created By_A]]))),Table_owssvr[[#This Row],[Created By]])</f>
        <v>Helena Janssen</v>
      </c>
      <c r="S964" s="34" t="str">
        <f>IF(ISNUMBER(SEARCH(",",Table_owssvr[[#This Row],[Created By_B1]])),SUBSTITUTE(Table_owssvr[[#This Row],[Created By_B1]],",",""),Table_owssvr[[#This Row],[Created By_B1]])</f>
        <v>Helena Janssen</v>
      </c>
      <c r="T964" s="7">
        <v>976</v>
      </c>
      <c r="U964" s="1" t="s">
        <v>15</v>
      </c>
      <c r="V964" s="5">
        <v>43272.323819444442</v>
      </c>
      <c r="W964" s="1" t="s">
        <v>14</v>
      </c>
      <c r="X964" s="1"/>
      <c r="Y964" s="1" t="s">
        <v>13</v>
      </c>
      <c r="Z964" s="1" t="s">
        <v>12</v>
      </c>
      <c r="AA964" s="1" t="s">
        <v>11</v>
      </c>
    </row>
    <row r="965" spans="1:27" x14ac:dyDescent="0.25">
      <c r="A965" s="1" t="s">
        <v>142</v>
      </c>
      <c r="B965" s="4">
        <v>43272</v>
      </c>
      <c r="C965" s="24" t="str">
        <f ca="1">IF(Table_owssvr[[#This Row],[Date]]&gt;=(TODAY()-365),"Y","N")</f>
        <v>N</v>
      </c>
      <c r="D965" s="1" t="s">
        <v>305</v>
      </c>
      <c r="E965" s="1" t="s">
        <v>48</v>
      </c>
      <c r="F965" s="14" t="s">
        <v>304</v>
      </c>
      <c r="G965" s="1" t="s">
        <v>13</v>
      </c>
      <c r="H965" s="6" t="str">
        <f>IFERROR(LEFT(Table_owssvr[[#This Row],[Subject]],FIND(";",Table_owssvr[[#This Row],[Subject]])-1),Table_owssvr[[#This Row],[Subject]])</f>
        <v>Grants Management</v>
      </c>
      <c r="I965" s="1" t="s">
        <v>27</v>
      </c>
      <c r="J965" s="1" t="s">
        <v>26</v>
      </c>
      <c r="K965" s="5">
        <v>43272.325520833336</v>
      </c>
      <c r="L965" s="1"/>
      <c r="M965" s="1"/>
      <c r="N965" s="2" t="s">
        <v>12</v>
      </c>
      <c r="O965" s="6" t="b">
        <v>0</v>
      </c>
      <c r="P965" s="1" t="s">
        <v>15</v>
      </c>
      <c r="Q965" s="33" t="str">
        <f>IF(ISNUMBER(SEARCH(",",Table_owssvr[[#This Row],[Created By]])),SUBSTITUTE(Table_owssvr[[#This Row],[Created By]]," OCD,",""),Table_owssvr[[#This Row],[Created By]])</f>
        <v>Jimmy Dunphy</v>
      </c>
      <c r="R965" s="33" t="str">
        <f>IF(ISNUMBER(SEARCH(",",Table_owssvr[[#This Row],[Created By]])),(MID(Table_owssvr[[#This Row],[Created By_A]]&amp;" "&amp;Table_owssvr[[#This Row],[Created By_A]],FIND(" ",Table_owssvr[[#This Row],[Created By_A]])+1,LEN(Table_owssvr[[#This Row],[Created By_A]]))),Table_owssvr[[#This Row],[Created By]])</f>
        <v>Jimmy Dunphy</v>
      </c>
      <c r="S965" s="34" t="str">
        <f>IF(ISNUMBER(SEARCH(",",Table_owssvr[[#This Row],[Created By_B1]])),SUBSTITUTE(Table_owssvr[[#This Row],[Created By_B1]],",",""),Table_owssvr[[#This Row],[Created By_B1]])</f>
        <v>Jimmy Dunphy</v>
      </c>
      <c r="T965" s="7">
        <v>977</v>
      </c>
      <c r="U965" s="1" t="s">
        <v>15</v>
      </c>
      <c r="V965" s="5">
        <v>43272.484027777777</v>
      </c>
      <c r="W965" s="1" t="s">
        <v>26</v>
      </c>
      <c r="X965" s="1"/>
      <c r="Y965" s="1" t="s">
        <v>13</v>
      </c>
      <c r="Z965" s="1" t="s">
        <v>12</v>
      </c>
      <c r="AA965" s="1" t="s">
        <v>11</v>
      </c>
    </row>
    <row r="966" spans="1:27" x14ac:dyDescent="0.25">
      <c r="A966" s="1" t="s">
        <v>303</v>
      </c>
      <c r="B966" s="4">
        <v>43271</v>
      </c>
      <c r="C966" s="24" t="str">
        <f ca="1">IF(Table_owssvr[[#This Row],[Date]]&gt;=(TODAY()-365),"Y","N")</f>
        <v>N</v>
      </c>
      <c r="D966" s="1" t="s">
        <v>302</v>
      </c>
      <c r="E966" s="1" t="s">
        <v>19</v>
      </c>
      <c r="F966" s="14" t="s">
        <v>301</v>
      </c>
      <c r="G966" s="1" t="s">
        <v>22</v>
      </c>
      <c r="H966" s="6" t="str">
        <f>IFERROR(LEFT(Table_owssvr[[#This Row],[Subject]],FIND(";",Table_owssvr[[#This Row],[Subject]])-1),Table_owssvr[[#This Row],[Subject]])</f>
        <v>Damage related to disaster</v>
      </c>
      <c r="I966" s="1" t="s">
        <v>16</v>
      </c>
      <c r="J966" s="1" t="s">
        <v>14</v>
      </c>
      <c r="K966" s="5">
        <v>43272.342152777775</v>
      </c>
      <c r="L966" s="1"/>
      <c r="M966" s="1"/>
      <c r="N966" s="2" t="s">
        <v>12</v>
      </c>
      <c r="O966" s="6" t="b">
        <v>0</v>
      </c>
      <c r="P966" s="1" t="s">
        <v>15</v>
      </c>
      <c r="Q966" s="33" t="str">
        <f>IF(ISNUMBER(SEARCH(",",Table_owssvr[[#This Row],[Created By]])),SUBSTITUTE(Table_owssvr[[#This Row],[Created By]]," OCD,",""),Table_owssvr[[#This Row],[Created By]])</f>
        <v>Janssen Helena</v>
      </c>
      <c r="R966" s="33" t="str">
        <f>IF(ISNUMBER(SEARCH(",",Table_owssvr[[#This Row],[Created By]])),(MID(Table_owssvr[[#This Row],[Created By_A]]&amp;" "&amp;Table_owssvr[[#This Row],[Created By_A]],FIND(" ",Table_owssvr[[#This Row],[Created By_A]])+1,LEN(Table_owssvr[[#This Row],[Created By_A]]))),Table_owssvr[[#This Row],[Created By]])</f>
        <v>Helena Janssen</v>
      </c>
      <c r="S966" s="34" t="str">
        <f>IF(ISNUMBER(SEARCH(",",Table_owssvr[[#This Row],[Created By_B1]])),SUBSTITUTE(Table_owssvr[[#This Row],[Created By_B1]],",",""),Table_owssvr[[#This Row],[Created By_B1]])</f>
        <v>Helena Janssen</v>
      </c>
      <c r="T966" s="7">
        <v>978</v>
      </c>
      <c r="U966" s="1" t="s">
        <v>15</v>
      </c>
      <c r="V966" s="5">
        <v>43272.356724537036</v>
      </c>
      <c r="W966" s="1" t="s">
        <v>14</v>
      </c>
      <c r="X966" s="1"/>
      <c r="Y966" s="1" t="s">
        <v>13</v>
      </c>
      <c r="Z966" s="1" t="s">
        <v>12</v>
      </c>
      <c r="AA966" s="1" t="s">
        <v>11</v>
      </c>
    </row>
    <row r="967" spans="1:27" x14ac:dyDescent="0.25">
      <c r="A967" s="1" t="s">
        <v>300</v>
      </c>
      <c r="B967" s="4">
        <v>43271</v>
      </c>
      <c r="C967" s="24" t="str">
        <f ca="1">IF(Table_owssvr[[#This Row],[Date]]&gt;=(TODAY()-365),"Y","N")</f>
        <v>N</v>
      </c>
      <c r="D967" s="1" t="s">
        <v>299</v>
      </c>
      <c r="E967" s="1" t="s">
        <v>19</v>
      </c>
      <c r="F967" s="14" t="s">
        <v>298</v>
      </c>
      <c r="G967" s="1" t="s">
        <v>22</v>
      </c>
      <c r="H967" s="6" t="str">
        <f>IFERROR(LEFT(Table_owssvr[[#This Row],[Subject]],FIND(";",Table_owssvr[[#This Row],[Subject]])-1),Table_owssvr[[#This Row],[Subject]])</f>
        <v>Damage related to disaster</v>
      </c>
      <c r="I967" s="1" t="s">
        <v>16</v>
      </c>
      <c r="J967" s="1" t="s">
        <v>14</v>
      </c>
      <c r="K967" s="5">
        <v>43272.354641203703</v>
      </c>
      <c r="L967" s="1"/>
      <c r="M967" s="1"/>
      <c r="N967" s="2" t="s">
        <v>12</v>
      </c>
      <c r="O967" s="6" t="b">
        <v>0</v>
      </c>
      <c r="P967" s="1" t="s">
        <v>15</v>
      </c>
      <c r="Q967" s="33" t="str">
        <f>IF(ISNUMBER(SEARCH(",",Table_owssvr[[#This Row],[Created By]])),SUBSTITUTE(Table_owssvr[[#This Row],[Created By]]," OCD,",""),Table_owssvr[[#This Row],[Created By]])</f>
        <v>Janssen Helena</v>
      </c>
      <c r="R967" s="33" t="str">
        <f>IF(ISNUMBER(SEARCH(",",Table_owssvr[[#This Row],[Created By]])),(MID(Table_owssvr[[#This Row],[Created By_A]]&amp;" "&amp;Table_owssvr[[#This Row],[Created By_A]],FIND(" ",Table_owssvr[[#This Row],[Created By_A]])+1,LEN(Table_owssvr[[#This Row],[Created By_A]]))),Table_owssvr[[#This Row],[Created By]])</f>
        <v>Helena Janssen</v>
      </c>
      <c r="S967" s="34" t="str">
        <f>IF(ISNUMBER(SEARCH(",",Table_owssvr[[#This Row],[Created By_B1]])),SUBSTITUTE(Table_owssvr[[#This Row],[Created By_B1]],",",""),Table_owssvr[[#This Row],[Created By_B1]])</f>
        <v>Helena Janssen</v>
      </c>
      <c r="T967" s="7">
        <v>979</v>
      </c>
      <c r="U967" s="1" t="s">
        <v>15</v>
      </c>
      <c r="V967" s="5">
        <v>43272.356990740744</v>
      </c>
      <c r="W967" s="1" t="s">
        <v>14</v>
      </c>
      <c r="X967" s="1"/>
      <c r="Y967" s="1" t="s">
        <v>13</v>
      </c>
      <c r="Z967" s="1" t="s">
        <v>12</v>
      </c>
      <c r="AA967" s="1" t="s">
        <v>11</v>
      </c>
    </row>
    <row r="968" spans="1:27" x14ac:dyDescent="0.25">
      <c r="A968" s="1" t="s">
        <v>153</v>
      </c>
      <c r="B968" s="4">
        <v>43272</v>
      </c>
      <c r="C968" s="24" t="str">
        <f ca="1">IF(Table_owssvr[[#This Row],[Date]]&gt;=(TODAY()-365),"Y","N")</f>
        <v>N</v>
      </c>
      <c r="D968" s="1" t="s">
        <v>199</v>
      </c>
      <c r="E968" s="1" t="s">
        <v>39</v>
      </c>
      <c r="F968" s="14" t="s">
        <v>297</v>
      </c>
      <c r="G968" s="1" t="s">
        <v>13</v>
      </c>
      <c r="H968" s="6" t="str">
        <f>IFERROR(LEFT(Table_owssvr[[#This Row],[Subject]],FIND(";",Table_owssvr[[#This Row],[Subject]])-1),Table_owssvr[[#This Row],[Subject]])</f>
        <v>Grants Management</v>
      </c>
      <c r="I968" s="1" t="s">
        <v>27</v>
      </c>
      <c r="J968" s="1" t="s">
        <v>26</v>
      </c>
      <c r="K968" s="5">
        <v>43272.508043981485</v>
      </c>
      <c r="L968" s="1"/>
      <c r="M968" s="1"/>
      <c r="N968" s="2" t="s">
        <v>12</v>
      </c>
      <c r="O968" s="6" t="b">
        <v>0</v>
      </c>
      <c r="P968" s="1" t="s">
        <v>15</v>
      </c>
      <c r="Q968" s="33" t="str">
        <f>IF(ISNUMBER(SEARCH(",",Table_owssvr[[#This Row],[Created By]])),SUBSTITUTE(Table_owssvr[[#This Row],[Created By]]," OCD,",""),Table_owssvr[[#This Row],[Created By]])</f>
        <v>Jimmy Dunphy</v>
      </c>
      <c r="R968" s="33" t="str">
        <f>IF(ISNUMBER(SEARCH(",",Table_owssvr[[#This Row],[Created By]])),(MID(Table_owssvr[[#This Row],[Created By_A]]&amp;" "&amp;Table_owssvr[[#This Row],[Created By_A]],FIND(" ",Table_owssvr[[#This Row],[Created By_A]])+1,LEN(Table_owssvr[[#This Row],[Created By_A]]))),Table_owssvr[[#This Row],[Created By]])</f>
        <v>Jimmy Dunphy</v>
      </c>
      <c r="S968" s="34" t="str">
        <f>IF(ISNUMBER(SEARCH(",",Table_owssvr[[#This Row],[Created By_B1]])),SUBSTITUTE(Table_owssvr[[#This Row],[Created By_B1]],",",""),Table_owssvr[[#This Row],[Created By_B1]])</f>
        <v>Jimmy Dunphy</v>
      </c>
      <c r="T968" s="7">
        <v>980</v>
      </c>
      <c r="U968" s="1" t="s">
        <v>15</v>
      </c>
      <c r="V968" s="5">
        <v>43272.620833333334</v>
      </c>
      <c r="W968" s="1" t="s">
        <v>26</v>
      </c>
      <c r="X968" s="1"/>
      <c r="Y968" s="1" t="s">
        <v>13</v>
      </c>
      <c r="Z968" s="1" t="s">
        <v>12</v>
      </c>
      <c r="AA968" s="1" t="s">
        <v>11</v>
      </c>
    </row>
    <row r="969" spans="1:27" x14ac:dyDescent="0.25">
      <c r="A969" s="1" t="s">
        <v>105</v>
      </c>
      <c r="B969" s="4">
        <v>43272</v>
      </c>
      <c r="C969" s="24" t="str">
        <f ca="1">IF(Table_owssvr[[#This Row],[Date]]&gt;=(TODAY()-365),"Y","N")</f>
        <v>N</v>
      </c>
      <c r="D969" s="1" t="s">
        <v>105</v>
      </c>
      <c r="E969" s="1" t="s">
        <v>296</v>
      </c>
      <c r="F969" s="14" t="s">
        <v>295</v>
      </c>
      <c r="G969" s="1" t="s">
        <v>294</v>
      </c>
      <c r="H969" s="6" t="str">
        <f>IFERROR(LEFT(Table_owssvr[[#This Row],[Subject]],FIND(";",Table_owssvr[[#This Row],[Subject]])-1),Table_owssvr[[#This Row],[Subject]])</f>
        <v>Damage related to disaster</v>
      </c>
      <c r="I969" s="1" t="s">
        <v>16</v>
      </c>
      <c r="J969" s="1" t="s">
        <v>3</v>
      </c>
      <c r="K969" s="5">
        <v>43272.640462962961</v>
      </c>
      <c r="L969" s="1"/>
      <c r="M969" s="1"/>
      <c r="N969" s="2" t="s">
        <v>12</v>
      </c>
      <c r="O969" s="6" t="b">
        <v>0</v>
      </c>
      <c r="P969" s="1" t="s">
        <v>15</v>
      </c>
      <c r="Q969" s="33" t="str">
        <f>IF(ISNUMBER(SEARCH(",",Table_owssvr[[#This Row],[Created By]])),SUBSTITUTE(Table_owssvr[[#This Row],[Created By]]," OCD,",""),Table_owssvr[[#This Row],[Created By]])</f>
        <v>Rosalind Peychaud</v>
      </c>
      <c r="R969" s="33" t="str">
        <f>IF(ISNUMBER(SEARCH(",",Table_owssvr[[#This Row],[Created By]])),(MID(Table_owssvr[[#This Row],[Created By_A]]&amp;" "&amp;Table_owssvr[[#This Row],[Created By_A]],FIND(" ",Table_owssvr[[#This Row],[Created By_A]])+1,LEN(Table_owssvr[[#This Row],[Created By_A]]))),Table_owssvr[[#This Row],[Created By]])</f>
        <v>Rosalind Peychaud</v>
      </c>
      <c r="S969" s="34" t="str">
        <f>IF(ISNUMBER(SEARCH(",",Table_owssvr[[#This Row],[Created By_B1]])),SUBSTITUTE(Table_owssvr[[#This Row],[Created By_B1]],",",""),Table_owssvr[[#This Row],[Created By_B1]])</f>
        <v>Rosalind Peychaud</v>
      </c>
      <c r="T969" s="7">
        <v>981</v>
      </c>
      <c r="U969" s="1" t="s">
        <v>15</v>
      </c>
      <c r="V969" s="5">
        <v>43272.640462962961</v>
      </c>
      <c r="W969" s="1" t="s">
        <v>3</v>
      </c>
      <c r="X969" s="1"/>
      <c r="Y969" s="1" t="s">
        <v>13</v>
      </c>
      <c r="Z969" s="1" t="s">
        <v>12</v>
      </c>
      <c r="AA969" s="1" t="s">
        <v>11</v>
      </c>
    </row>
    <row r="970" spans="1:27" x14ac:dyDescent="0.25">
      <c r="A970" s="1" t="s">
        <v>219</v>
      </c>
      <c r="B970" s="4">
        <v>43272</v>
      </c>
      <c r="C970" s="24" t="str">
        <f ca="1">IF(Table_owssvr[[#This Row],[Date]]&gt;=(TODAY()-365),"Y","N")</f>
        <v>N</v>
      </c>
      <c r="D970" s="1" t="s">
        <v>219</v>
      </c>
      <c r="E970" s="1" t="s">
        <v>48</v>
      </c>
      <c r="F970" s="14" t="s">
        <v>293</v>
      </c>
      <c r="G970" s="1" t="s">
        <v>292</v>
      </c>
      <c r="H970" s="6" t="str">
        <f>IFERROR(LEFT(Table_owssvr[[#This Row],[Subject]],FIND(";",Table_owssvr[[#This Row],[Subject]])-1),Table_owssvr[[#This Row],[Subject]])</f>
        <v>Damage related to disaster</v>
      </c>
      <c r="I970" s="1" t="s">
        <v>16</v>
      </c>
      <c r="J970" s="1" t="s">
        <v>3</v>
      </c>
      <c r="K970" s="5">
        <v>43272.642928240741</v>
      </c>
      <c r="L970" s="1"/>
      <c r="M970" s="1"/>
      <c r="N970" s="2" t="s">
        <v>12</v>
      </c>
      <c r="O970" s="6" t="b">
        <v>0</v>
      </c>
      <c r="P970" s="1" t="s">
        <v>15</v>
      </c>
      <c r="Q970" s="33" t="str">
        <f>IF(ISNUMBER(SEARCH(",",Table_owssvr[[#This Row],[Created By]])),SUBSTITUTE(Table_owssvr[[#This Row],[Created By]]," OCD,",""),Table_owssvr[[#This Row],[Created By]])</f>
        <v>Rosalind Peychaud</v>
      </c>
      <c r="R970" s="33" t="str">
        <f>IF(ISNUMBER(SEARCH(",",Table_owssvr[[#This Row],[Created By]])),(MID(Table_owssvr[[#This Row],[Created By_A]]&amp;" "&amp;Table_owssvr[[#This Row],[Created By_A]],FIND(" ",Table_owssvr[[#This Row],[Created By_A]])+1,LEN(Table_owssvr[[#This Row],[Created By_A]]))),Table_owssvr[[#This Row],[Created By]])</f>
        <v>Rosalind Peychaud</v>
      </c>
      <c r="S970" s="34" t="str">
        <f>IF(ISNUMBER(SEARCH(",",Table_owssvr[[#This Row],[Created By_B1]])),SUBSTITUTE(Table_owssvr[[#This Row],[Created By_B1]],",",""),Table_owssvr[[#This Row],[Created By_B1]])</f>
        <v>Rosalind Peychaud</v>
      </c>
      <c r="T970" s="7">
        <v>982</v>
      </c>
      <c r="U970" s="1" t="s">
        <v>15</v>
      </c>
      <c r="V970" s="5">
        <v>43272.642928240741</v>
      </c>
      <c r="W970" s="1" t="s">
        <v>3</v>
      </c>
      <c r="X970" s="1"/>
      <c r="Y970" s="1" t="s">
        <v>13</v>
      </c>
      <c r="Z970" s="1" t="s">
        <v>12</v>
      </c>
      <c r="AA970" s="1" t="s">
        <v>11</v>
      </c>
    </row>
    <row r="971" spans="1:27" x14ac:dyDescent="0.25">
      <c r="A971" s="1" t="s">
        <v>105</v>
      </c>
      <c r="B971" s="4">
        <v>43272</v>
      </c>
      <c r="C971" s="24" t="str">
        <f ca="1">IF(Table_owssvr[[#This Row],[Date]]&gt;=(TODAY()-365),"Y","N")</f>
        <v>N</v>
      </c>
      <c r="D971" s="1" t="s">
        <v>105</v>
      </c>
      <c r="E971" s="1" t="s">
        <v>29</v>
      </c>
      <c r="F971" s="14" t="s">
        <v>291</v>
      </c>
      <c r="G971" s="1" t="s">
        <v>13</v>
      </c>
      <c r="H971" s="6" t="str">
        <f>IFERROR(LEFT(Table_owssvr[[#This Row],[Subject]],FIND(";",Table_owssvr[[#This Row],[Subject]])-1),Table_owssvr[[#This Row],[Subject]])</f>
        <v>Grants Management</v>
      </c>
      <c r="I971" s="1" t="s">
        <v>16</v>
      </c>
      <c r="J971" s="1" t="s">
        <v>3</v>
      </c>
      <c r="K971" s="5">
        <v>43272.645428240743</v>
      </c>
      <c r="L971" s="1"/>
      <c r="M971" s="1"/>
      <c r="N971" s="2" t="s">
        <v>12</v>
      </c>
      <c r="O971" s="6" t="b">
        <v>0</v>
      </c>
      <c r="P971" s="1" t="s">
        <v>15</v>
      </c>
      <c r="Q971" s="33" t="str">
        <f>IF(ISNUMBER(SEARCH(",",Table_owssvr[[#This Row],[Created By]])),SUBSTITUTE(Table_owssvr[[#This Row],[Created By]]," OCD,",""),Table_owssvr[[#This Row],[Created By]])</f>
        <v>Rosalind Peychaud</v>
      </c>
      <c r="R971" s="33" t="str">
        <f>IF(ISNUMBER(SEARCH(",",Table_owssvr[[#This Row],[Created By]])),(MID(Table_owssvr[[#This Row],[Created By_A]]&amp;" "&amp;Table_owssvr[[#This Row],[Created By_A]],FIND(" ",Table_owssvr[[#This Row],[Created By_A]])+1,LEN(Table_owssvr[[#This Row],[Created By_A]]))),Table_owssvr[[#This Row],[Created By]])</f>
        <v>Rosalind Peychaud</v>
      </c>
      <c r="S971" s="34" t="str">
        <f>IF(ISNUMBER(SEARCH(",",Table_owssvr[[#This Row],[Created By_B1]])),SUBSTITUTE(Table_owssvr[[#This Row],[Created By_B1]],",",""),Table_owssvr[[#This Row],[Created By_B1]])</f>
        <v>Rosalind Peychaud</v>
      </c>
      <c r="T971" s="7">
        <v>983</v>
      </c>
      <c r="U971" s="1" t="s">
        <v>15</v>
      </c>
      <c r="V971" s="5">
        <v>43272.645428240743</v>
      </c>
      <c r="W971" s="1" t="s">
        <v>3</v>
      </c>
      <c r="X971" s="1"/>
      <c r="Y971" s="1" t="s">
        <v>13</v>
      </c>
      <c r="Z971" s="1" t="s">
        <v>12</v>
      </c>
      <c r="AA971" s="1" t="s">
        <v>11</v>
      </c>
    </row>
    <row r="972" spans="1:27" x14ac:dyDescent="0.25">
      <c r="A972" s="1" t="s">
        <v>105</v>
      </c>
      <c r="B972" s="4">
        <v>43273</v>
      </c>
      <c r="C972" s="24" t="str">
        <f ca="1">IF(Table_owssvr[[#This Row],[Date]]&gt;=(TODAY()-365),"Y","N")</f>
        <v>N</v>
      </c>
      <c r="D972" s="1" t="s">
        <v>105</v>
      </c>
      <c r="E972" s="1" t="s">
        <v>29</v>
      </c>
      <c r="F972" s="14" t="s">
        <v>290</v>
      </c>
      <c r="G972" s="1" t="s">
        <v>13</v>
      </c>
      <c r="H972" s="6" t="str">
        <f>IFERROR(LEFT(Table_owssvr[[#This Row],[Subject]],FIND(";",Table_owssvr[[#This Row],[Subject]])-1),Table_owssvr[[#This Row],[Subject]])</f>
        <v>Grants Management</v>
      </c>
      <c r="I972" s="1" t="s">
        <v>16</v>
      </c>
      <c r="J972" s="1" t="s">
        <v>3</v>
      </c>
      <c r="K972" s="5">
        <v>43273.629918981482</v>
      </c>
      <c r="L972" s="1"/>
      <c r="M972" s="1"/>
      <c r="N972" s="2" t="s">
        <v>12</v>
      </c>
      <c r="O972" s="6" t="b">
        <v>0</v>
      </c>
      <c r="P972" s="1" t="s">
        <v>15</v>
      </c>
      <c r="Q972" s="33" t="str">
        <f>IF(ISNUMBER(SEARCH(",",Table_owssvr[[#This Row],[Created By]])),SUBSTITUTE(Table_owssvr[[#This Row],[Created By]]," OCD,",""),Table_owssvr[[#This Row],[Created By]])</f>
        <v>Rosalind Peychaud</v>
      </c>
      <c r="R972" s="33" t="str">
        <f>IF(ISNUMBER(SEARCH(",",Table_owssvr[[#This Row],[Created By]])),(MID(Table_owssvr[[#This Row],[Created By_A]]&amp;" "&amp;Table_owssvr[[#This Row],[Created By_A]],FIND(" ",Table_owssvr[[#This Row],[Created By_A]])+1,LEN(Table_owssvr[[#This Row],[Created By_A]]))),Table_owssvr[[#This Row],[Created By]])</f>
        <v>Rosalind Peychaud</v>
      </c>
      <c r="S972" s="34" t="str">
        <f>IF(ISNUMBER(SEARCH(",",Table_owssvr[[#This Row],[Created By_B1]])),SUBSTITUTE(Table_owssvr[[#This Row],[Created By_B1]],",",""),Table_owssvr[[#This Row],[Created By_B1]])</f>
        <v>Rosalind Peychaud</v>
      </c>
      <c r="T972" s="7">
        <v>984</v>
      </c>
      <c r="U972" s="1" t="s">
        <v>15</v>
      </c>
      <c r="V972" s="5">
        <v>43273.629918981482</v>
      </c>
      <c r="W972" s="1" t="s">
        <v>3</v>
      </c>
      <c r="X972" s="1"/>
      <c r="Y972" s="1" t="s">
        <v>13</v>
      </c>
      <c r="Z972" s="1" t="s">
        <v>12</v>
      </c>
      <c r="AA972" s="1" t="s">
        <v>11</v>
      </c>
    </row>
    <row r="973" spans="1:27" x14ac:dyDescent="0.25">
      <c r="A973" s="1" t="s">
        <v>289</v>
      </c>
      <c r="B973" s="4">
        <v>43267</v>
      </c>
      <c r="C973" s="24" t="str">
        <f ca="1">IF(Table_owssvr[[#This Row],[Date]]&gt;=(TODAY()-365),"Y","N")</f>
        <v>N</v>
      </c>
      <c r="D973" s="1" t="s">
        <v>288</v>
      </c>
      <c r="E973" s="1" t="s">
        <v>19</v>
      </c>
      <c r="F973" s="14" t="s">
        <v>287</v>
      </c>
      <c r="G973" s="1" t="s">
        <v>59</v>
      </c>
      <c r="H973" s="6" t="str">
        <f>IFERROR(LEFT(Table_owssvr[[#This Row],[Subject]],FIND(";",Table_owssvr[[#This Row],[Subject]])-1),Table_owssvr[[#This Row],[Subject]])</f>
        <v>Damage related to disaster</v>
      </c>
      <c r="I973" s="1" t="s">
        <v>16</v>
      </c>
      <c r="J973" s="1" t="s">
        <v>95</v>
      </c>
      <c r="K973" s="5">
        <v>43278.34642361111</v>
      </c>
      <c r="L973" s="1"/>
      <c r="M973" s="1"/>
      <c r="N973" s="2" t="s">
        <v>12</v>
      </c>
      <c r="O973" s="6" t="b">
        <v>0</v>
      </c>
      <c r="P973" s="1" t="s">
        <v>15</v>
      </c>
      <c r="Q973" s="33" t="str">
        <f>IF(ISNUMBER(SEARCH(",",Table_owssvr[[#This Row],[Created By]])),SUBSTITUTE(Table_owssvr[[#This Row],[Created By]]," OCD,",""),Table_owssvr[[#This Row],[Created By]])</f>
        <v>Eugenia Williams</v>
      </c>
      <c r="R973" s="33" t="str">
        <f>IF(ISNUMBER(SEARCH(",",Table_owssvr[[#This Row],[Created By]])),(MID(Table_owssvr[[#This Row],[Created By_A]]&amp;" "&amp;Table_owssvr[[#This Row],[Created By_A]],FIND(" ",Table_owssvr[[#This Row],[Created By_A]])+1,LEN(Table_owssvr[[#This Row],[Created By_A]]))),Table_owssvr[[#This Row],[Created By]])</f>
        <v>Eugenia Williams</v>
      </c>
      <c r="S973" s="34" t="str">
        <f>IF(ISNUMBER(SEARCH(",",Table_owssvr[[#This Row],[Created By_B1]])),SUBSTITUTE(Table_owssvr[[#This Row],[Created By_B1]],",",""),Table_owssvr[[#This Row],[Created By_B1]])</f>
        <v>Eugenia Williams</v>
      </c>
      <c r="T973" s="7">
        <v>985</v>
      </c>
      <c r="U973" s="1" t="s">
        <v>15</v>
      </c>
      <c r="V973" s="5">
        <v>43278.34642361111</v>
      </c>
      <c r="W973" s="1" t="s">
        <v>95</v>
      </c>
      <c r="X973" s="1"/>
      <c r="Y973" s="1" t="s">
        <v>13</v>
      </c>
      <c r="Z973" s="1" t="s">
        <v>12</v>
      </c>
      <c r="AA973" s="1" t="s">
        <v>11</v>
      </c>
    </row>
    <row r="974" spans="1:27" x14ac:dyDescent="0.25">
      <c r="A974" s="1" t="s">
        <v>286</v>
      </c>
      <c r="B974" s="4">
        <v>43256</v>
      </c>
      <c r="C974" s="24" t="str">
        <f ca="1">IF(Table_owssvr[[#This Row],[Date]]&gt;=(TODAY()-365),"Y","N")</f>
        <v>N</v>
      </c>
      <c r="D974" s="1" t="s">
        <v>285</v>
      </c>
      <c r="E974" s="1" t="s">
        <v>19</v>
      </c>
      <c r="F974" s="14" t="s">
        <v>284</v>
      </c>
      <c r="G974" s="1" t="s">
        <v>59</v>
      </c>
      <c r="H974" s="6" t="str">
        <f>IFERROR(LEFT(Table_owssvr[[#This Row],[Subject]],FIND(";",Table_owssvr[[#This Row],[Subject]])-1),Table_owssvr[[#This Row],[Subject]])</f>
        <v>Damage related to disaster</v>
      </c>
      <c r="I974" s="1" t="s">
        <v>16</v>
      </c>
      <c r="J974" s="1" t="s">
        <v>95</v>
      </c>
      <c r="K974" s="5">
        <v>43278.623217592591</v>
      </c>
      <c r="L974" s="1"/>
      <c r="M974" s="1"/>
      <c r="N974" s="2" t="s">
        <v>12</v>
      </c>
      <c r="O974" s="6" t="b">
        <v>0</v>
      </c>
      <c r="P974" s="1" t="s">
        <v>15</v>
      </c>
      <c r="Q974" s="33" t="str">
        <f>IF(ISNUMBER(SEARCH(",",Table_owssvr[[#This Row],[Created By]])),SUBSTITUTE(Table_owssvr[[#This Row],[Created By]]," OCD,",""),Table_owssvr[[#This Row],[Created By]])</f>
        <v>Eugenia Williams</v>
      </c>
      <c r="R974" s="33" t="str">
        <f>IF(ISNUMBER(SEARCH(",",Table_owssvr[[#This Row],[Created By]])),(MID(Table_owssvr[[#This Row],[Created By_A]]&amp;" "&amp;Table_owssvr[[#This Row],[Created By_A]],FIND(" ",Table_owssvr[[#This Row],[Created By_A]])+1,LEN(Table_owssvr[[#This Row],[Created By_A]]))),Table_owssvr[[#This Row],[Created By]])</f>
        <v>Eugenia Williams</v>
      </c>
      <c r="S974" s="34" t="str">
        <f>IF(ISNUMBER(SEARCH(",",Table_owssvr[[#This Row],[Created By_B1]])),SUBSTITUTE(Table_owssvr[[#This Row],[Created By_B1]],",",""),Table_owssvr[[#This Row],[Created By_B1]])</f>
        <v>Eugenia Williams</v>
      </c>
      <c r="T974" s="7">
        <v>986</v>
      </c>
      <c r="U974" s="1" t="s">
        <v>15</v>
      </c>
      <c r="V974" s="5">
        <v>43278.623217592591</v>
      </c>
      <c r="W974" s="1" t="s">
        <v>95</v>
      </c>
      <c r="X974" s="1"/>
      <c r="Y974" s="1" t="s">
        <v>13</v>
      </c>
      <c r="Z974" s="1" t="s">
        <v>12</v>
      </c>
      <c r="AA974" s="1" t="s">
        <v>11</v>
      </c>
    </row>
    <row r="975" spans="1:27" x14ac:dyDescent="0.25">
      <c r="A975" s="1" t="s">
        <v>41</v>
      </c>
      <c r="B975" s="4">
        <v>43278</v>
      </c>
      <c r="C975" s="24" t="str">
        <f ca="1">IF(Table_owssvr[[#This Row],[Date]]&gt;=(TODAY()-365),"Y","N")</f>
        <v>N</v>
      </c>
      <c r="D975" s="1" t="s">
        <v>40</v>
      </c>
      <c r="E975" s="1" t="s">
        <v>39</v>
      </c>
      <c r="F975" s="14" t="s">
        <v>283</v>
      </c>
      <c r="G975" s="1" t="s">
        <v>13</v>
      </c>
      <c r="H975" s="6" t="str">
        <f>IFERROR(LEFT(Table_owssvr[[#This Row],[Subject]],FIND(";",Table_owssvr[[#This Row],[Subject]])-1),Table_owssvr[[#This Row],[Subject]])</f>
        <v>Grants Management</v>
      </c>
      <c r="I975" s="1" t="s">
        <v>16</v>
      </c>
      <c r="J975" s="1" t="s">
        <v>26</v>
      </c>
      <c r="K975" s="5">
        <v>43278.652199074073</v>
      </c>
      <c r="L975" s="1"/>
      <c r="M975" s="1"/>
      <c r="N975" s="2" t="s">
        <v>12</v>
      </c>
      <c r="O975" s="6" t="b">
        <v>0</v>
      </c>
      <c r="P975" s="1" t="s">
        <v>15</v>
      </c>
      <c r="Q975" s="33" t="str">
        <f>IF(ISNUMBER(SEARCH(",",Table_owssvr[[#This Row],[Created By]])),SUBSTITUTE(Table_owssvr[[#This Row],[Created By]]," OCD,",""),Table_owssvr[[#This Row],[Created By]])</f>
        <v>Jimmy Dunphy</v>
      </c>
      <c r="R975" s="33" t="str">
        <f>IF(ISNUMBER(SEARCH(",",Table_owssvr[[#This Row],[Created By]])),(MID(Table_owssvr[[#This Row],[Created By_A]]&amp;" "&amp;Table_owssvr[[#This Row],[Created By_A]],FIND(" ",Table_owssvr[[#This Row],[Created By_A]])+1,LEN(Table_owssvr[[#This Row],[Created By_A]]))),Table_owssvr[[#This Row],[Created By]])</f>
        <v>Jimmy Dunphy</v>
      </c>
      <c r="S975" s="34" t="str">
        <f>IF(ISNUMBER(SEARCH(",",Table_owssvr[[#This Row],[Created By_B1]])),SUBSTITUTE(Table_owssvr[[#This Row],[Created By_B1]],",",""),Table_owssvr[[#This Row],[Created By_B1]])</f>
        <v>Jimmy Dunphy</v>
      </c>
      <c r="T975" s="7">
        <v>987</v>
      </c>
      <c r="U975" s="1" t="s">
        <v>15</v>
      </c>
      <c r="V975" s="5">
        <v>43280.575335648151</v>
      </c>
      <c r="W975" s="1" t="s">
        <v>26</v>
      </c>
      <c r="X975" s="1"/>
      <c r="Y975" s="1" t="s">
        <v>13</v>
      </c>
      <c r="Z975" s="1" t="s">
        <v>12</v>
      </c>
      <c r="AA975" s="1" t="s">
        <v>11</v>
      </c>
    </row>
    <row r="976" spans="1:27" x14ac:dyDescent="0.25">
      <c r="A976" s="1" t="s">
        <v>282</v>
      </c>
      <c r="B976" s="4">
        <v>43278</v>
      </c>
      <c r="C976" s="24" t="str">
        <f ca="1">IF(Table_owssvr[[#This Row],[Date]]&gt;=(TODAY()-365),"Y","N")</f>
        <v>N</v>
      </c>
      <c r="D976" s="1" t="s">
        <v>281</v>
      </c>
      <c r="E976" s="1" t="s">
        <v>19</v>
      </c>
      <c r="F976" s="14" t="s">
        <v>280</v>
      </c>
      <c r="G976" s="1" t="s">
        <v>159</v>
      </c>
      <c r="H976" s="6" t="str">
        <f>IFERROR(LEFT(Table_owssvr[[#This Row],[Subject]],FIND(";",Table_owssvr[[#This Row],[Subject]])-1),Table_owssvr[[#This Row],[Subject]])</f>
        <v>Damage related to disaster</v>
      </c>
      <c r="I976" s="1" t="s">
        <v>16</v>
      </c>
      <c r="J976" s="1" t="s">
        <v>14</v>
      </c>
      <c r="K976" s="5">
        <v>43279.314699074072</v>
      </c>
      <c r="L976" s="1"/>
      <c r="M976" s="1"/>
      <c r="N976" s="2" t="s">
        <v>12</v>
      </c>
      <c r="O976" s="6" t="b">
        <v>0</v>
      </c>
      <c r="P976" s="1" t="s">
        <v>15</v>
      </c>
      <c r="Q976" s="33" t="str">
        <f>IF(ISNUMBER(SEARCH(",",Table_owssvr[[#This Row],[Created By]])),SUBSTITUTE(Table_owssvr[[#This Row],[Created By]]," OCD,",""),Table_owssvr[[#This Row],[Created By]])</f>
        <v>Janssen Helena</v>
      </c>
      <c r="R976" s="33" t="str">
        <f>IF(ISNUMBER(SEARCH(",",Table_owssvr[[#This Row],[Created By]])),(MID(Table_owssvr[[#This Row],[Created By_A]]&amp;" "&amp;Table_owssvr[[#This Row],[Created By_A]],FIND(" ",Table_owssvr[[#This Row],[Created By_A]])+1,LEN(Table_owssvr[[#This Row],[Created By_A]]))),Table_owssvr[[#This Row],[Created By]])</f>
        <v>Helena Janssen</v>
      </c>
      <c r="S976" s="34" t="str">
        <f>IF(ISNUMBER(SEARCH(",",Table_owssvr[[#This Row],[Created By_B1]])),SUBSTITUTE(Table_owssvr[[#This Row],[Created By_B1]],",",""),Table_owssvr[[#This Row],[Created By_B1]])</f>
        <v>Helena Janssen</v>
      </c>
      <c r="T976" s="7">
        <v>988</v>
      </c>
      <c r="U976" s="1" t="s">
        <v>15</v>
      </c>
      <c r="V976" s="5">
        <v>43279.314699074072</v>
      </c>
      <c r="W976" s="1" t="s">
        <v>14</v>
      </c>
      <c r="X976" s="1"/>
      <c r="Y976" s="1" t="s">
        <v>13</v>
      </c>
      <c r="Z976" s="1" t="s">
        <v>12</v>
      </c>
      <c r="AA976" s="1" t="s">
        <v>11</v>
      </c>
    </row>
    <row r="977" spans="1:27" x14ac:dyDescent="0.25">
      <c r="A977" s="1" t="s">
        <v>135</v>
      </c>
      <c r="B977" s="4">
        <v>43279</v>
      </c>
      <c r="C977" s="24" t="str">
        <f ca="1">IF(Table_owssvr[[#This Row],[Date]]&gt;=(TODAY()-365),"Y","N")</f>
        <v>N</v>
      </c>
      <c r="D977" s="1" t="s">
        <v>199</v>
      </c>
      <c r="E977" s="1" t="s">
        <v>39</v>
      </c>
      <c r="F977" s="14" t="s">
        <v>279</v>
      </c>
      <c r="G977" s="1" t="s">
        <v>13</v>
      </c>
      <c r="H977" s="6" t="str">
        <f>IFERROR(LEFT(Table_owssvr[[#This Row],[Subject]],FIND(";",Table_owssvr[[#This Row],[Subject]])-1),Table_owssvr[[#This Row],[Subject]])</f>
        <v>Grants Management</v>
      </c>
      <c r="I977" s="1" t="s">
        <v>27</v>
      </c>
      <c r="J977" s="1" t="s">
        <v>26</v>
      </c>
      <c r="K977" s="5">
        <v>43279.360243055555</v>
      </c>
      <c r="L977" s="1"/>
      <c r="M977" s="1"/>
      <c r="N977" s="2" t="s">
        <v>12</v>
      </c>
      <c r="O977" s="6" t="b">
        <v>0</v>
      </c>
      <c r="P977" s="1" t="s">
        <v>15</v>
      </c>
      <c r="Q977" s="33" t="str">
        <f>IF(ISNUMBER(SEARCH(",",Table_owssvr[[#This Row],[Created By]])),SUBSTITUTE(Table_owssvr[[#This Row],[Created By]]," OCD,",""),Table_owssvr[[#This Row],[Created By]])</f>
        <v>Jimmy Dunphy</v>
      </c>
      <c r="R977" s="33" t="str">
        <f>IF(ISNUMBER(SEARCH(",",Table_owssvr[[#This Row],[Created By]])),(MID(Table_owssvr[[#This Row],[Created By_A]]&amp;" "&amp;Table_owssvr[[#This Row],[Created By_A]],FIND(" ",Table_owssvr[[#This Row],[Created By_A]])+1,LEN(Table_owssvr[[#This Row],[Created By_A]]))),Table_owssvr[[#This Row],[Created By]])</f>
        <v>Jimmy Dunphy</v>
      </c>
      <c r="S977" s="34" t="str">
        <f>IF(ISNUMBER(SEARCH(",",Table_owssvr[[#This Row],[Created By_B1]])),SUBSTITUTE(Table_owssvr[[#This Row],[Created By_B1]],",",""),Table_owssvr[[#This Row],[Created By_B1]])</f>
        <v>Jimmy Dunphy</v>
      </c>
      <c r="T977" s="7">
        <v>989</v>
      </c>
      <c r="U977" s="1" t="s">
        <v>15</v>
      </c>
      <c r="V977" s="5">
        <v>43280.576527777775</v>
      </c>
      <c r="W977" s="1" t="s">
        <v>26</v>
      </c>
      <c r="X977" s="1"/>
      <c r="Y977" s="1" t="s">
        <v>13</v>
      </c>
      <c r="Z977" s="1" t="s">
        <v>12</v>
      </c>
      <c r="AA977" s="1" t="s">
        <v>11</v>
      </c>
    </row>
    <row r="978" spans="1:27" x14ac:dyDescent="0.25">
      <c r="A978" s="1" t="s">
        <v>116</v>
      </c>
      <c r="B978" s="4">
        <v>43257</v>
      </c>
      <c r="C978" s="24" t="str">
        <f ca="1">IF(Table_owssvr[[#This Row],[Date]]&gt;=(TODAY()-365),"Y","N")</f>
        <v>N</v>
      </c>
      <c r="D978" s="1" t="s">
        <v>115</v>
      </c>
      <c r="E978" s="1" t="s">
        <v>19</v>
      </c>
      <c r="F978" s="14" t="s">
        <v>114</v>
      </c>
      <c r="G978" s="1" t="s">
        <v>113</v>
      </c>
      <c r="H978" s="6" t="str">
        <f>IFERROR(LEFT(Table_owssvr[[#This Row],[Subject]],FIND(";",Table_owssvr[[#This Row],[Subject]])-1),Table_owssvr[[#This Row],[Subject]])</f>
        <v>Duplication of Benefits</v>
      </c>
      <c r="I978" s="1" t="s">
        <v>27</v>
      </c>
      <c r="J978" s="1" t="s">
        <v>112</v>
      </c>
      <c r="K978" s="5">
        <v>43280.397824074076</v>
      </c>
      <c r="L978" s="1"/>
      <c r="M978" s="1"/>
      <c r="N978" s="2" t="s">
        <v>12</v>
      </c>
      <c r="O978" s="6" t="b">
        <v>0</v>
      </c>
      <c r="P978" s="1" t="s">
        <v>15</v>
      </c>
      <c r="Q978" s="33" t="str">
        <f>IF(ISNUMBER(SEARCH(",",Table_owssvr[[#This Row],[Created By]])),SUBSTITUTE(Table_owssvr[[#This Row],[Created By]]," OCD,",""),Table_owssvr[[#This Row],[Created By]])</f>
        <v>Chua Michael</v>
      </c>
      <c r="R978" s="33" t="str">
        <f>IF(ISNUMBER(SEARCH(",",Table_owssvr[[#This Row],[Created By]])),(MID(Table_owssvr[[#This Row],[Created By_A]]&amp;" "&amp;Table_owssvr[[#This Row],[Created By_A]],FIND(" ",Table_owssvr[[#This Row],[Created By_A]])+1,LEN(Table_owssvr[[#This Row],[Created By_A]]))),Table_owssvr[[#This Row],[Created By]])</f>
        <v>Michael Chua</v>
      </c>
      <c r="S978" s="34" t="str">
        <f>IF(ISNUMBER(SEARCH(",",Table_owssvr[[#This Row],[Created By_B1]])),SUBSTITUTE(Table_owssvr[[#This Row],[Created By_B1]],",",""),Table_owssvr[[#This Row],[Created By_B1]])</f>
        <v>Michael Chua</v>
      </c>
      <c r="T978" s="7">
        <v>990</v>
      </c>
      <c r="U978" s="1" t="s">
        <v>15</v>
      </c>
      <c r="V978" s="5">
        <v>43280.397824074076</v>
      </c>
      <c r="W978" s="1" t="s">
        <v>112</v>
      </c>
      <c r="X978" s="1"/>
      <c r="Y978" s="1" t="s">
        <v>13</v>
      </c>
      <c r="Z978" s="1" t="s">
        <v>12</v>
      </c>
      <c r="AA978" s="1" t="s">
        <v>11</v>
      </c>
    </row>
    <row r="979" spans="1:27" x14ac:dyDescent="0.25">
      <c r="A979" s="1" t="s">
        <v>116</v>
      </c>
      <c r="B979" s="4">
        <v>43264</v>
      </c>
      <c r="C979" s="24" t="str">
        <f ca="1">IF(Table_owssvr[[#This Row],[Date]]&gt;=(TODAY()-365),"Y","N")</f>
        <v>N</v>
      </c>
      <c r="D979" s="1" t="s">
        <v>115</v>
      </c>
      <c r="E979" s="1" t="s">
        <v>19</v>
      </c>
      <c r="F979" s="14" t="s">
        <v>114</v>
      </c>
      <c r="G979" s="1" t="s">
        <v>113</v>
      </c>
      <c r="H979" s="6" t="str">
        <f>IFERROR(LEFT(Table_owssvr[[#This Row],[Subject]],FIND(";",Table_owssvr[[#This Row],[Subject]])-1),Table_owssvr[[#This Row],[Subject]])</f>
        <v>Duplication of Benefits</v>
      </c>
      <c r="I979" s="1" t="s">
        <v>27</v>
      </c>
      <c r="J979" s="1" t="s">
        <v>112</v>
      </c>
      <c r="K979" s="5">
        <v>43280.398182870369</v>
      </c>
      <c r="L979" s="1"/>
      <c r="M979" s="1"/>
      <c r="N979" s="2" t="s">
        <v>12</v>
      </c>
      <c r="O979" s="6" t="b">
        <v>0</v>
      </c>
      <c r="P979" s="1" t="s">
        <v>15</v>
      </c>
      <c r="Q979" s="33" t="str">
        <f>IF(ISNUMBER(SEARCH(",",Table_owssvr[[#This Row],[Created By]])),SUBSTITUTE(Table_owssvr[[#This Row],[Created By]]," OCD,",""),Table_owssvr[[#This Row],[Created By]])</f>
        <v>Chua Michael</v>
      </c>
      <c r="R979" s="33" t="str">
        <f>IF(ISNUMBER(SEARCH(",",Table_owssvr[[#This Row],[Created By]])),(MID(Table_owssvr[[#This Row],[Created By_A]]&amp;" "&amp;Table_owssvr[[#This Row],[Created By_A]],FIND(" ",Table_owssvr[[#This Row],[Created By_A]])+1,LEN(Table_owssvr[[#This Row],[Created By_A]]))),Table_owssvr[[#This Row],[Created By]])</f>
        <v>Michael Chua</v>
      </c>
      <c r="S979" s="34" t="str">
        <f>IF(ISNUMBER(SEARCH(",",Table_owssvr[[#This Row],[Created By_B1]])),SUBSTITUTE(Table_owssvr[[#This Row],[Created By_B1]],",",""),Table_owssvr[[#This Row],[Created By_B1]])</f>
        <v>Michael Chua</v>
      </c>
      <c r="T979" s="7">
        <v>991</v>
      </c>
      <c r="U979" s="1" t="s">
        <v>15</v>
      </c>
      <c r="V979" s="5">
        <v>43280.398182870369</v>
      </c>
      <c r="W979" s="1" t="s">
        <v>112</v>
      </c>
      <c r="X979" s="1"/>
      <c r="Y979" s="1" t="s">
        <v>13</v>
      </c>
      <c r="Z979" s="1" t="s">
        <v>12</v>
      </c>
      <c r="AA979" s="1" t="s">
        <v>11</v>
      </c>
    </row>
    <row r="980" spans="1:27" x14ac:dyDescent="0.25">
      <c r="A980" s="1" t="s">
        <v>116</v>
      </c>
      <c r="B980" s="4">
        <v>43271</v>
      </c>
      <c r="C980" s="24" t="str">
        <f ca="1">IF(Table_owssvr[[#This Row],[Date]]&gt;=(TODAY()-365),"Y","N")</f>
        <v>N</v>
      </c>
      <c r="D980" s="1" t="s">
        <v>115</v>
      </c>
      <c r="E980" s="1" t="s">
        <v>19</v>
      </c>
      <c r="F980" s="14" t="s">
        <v>114</v>
      </c>
      <c r="G980" s="1" t="s">
        <v>113</v>
      </c>
      <c r="H980" s="6" t="str">
        <f>IFERROR(LEFT(Table_owssvr[[#This Row],[Subject]],FIND(";",Table_owssvr[[#This Row],[Subject]])-1),Table_owssvr[[#This Row],[Subject]])</f>
        <v>Duplication of Benefits</v>
      </c>
      <c r="I980" s="1" t="s">
        <v>27</v>
      </c>
      <c r="J980" s="1" t="s">
        <v>112</v>
      </c>
      <c r="K980" s="5">
        <v>43280.398564814815</v>
      </c>
      <c r="L980" s="1"/>
      <c r="M980" s="1"/>
      <c r="N980" s="2" t="s">
        <v>12</v>
      </c>
      <c r="O980" s="6" t="b">
        <v>0</v>
      </c>
      <c r="P980" s="1" t="s">
        <v>15</v>
      </c>
      <c r="Q980" s="33" t="str">
        <f>IF(ISNUMBER(SEARCH(",",Table_owssvr[[#This Row],[Created By]])),SUBSTITUTE(Table_owssvr[[#This Row],[Created By]]," OCD,",""),Table_owssvr[[#This Row],[Created By]])</f>
        <v>Chua Michael</v>
      </c>
      <c r="R980" s="33" t="str">
        <f>IF(ISNUMBER(SEARCH(",",Table_owssvr[[#This Row],[Created By]])),(MID(Table_owssvr[[#This Row],[Created By_A]]&amp;" "&amp;Table_owssvr[[#This Row],[Created By_A]],FIND(" ",Table_owssvr[[#This Row],[Created By_A]])+1,LEN(Table_owssvr[[#This Row],[Created By_A]]))),Table_owssvr[[#This Row],[Created By]])</f>
        <v>Michael Chua</v>
      </c>
      <c r="S980" s="34" t="str">
        <f>IF(ISNUMBER(SEARCH(",",Table_owssvr[[#This Row],[Created By_B1]])),SUBSTITUTE(Table_owssvr[[#This Row],[Created By_B1]],",",""),Table_owssvr[[#This Row],[Created By_B1]])</f>
        <v>Michael Chua</v>
      </c>
      <c r="T980" s="7">
        <v>992</v>
      </c>
      <c r="U980" s="1" t="s">
        <v>15</v>
      </c>
      <c r="V980" s="5">
        <v>43280.398564814815</v>
      </c>
      <c r="W980" s="1" t="s">
        <v>112</v>
      </c>
      <c r="X980" s="1"/>
      <c r="Y980" s="1" t="s">
        <v>13</v>
      </c>
      <c r="Z980" s="1" t="s">
        <v>12</v>
      </c>
      <c r="AA980" s="1" t="s">
        <v>11</v>
      </c>
    </row>
    <row r="981" spans="1:27" x14ac:dyDescent="0.25">
      <c r="A981" s="1" t="s">
        <v>116</v>
      </c>
      <c r="B981" s="4">
        <v>43278</v>
      </c>
      <c r="C981" s="24" t="str">
        <f ca="1">IF(Table_owssvr[[#This Row],[Date]]&gt;=(TODAY()-365),"Y","N")</f>
        <v>N</v>
      </c>
      <c r="D981" s="1" t="s">
        <v>115</v>
      </c>
      <c r="E981" s="1" t="s">
        <v>19</v>
      </c>
      <c r="F981" s="14" t="s">
        <v>114</v>
      </c>
      <c r="G981" s="1" t="s">
        <v>113</v>
      </c>
      <c r="H981" s="6" t="str">
        <f>IFERROR(LEFT(Table_owssvr[[#This Row],[Subject]],FIND(";",Table_owssvr[[#This Row],[Subject]])-1),Table_owssvr[[#This Row],[Subject]])</f>
        <v>Duplication of Benefits</v>
      </c>
      <c r="I981" s="1" t="s">
        <v>27</v>
      </c>
      <c r="J981" s="1" t="s">
        <v>112</v>
      </c>
      <c r="K981" s="5">
        <v>43280.399305555555</v>
      </c>
      <c r="L981" s="1"/>
      <c r="M981" s="1"/>
      <c r="N981" s="2" t="s">
        <v>12</v>
      </c>
      <c r="O981" s="6" t="b">
        <v>0</v>
      </c>
      <c r="P981" s="1" t="s">
        <v>15</v>
      </c>
      <c r="Q981" s="33" t="str">
        <f>IF(ISNUMBER(SEARCH(",",Table_owssvr[[#This Row],[Created By]])),SUBSTITUTE(Table_owssvr[[#This Row],[Created By]]," OCD,",""),Table_owssvr[[#This Row],[Created By]])</f>
        <v>Chua Michael</v>
      </c>
      <c r="R981" s="33" t="str">
        <f>IF(ISNUMBER(SEARCH(",",Table_owssvr[[#This Row],[Created By]])),(MID(Table_owssvr[[#This Row],[Created By_A]]&amp;" "&amp;Table_owssvr[[#This Row],[Created By_A]],FIND(" ",Table_owssvr[[#This Row],[Created By_A]])+1,LEN(Table_owssvr[[#This Row],[Created By_A]]))),Table_owssvr[[#This Row],[Created By]])</f>
        <v>Michael Chua</v>
      </c>
      <c r="S981" s="34" t="str">
        <f>IF(ISNUMBER(SEARCH(",",Table_owssvr[[#This Row],[Created By_B1]])),SUBSTITUTE(Table_owssvr[[#This Row],[Created By_B1]],",",""),Table_owssvr[[#This Row],[Created By_B1]])</f>
        <v>Michael Chua</v>
      </c>
      <c r="T981" s="7">
        <v>993</v>
      </c>
      <c r="U981" s="1" t="s">
        <v>15</v>
      </c>
      <c r="V981" s="5">
        <v>43280.399305555555</v>
      </c>
      <c r="W981" s="1" t="s">
        <v>112</v>
      </c>
      <c r="X981" s="1"/>
      <c r="Y981" s="1" t="s">
        <v>13</v>
      </c>
      <c r="Z981" s="1" t="s">
        <v>12</v>
      </c>
      <c r="AA981" s="1" t="s">
        <v>11</v>
      </c>
    </row>
    <row r="982" spans="1:27" x14ac:dyDescent="0.25">
      <c r="A982" s="1" t="s">
        <v>31</v>
      </c>
      <c r="B982" s="4">
        <v>43283</v>
      </c>
      <c r="C982" s="24" t="str">
        <f ca="1">IF(Table_owssvr[[#This Row],[Date]]&gt;=(TODAY()-365),"Y","N")</f>
        <v>N</v>
      </c>
      <c r="D982" s="1" t="s">
        <v>30</v>
      </c>
      <c r="E982" s="1" t="s">
        <v>29</v>
      </c>
      <c r="F982" s="14" t="s">
        <v>278</v>
      </c>
      <c r="G982" s="1" t="s">
        <v>13</v>
      </c>
      <c r="H982" s="6" t="str">
        <f>IFERROR(LEFT(Table_owssvr[[#This Row],[Subject]],FIND(";",Table_owssvr[[#This Row],[Subject]])-1),Table_owssvr[[#This Row],[Subject]])</f>
        <v>Grants Management</v>
      </c>
      <c r="I982" s="1" t="s">
        <v>27</v>
      </c>
      <c r="J982" s="1" t="s">
        <v>26</v>
      </c>
      <c r="K982" s="5">
        <v>43283.541828703703</v>
      </c>
      <c r="L982" s="1"/>
      <c r="M982" s="1"/>
      <c r="N982" s="2" t="s">
        <v>12</v>
      </c>
      <c r="O982" s="6" t="b">
        <v>0</v>
      </c>
      <c r="P982" s="1" t="s">
        <v>15</v>
      </c>
      <c r="Q982" s="33" t="str">
        <f>IF(ISNUMBER(SEARCH(",",Table_owssvr[[#This Row],[Created By]])),SUBSTITUTE(Table_owssvr[[#This Row],[Created By]]," OCD,",""),Table_owssvr[[#This Row],[Created By]])</f>
        <v>Jimmy Dunphy</v>
      </c>
      <c r="R982" s="33" t="str">
        <f>IF(ISNUMBER(SEARCH(",",Table_owssvr[[#This Row],[Created By]])),(MID(Table_owssvr[[#This Row],[Created By_A]]&amp;" "&amp;Table_owssvr[[#This Row],[Created By_A]],FIND(" ",Table_owssvr[[#This Row],[Created By_A]])+1,LEN(Table_owssvr[[#This Row],[Created By_A]]))),Table_owssvr[[#This Row],[Created By]])</f>
        <v>Jimmy Dunphy</v>
      </c>
      <c r="S982" s="34" t="str">
        <f>IF(ISNUMBER(SEARCH(",",Table_owssvr[[#This Row],[Created By_B1]])),SUBSTITUTE(Table_owssvr[[#This Row],[Created By_B1]],",",""),Table_owssvr[[#This Row],[Created By_B1]])</f>
        <v>Jimmy Dunphy</v>
      </c>
      <c r="T982" s="7">
        <v>994</v>
      </c>
      <c r="U982" s="1" t="s">
        <v>15</v>
      </c>
      <c r="V982" s="5">
        <v>43284.428148148145</v>
      </c>
      <c r="W982" s="1" t="s">
        <v>26</v>
      </c>
      <c r="X982" s="1"/>
      <c r="Y982" s="1" t="s">
        <v>13</v>
      </c>
      <c r="Z982" s="1" t="s">
        <v>12</v>
      </c>
      <c r="AA982" s="1" t="s">
        <v>11</v>
      </c>
    </row>
    <row r="983" spans="1:27" x14ac:dyDescent="0.25">
      <c r="A983" s="1" t="s">
        <v>277</v>
      </c>
      <c r="B983" s="4">
        <v>43286</v>
      </c>
      <c r="C983" s="24" t="str">
        <f ca="1">IF(Table_owssvr[[#This Row],[Date]]&gt;=(TODAY()-365),"Y","N")</f>
        <v>N</v>
      </c>
      <c r="D983" s="1" t="s">
        <v>276</v>
      </c>
      <c r="E983" s="1" t="s">
        <v>19</v>
      </c>
      <c r="F983" s="14" t="s">
        <v>275</v>
      </c>
      <c r="G983" s="1" t="s">
        <v>22</v>
      </c>
      <c r="H983" s="6" t="str">
        <f>IFERROR(LEFT(Table_owssvr[[#This Row],[Subject]],FIND(";",Table_owssvr[[#This Row],[Subject]])-1),Table_owssvr[[#This Row],[Subject]])</f>
        <v>Damage related to disaster</v>
      </c>
      <c r="I983" s="1" t="s">
        <v>16</v>
      </c>
      <c r="J983" s="1" t="s">
        <v>14</v>
      </c>
      <c r="K983" s="5">
        <v>43287.445</v>
      </c>
      <c r="L983" s="1"/>
      <c r="M983" s="1"/>
      <c r="N983" s="2" t="s">
        <v>12</v>
      </c>
      <c r="O983" s="6" t="b">
        <v>0</v>
      </c>
      <c r="P983" s="1" t="s">
        <v>15</v>
      </c>
      <c r="Q983" s="33" t="str">
        <f>IF(ISNUMBER(SEARCH(",",Table_owssvr[[#This Row],[Created By]])),SUBSTITUTE(Table_owssvr[[#This Row],[Created By]]," OCD,",""),Table_owssvr[[#This Row],[Created By]])</f>
        <v>Janssen Helena</v>
      </c>
      <c r="R983" s="33" t="str">
        <f>IF(ISNUMBER(SEARCH(",",Table_owssvr[[#This Row],[Created By]])),(MID(Table_owssvr[[#This Row],[Created By_A]]&amp;" "&amp;Table_owssvr[[#This Row],[Created By_A]],FIND(" ",Table_owssvr[[#This Row],[Created By_A]])+1,LEN(Table_owssvr[[#This Row],[Created By_A]]))),Table_owssvr[[#This Row],[Created By]])</f>
        <v>Helena Janssen</v>
      </c>
      <c r="S983" s="34" t="str">
        <f>IF(ISNUMBER(SEARCH(",",Table_owssvr[[#This Row],[Created By_B1]])),SUBSTITUTE(Table_owssvr[[#This Row],[Created By_B1]],",",""),Table_owssvr[[#This Row],[Created By_B1]])</f>
        <v>Helena Janssen</v>
      </c>
      <c r="T983" s="7">
        <v>995</v>
      </c>
      <c r="U983" s="1" t="s">
        <v>15</v>
      </c>
      <c r="V983" s="5">
        <v>43287.445</v>
      </c>
      <c r="W983" s="1" t="s">
        <v>14</v>
      </c>
      <c r="X983" s="1"/>
      <c r="Y983" s="1" t="s">
        <v>13</v>
      </c>
      <c r="Z983" s="1" t="s">
        <v>12</v>
      </c>
      <c r="AA983" s="1" t="s">
        <v>11</v>
      </c>
    </row>
    <row r="984" spans="1:27" x14ac:dyDescent="0.25">
      <c r="A984" s="1" t="s">
        <v>274</v>
      </c>
      <c r="B984" s="4">
        <v>43286</v>
      </c>
      <c r="C984" s="24" t="str">
        <f ca="1">IF(Table_owssvr[[#This Row],[Date]]&gt;=(TODAY()-365),"Y","N")</f>
        <v>N</v>
      </c>
      <c r="D984" s="1" t="s">
        <v>273</v>
      </c>
      <c r="E984" s="1" t="s">
        <v>19</v>
      </c>
      <c r="F984" s="14" t="s">
        <v>272</v>
      </c>
      <c r="G984" s="1" t="s">
        <v>271</v>
      </c>
      <c r="H984" s="6" t="str">
        <f>IFERROR(LEFT(Table_owssvr[[#This Row],[Subject]],FIND(";",Table_owssvr[[#This Row],[Subject]])-1),Table_owssvr[[#This Row],[Subject]])</f>
        <v>Damage related to disaster</v>
      </c>
      <c r="I984" s="1" t="s">
        <v>16</v>
      </c>
      <c r="J984" s="1" t="s">
        <v>14</v>
      </c>
      <c r="K984" s="5">
        <v>43287.447789351849</v>
      </c>
      <c r="L984" s="1"/>
      <c r="M984" s="1"/>
      <c r="N984" s="2" t="s">
        <v>12</v>
      </c>
      <c r="O984" s="6" t="b">
        <v>0</v>
      </c>
      <c r="P984" s="1" t="s">
        <v>15</v>
      </c>
      <c r="Q984" s="33" t="str">
        <f>IF(ISNUMBER(SEARCH(",",Table_owssvr[[#This Row],[Created By]])),SUBSTITUTE(Table_owssvr[[#This Row],[Created By]]," OCD,",""),Table_owssvr[[#This Row],[Created By]])</f>
        <v>Janssen Helena</v>
      </c>
      <c r="R984" s="33" t="str">
        <f>IF(ISNUMBER(SEARCH(",",Table_owssvr[[#This Row],[Created By]])),(MID(Table_owssvr[[#This Row],[Created By_A]]&amp;" "&amp;Table_owssvr[[#This Row],[Created By_A]],FIND(" ",Table_owssvr[[#This Row],[Created By_A]])+1,LEN(Table_owssvr[[#This Row],[Created By_A]]))),Table_owssvr[[#This Row],[Created By]])</f>
        <v>Helena Janssen</v>
      </c>
      <c r="S984" s="34" t="str">
        <f>IF(ISNUMBER(SEARCH(",",Table_owssvr[[#This Row],[Created By_B1]])),SUBSTITUTE(Table_owssvr[[#This Row],[Created By_B1]],",",""),Table_owssvr[[#This Row],[Created By_B1]])</f>
        <v>Helena Janssen</v>
      </c>
      <c r="T984" s="7">
        <v>996</v>
      </c>
      <c r="U984" s="1" t="s">
        <v>15</v>
      </c>
      <c r="V984" s="5">
        <v>43287.447789351849</v>
      </c>
      <c r="W984" s="1" t="s">
        <v>14</v>
      </c>
      <c r="X984" s="1"/>
      <c r="Y984" s="1" t="s">
        <v>13</v>
      </c>
      <c r="Z984" s="1" t="s">
        <v>12</v>
      </c>
      <c r="AA984" s="1" t="s">
        <v>11</v>
      </c>
    </row>
    <row r="985" spans="1:27" x14ac:dyDescent="0.25">
      <c r="A985" s="1" t="s">
        <v>270</v>
      </c>
      <c r="B985" s="4">
        <v>43286</v>
      </c>
      <c r="C985" s="24" t="str">
        <f ca="1">IF(Table_owssvr[[#This Row],[Date]]&gt;=(TODAY()-365),"Y","N")</f>
        <v>N</v>
      </c>
      <c r="D985" s="1" t="s">
        <v>269</v>
      </c>
      <c r="E985" s="1" t="s">
        <v>19</v>
      </c>
      <c r="F985" s="14" t="s">
        <v>268</v>
      </c>
      <c r="G985" s="1" t="s">
        <v>22</v>
      </c>
      <c r="H985" s="6" t="str">
        <f>IFERROR(LEFT(Table_owssvr[[#This Row],[Subject]],FIND(";",Table_owssvr[[#This Row],[Subject]])-1),Table_owssvr[[#This Row],[Subject]])</f>
        <v>Damage related to disaster</v>
      </c>
      <c r="I985" s="1" t="s">
        <v>16</v>
      </c>
      <c r="J985" s="1" t="s">
        <v>14</v>
      </c>
      <c r="K985" s="5">
        <v>43287.450231481482</v>
      </c>
      <c r="L985" s="1"/>
      <c r="M985" s="1"/>
      <c r="N985" s="2" t="s">
        <v>12</v>
      </c>
      <c r="O985" s="6" t="b">
        <v>0</v>
      </c>
      <c r="P985" s="1" t="s">
        <v>15</v>
      </c>
      <c r="Q985" s="33" t="str">
        <f>IF(ISNUMBER(SEARCH(",",Table_owssvr[[#This Row],[Created By]])),SUBSTITUTE(Table_owssvr[[#This Row],[Created By]]," OCD,",""),Table_owssvr[[#This Row],[Created By]])</f>
        <v>Janssen Helena</v>
      </c>
      <c r="R985" s="33" t="str">
        <f>IF(ISNUMBER(SEARCH(",",Table_owssvr[[#This Row],[Created By]])),(MID(Table_owssvr[[#This Row],[Created By_A]]&amp;" "&amp;Table_owssvr[[#This Row],[Created By_A]],FIND(" ",Table_owssvr[[#This Row],[Created By_A]])+1,LEN(Table_owssvr[[#This Row],[Created By_A]]))),Table_owssvr[[#This Row],[Created By]])</f>
        <v>Helena Janssen</v>
      </c>
      <c r="S985" s="34" t="str">
        <f>IF(ISNUMBER(SEARCH(",",Table_owssvr[[#This Row],[Created By_B1]])),SUBSTITUTE(Table_owssvr[[#This Row],[Created By_B1]],",",""),Table_owssvr[[#This Row],[Created By_B1]])</f>
        <v>Helena Janssen</v>
      </c>
      <c r="T985" s="7">
        <v>997</v>
      </c>
      <c r="U985" s="1" t="s">
        <v>15</v>
      </c>
      <c r="V985" s="5">
        <v>43287.450231481482</v>
      </c>
      <c r="W985" s="1" t="s">
        <v>14</v>
      </c>
      <c r="X985" s="1"/>
      <c r="Y985" s="1" t="s">
        <v>13</v>
      </c>
      <c r="Z985" s="1" t="s">
        <v>12</v>
      </c>
      <c r="AA985" s="1" t="s">
        <v>11</v>
      </c>
    </row>
    <row r="986" spans="1:27" x14ac:dyDescent="0.25">
      <c r="A986" s="1" t="s">
        <v>267</v>
      </c>
      <c r="B986" s="4">
        <v>43292</v>
      </c>
      <c r="C986" s="24" t="str">
        <f ca="1">IF(Table_owssvr[[#This Row],[Date]]&gt;=(TODAY()-365),"Y","N")</f>
        <v>N</v>
      </c>
      <c r="D986" s="1" t="s">
        <v>266</v>
      </c>
      <c r="E986" s="1" t="s">
        <v>19</v>
      </c>
      <c r="F986" s="14" t="s">
        <v>265</v>
      </c>
      <c r="G986" s="1" t="s">
        <v>139</v>
      </c>
      <c r="H986" s="6" t="str">
        <f>IFERROR(LEFT(Table_owssvr[[#This Row],[Subject]],FIND(";",Table_owssvr[[#This Row],[Subject]])-1),Table_owssvr[[#This Row],[Subject]])</f>
        <v>Labor - Davis/Bacon</v>
      </c>
      <c r="I986" s="1" t="s">
        <v>16</v>
      </c>
      <c r="J986" s="1" t="s">
        <v>2827</v>
      </c>
      <c r="K986" s="5">
        <v>43293.426851851851</v>
      </c>
      <c r="L986" s="1"/>
      <c r="M986" s="1"/>
      <c r="N986" s="2" t="s">
        <v>12</v>
      </c>
      <c r="O986" s="6" t="b">
        <v>0</v>
      </c>
      <c r="P986" s="1" t="s">
        <v>15</v>
      </c>
      <c r="Q986" s="33" t="str">
        <f>IF(ISNUMBER(SEARCH(",",Table_owssvr[[#This Row],[Created By]])),SUBSTITUTE(Table_owssvr[[#This Row],[Created By]]," OCD,",""),Table_owssvr[[#This Row],[Created By]])</f>
        <v>Eva Strausbaugh</v>
      </c>
      <c r="R986" s="33" t="str">
        <f>IF(ISNUMBER(SEARCH(",",Table_owssvr[[#This Row],[Created By]])),(MID(Table_owssvr[[#This Row],[Created By_A]]&amp;" "&amp;Table_owssvr[[#This Row],[Created By_A]],FIND(" ",Table_owssvr[[#This Row],[Created By_A]])+1,LEN(Table_owssvr[[#This Row],[Created By_A]]))),Table_owssvr[[#This Row],[Created By]])</f>
        <v>Eva Strausbaugh</v>
      </c>
      <c r="S986" s="34" t="str">
        <f>IF(ISNUMBER(SEARCH(",",Table_owssvr[[#This Row],[Created By_B1]])),SUBSTITUTE(Table_owssvr[[#This Row],[Created By_B1]],",",""),Table_owssvr[[#This Row],[Created By_B1]])</f>
        <v>Eva Strausbaugh</v>
      </c>
      <c r="T986" s="7">
        <v>998</v>
      </c>
      <c r="U986" s="1" t="s">
        <v>15</v>
      </c>
      <c r="V986" s="5">
        <v>43293.426851851851</v>
      </c>
      <c r="W986" s="1" t="s">
        <v>2827</v>
      </c>
      <c r="X986" s="1"/>
      <c r="Y986" s="1" t="s">
        <v>13</v>
      </c>
      <c r="Z986" s="1" t="s">
        <v>12</v>
      </c>
      <c r="AA986" s="1" t="s">
        <v>11</v>
      </c>
    </row>
    <row r="987" spans="1:27" x14ac:dyDescent="0.25">
      <c r="A987" s="1" t="s">
        <v>94</v>
      </c>
      <c r="B987" s="4">
        <v>43291</v>
      </c>
      <c r="C987" s="24" t="str">
        <f ca="1">IF(Table_owssvr[[#This Row],[Date]]&gt;=(TODAY()-365),"Y","N")</f>
        <v>N</v>
      </c>
      <c r="D987" s="1" t="s">
        <v>264</v>
      </c>
      <c r="E987" s="1" t="s">
        <v>19</v>
      </c>
      <c r="F987" s="14" t="s">
        <v>263</v>
      </c>
      <c r="G987" s="1" t="s">
        <v>117</v>
      </c>
      <c r="H987" s="6" t="str">
        <f>IFERROR(LEFT(Table_owssvr[[#This Row],[Subject]],FIND(";",Table_owssvr[[#This Row],[Subject]])-1),Table_owssvr[[#This Row],[Subject]])</f>
        <v>Damage related to disaster</v>
      </c>
      <c r="I987" s="1" t="s">
        <v>27</v>
      </c>
      <c r="J987" s="1" t="s">
        <v>2827</v>
      </c>
      <c r="K987" s="5">
        <v>43293.435613425929</v>
      </c>
      <c r="L987" s="1"/>
      <c r="M987" s="1"/>
      <c r="N987" s="2" t="s">
        <v>12</v>
      </c>
      <c r="O987" s="6" t="b">
        <v>0</v>
      </c>
      <c r="P987" s="1" t="s">
        <v>15</v>
      </c>
      <c r="Q987" s="33" t="str">
        <f>IF(ISNUMBER(SEARCH(",",Table_owssvr[[#This Row],[Created By]])),SUBSTITUTE(Table_owssvr[[#This Row],[Created By]]," OCD,",""),Table_owssvr[[#This Row],[Created By]])</f>
        <v>Eva Strausbaugh</v>
      </c>
      <c r="R987" s="33" t="str">
        <f>IF(ISNUMBER(SEARCH(",",Table_owssvr[[#This Row],[Created By]])),(MID(Table_owssvr[[#This Row],[Created By_A]]&amp;" "&amp;Table_owssvr[[#This Row],[Created By_A]],FIND(" ",Table_owssvr[[#This Row],[Created By_A]])+1,LEN(Table_owssvr[[#This Row],[Created By_A]]))),Table_owssvr[[#This Row],[Created By]])</f>
        <v>Eva Strausbaugh</v>
      </c>
      <c r="S987" s="34" t="str">
        <f>IF(ISNUMBER(SEARCH(",",Table_owssvr[[#This Row],[Created By_B1]])),SUBSTITUTE(Table_owssvr[[#This Row],[Created By_B1]],",",""),Table_owssvr[[#This Row],[Created By_B1]])</f>
        <v>Eva Strausbaugh</v>
      </c>
      <c r="T987" s="7">
        <v>999</v>
      </c>
      <c r="U987" s="1" t="s">
        <v>15</v>
      </c>
      <c r="V987" s="5">
        <v>43293.435844907406</v>
      </c>
      <c r="W987" s="1" t="s">
        <v>2827</v>
      </c>
      <c r="X987" s="1"/>
      <c r="Y987" s="1" t="s">
        <v>13</v>
      </c>
      <c r="Z987" s="1" t="s">
        <v>12</v>
      </c>
      <c r="AA987" s="1" t="s">
        <v>11</v>
      </c>
    </row>
    <row r="988" spans="1:27" x14ac:dyDescent="0.25">
      <c r="A988" s="1" t="s">
        <v>262</v>
      </c>
      <c r="B988" s="4">
        <v>43291</v>
      </c>
      <c r="C988" s="24" t="str">
        <f ca="1">IF(Table_owssvr[[#This Row],[Date]]&gt;=(TODAY()-365),"Y","N")</f>
        <v>N</v>
      </c>
      <c r="D988" s="1" t="s">
        <v>261</v>
      </c>
      <c r="E988" s="1" t="s">
        <v>19</v>
      </c>
      <c r="F988" s="14" t="s">
        <v>260</v>
      </c>
      <c r="G988" s="1" t="s">
        <v>243</v>
      </c>
      <c r="H988" s="6" t="str">
        <f>IFERROR(LEFT(Table_owssvr[[#This Row],[Subject]],FIND(";",Table_owssvr[[#This Row],[Subject]])-1),Table_owssvr[[#This Row],[Subject]])</f>
        <v>Damage related to disaster</v>
      </c>
      <c r="I988" s="1" t="s">
        <v>16</v>
      </c>
      <c r="J988" s="1" t="s">
        <v>2828</v>
      </c>
      <c r="K988" s="5">
        <v>43294.351342592592</v>
      </c>
      <c r="L988" s="1"/>
      <c r="M988" s="1"/>
      <c r="N988" s="2" t="s">
        <v>12</v>
      </c>
      <c r="O988" s="6" t="b">
        <v>0</v>
      </c>
      <c r="P988" s="1" t="s">
        <v>15</v>
      </c>
      <c r="Q988" s="33" t="str">
        <f>IF(ISNUMBER(SEARCH(",",Table_owssvr[[#This Row],[Created By]])),SUBSTITUTE(Table_owssvr[[#This Row],[Created By]]," OCD,",""),Table_owssvr[[#This Row],[Created By]])</f>
        <v>Gwen Lee</v>
      </c>
      <c r="R988" s="33" t="str">
        <f>IF(ISNUMBER(SEARCH(",",Table_owssvr[[#This Row],[Created By]])),(MID(Table_owssvr[[#This Row],[Created By_A]]&amp;" "&amp;Table_owssvr[[#This Row],[Created By_A]],FIND(" ",Table_owssvr[[#This Row],[Created By_A]])+1,LEN(Table_owssvr[[#This Row],[Created By_A]]))),Table_owssvr[[#This Row],[Created By]])</f>
        <v>Gwen Lee</v>
      </c>
      <c r="S988" s="34" t="str">
        <f>IF(ISNUMBER(SEARCH(",",Table_owssvr[[#This Row],[Created By_B1]])),SUBSTITUTE(Table_owssvr[[#This Row],[Created By_B1]],",",""),Table_owssvr[[#This Row],[Created By_B1]])</f>
        <v>Gwen Lee</v>
      </c>
      <c r="T988" s="7">
        <v>1000</v>
      </c>
      <c r="U988" s="1" t="s">
        <v>15</v>
      </c>
      <c r="V988" s="5">
        <v>43294.351342592592</v>
      </c>
      <c r="W988" s="1" t="s">
        <v>2828</v>
      </c>
      <c r="X988" s="1"/>
      <c r="Y988" s="1" t="s">
        <v>13</v>
      </c>
      <c r="Z988" s="1" t="s">
        <v>12</v>
      </c>
      <c r="AA988" s="1" t="s">
        <v>11</v>
      </c>
    </row>
    <row r="989" spans="1:27" x14ac:dyDescent="0.25">
      <c r="A989" s="1" t="s">
        <v>259</v>
      </c>
      <c r="B989" s="4">
        <v>43291</v>
      </c>
      <c r="C989" s="24" t="str">
        <f ca="1">IF(Table_owssvr[[#This Row],[Date]]&gt;=(TODAY()-365),"Y","N")</f>
        <v>N</v>
      </c>
      <c r="D989" s="1" t="s">
        <v>258</v>
      </c>
      <c r="E989" s="1" t="s">
        <v>19</v>
      </c>
      <c r="F989" s="14" t="s">
        <v>257</v>
      </c>
      <c r="G989" s="1" t="s">
        <v>243</v>
      </c>
      <c r="H989" s="6" t="str">
        <f>IFERROR(LEFT(Table_owssvr[[#This Row],[Subject]],FIND(";",Table_owssvr[[#This Row],[Subject]])-1),Table_owssvr[[#This Row],[Subject]])</f>
        <v>Damage related to disaster</v>
      </c>
      <c r="I989" s="1" t="s">
        <v>16</v>
      </c>
      <c r="J989" s="1" t="s">
        <v>2828</v>
      </c>
      <c r="K989" s="5">
        <v>43294.352743055555</v>
      </c>
      <c r="L989" s="1"/>
      <c r="M989" s="1"/>
      <c r="N989" s="2" t="s">
        <v>12</v>
      </c>
      <c r="O989" s="6" t="b">
        <v>0</v>
      </c>
      <c r="P989" s="1" t="s">
        <v>15</v>
      </c>
      <c r="Q989" s="33" t="str">
        <f>IF(ISNUMBER(SEARCH(",",Table_owssvr[[#This Row],[Created By]])),SUBSTITUTE(Table_owssvr[[#This Row],[Created By]]," OCD,",""),Table_owssvr[[#This Row],[Created By]])</f>
        <v>Gwen Lee</v>
      </c>
      <c r="R989" s="33" t="str">
        <f>IF(ISNUMBER(SEARCH(",",Table_owssvr[[#This Row],[Created By]])),(MID(Table_owssvr[[#This Row],[Created By_A]]&amp;" "&amp;Table_owssvr[[#This Row],[Created By_A]],FIND(" ",Table_owssvr[[#This Row],[Created By_A]])+1,LEN(Table_owssvr[[#This Row],[Created By_A]]))),Table_owssvr[[#This Row],[Created By]])</f>
        <v>Gwen Lee</v>
      </c>
      <c r="S989" s="34" t="str">
        <f>IF(ISNUMBER(SEARCH(",",Table_owssvr[[#This Row],[Created By_B1]])),SUBSTITUTE(Table_owssvr[[#This Row],[Created By_B1]],",",""),Table_owssvr[[#This Row],[Created By_B1]])</f>
        <v>Gwen Lee</v>
      </c>
      <c r="T989" s="7">
        <v>1001</v>
      </c>
      <c r="U989" s="1" t="s">
        <v>15</v>
      </c>
      <c r="V989" s="5">
        <v>43294.352743055555</v>
      </c>
      <c r="W989" s="1" t="s">
        <v>2828</v>
      </c>
      <c r="X989" s="1"/>
      <c r="Y989" s="1" t="s">
        <v>13</v>
      </c>
      <c r="Z989" s="1" t="s">
        <v>12</v>
      </c>
      <c r="AA989" s="1" t="s">
        <v>11</v>
      </c>
    </row>
    <row r="990" spans="1:27" x14ac:dyDescent="0.25">
      <c r="A990" s="1" t="s">
        <v>256</v>
      </c>
      <c r="B990" s="4">
        <v>43291</v>
      </c>
      <c r="C990" s="24" t="str">
        <f ca="1">IF(Table_owssvr[[#This Row],[Date]]&gt;=(TODAY()-365),"Y","N")</f>
        <v>N</v>
      </c>
      <c r="D990" s="1" t="s">
        <v>255</v>
      </c>
      <c r="E990" s="1" t="s">
        <v>19</v>
      </c>
      <c r="F990" s="14" t="s">
        <v>254</v>
      </c>
      <c r="G990" s="1" t="s">
        <v>243</v>
      </c>
      <c r="H990" s="6" t="str">
        <f>IFERROR(LEFT(Table_owssvr[[#This Row],[Subject]],FIND(";",Table_owssvr[[#This Row],[Subject]])-1),Table_owssvr[[#This Row],[Subject]])</f>
        <v>Damage related to disaster</v>
      </c>
      <c r="I990" s="1" t="s">
        <v>16</v>
      </c>
      <c r="J990" s="1" t="s">
        <v>2828</v>
      </c>
      <c r="K990" s="5">
        <v>43294.354641203703</v>
      </c>
      <c r="L990" s="1"/>
      <c r="M990" s="1"/>
      <c r="N990" s="2" t="s">
        <v>12</v>
      </c>
      <c r="O990" s="6" t="b">
        <v>0</v>
      </c>
      <c r="P990" s="1" t="s">
        <v>15</v>
      </c>
      <c r="Q990" s="33" t="str">
        <f>IF(ISNUMBER(SEARCH(",",Table_owssvr[[#This Row],[Created By]])),SUBSTITUTE(Table_owssvr[[#This Row],[Created By]]," OCD,",""),Table_owssvr[[#This Row],[Created By]])</f>
        <v>Gwen Lee</v>
      </c>
      <c r="R990" s="33" t="str">
        <f>IF(ISNUMBER(SEARCH(",",Table_owssvr[[#This Row],[Created By]])),(MID(Table_owssvr[[#This Row],[Created By_A]]&amp;" "&amp;Table_owssvr[[#This Row],[Created By_A]],FIND(" ",Table_owssvr[[#This Row],[Created By_A]])+1,LEN(Table_owssvr[[#This Row],[Created By_A]]))),Table_owssvr[[#This Row],[Created By]])</f>
        <v>Gwen Lee</v>
      </c>
      <c r="S990" s="34" t="str">
        <f>IF(ISNUMBER(SEARCH(",",Table_owssvr[[#This Row],[Created By_B1]])),SUBSTITUTE(Table_owssvr[[#This Row],[Created By_B1]],",",""),Table_owssvr[[#This Row],[Created By_B1]])</f>
        <v>Gwen Lee</v>
      </c>
      <c r="T990" s="7">
        <v>1002</v>
      </c>
      <c r="U990" s="1" t="s">
        <v>15</v>
      </c>
      <c r="V990" s="5">
        <v>43294.354641203703</v>
      </c>
      <c r="W990" s="1" t="s">
        <v>2828</v>
      </c>
      <c r="X990" s="1"/>
      <c r="Y990" s="1" t="s">
        <v>13</v>
      </c>
      <c r="Z990" s="1" t="s">
        <v>12</v>
      </c>
      <c r="AA990" s="1" t="s">
        <v>11</v>
      </c>
    </row>
    <row r="991" spans="1:27" x14ac:dyDescent="0.25">
      <c r="A991" s="1" t="s">
        <v>253</v>
      </c>
      <c r="B991" s="4">
        <v>43292</v>
      </c>
      <c r="C991" s="24" t="str">
        <f ca="1">IF(Table_owssvr[[#This Row],[Date]]&gt;=(TODAY()-365),"Y","N")</f>
        <v>N</v>
      </c>
      <c r="D991" s="1" t="s">
        <v>252</v>
      </c>
      <c r="E991" s="1" t="s">
        <v>19</v>
      </c>
      <c r="F991" s="14" t="s">
        <v>251</v>
      </c>
      <c r="G991" s="1" t="s">
        <v>250</v>
      </c>
      <c r="H991" s="6" t="str">
        <f>IFERROR(LEFT(Table_owssvr[[#This Row],[Subject]],FIND(";",Table_owssvr[[#This Row],[Subject]])-1),Table_owssvr[[#This Row],[Subject]])</f>
        <v>Damage related to disaster</v>
      </c>
      <c r="I991" s="1" t="s">
        <v>16</v>
      </c>
      <c r="J991" s="1" t="s">
        <v>2828</v>
      </c>
      <c r="K991" s="5">
        <v>43294.357118055559</v>
      </c>
      <c r="L991" s="1"/>
      <c r="M991" s="1"/>
      <c r="N991" s="2" t="s">
        <v>12</v>
      </c>
      <c r="O991" s="6" t="b">
        <v>0</v>
      </c>
      <c r="P991" s="1" t="s">
        <v>15</v>
      </c>
      <c r="Q991" s="33" t="str">
        <f>IF(ISNUMBER(SEARCH(",",Table_owssvr[[#This Row],[Created By]])),SUBSTITUTE(Table_owssvr[[#This Row],[Created By]]," OCD,",""),Table_owssvr[[#This Row],[Created By]])</f>
        <v>Gwen Lee</v>
      </c>
      <c r="R991" s="33" t="str">
        <f>IF(ISNUMBER(SEARCH(",",Table_owssvr[[#This Row],[Created By]])),(MID(Table_owssvr[[#This Row],[Created By_A]]&amp;" "&amp;Table_owssvr[[#This Row],[Created By_A]],FIND(" ",Table_owssvr[[#This Row],[Created By_A]])+1,LEN(Table_owssvr[[#This Row],[Created By_A]]))),Table_owssvr[[#This Row],[Created By]])</f>
        <v>Gwen Lee</v>
      </c>
      <c r="S991" s="34" t="str">
        <f>IF(ISNUMBER(SEARCH(",",Table_owssvr[[#This Row],[Created By_B1]])),SUBSTITUTE(Table_owssvr[[#This Row],[Created By_B1]],",",""),Table_owssvr[[#This Row],[Created By_B1]])</f>
        <v>Gwen Lee</v>
      </c>
      <c r="T991" s="7">
        <v>1003</v>
      </c>
      <c r="U991" s="1" t="s">
        <v>15</v>
      </c>
      <c r="V991" s="5">
        <v>43294.357118055559</v>
      </c>
      <c r="W991" s="1" t="s">
        <v>2828</v>
      </c>
      <c r="X991" s="1"/>
      <c r="Y991" s="1" t="s">
        <v>13</v>
      </c>
      <c r="Z991" s="1" t="s">
        <v>12</v>
      </c>
      <c r="AA991" s="1" t="s">
        <v>11</v>
      </c>
    </row>
    <row r="992" spans="1:27" x14ac:dyDescent="0.25">
      <c r="A992" s="1" t="s">
        <v>249</v>
      </c>
      <c r="B992" s="4">
        <v>43292</v>
      </c>
      <c r="C992" s="24" t="str">
        <f ca="1">IF(Table_owssvr[[#This Row],[Date]]&gt;=(TODAY()-365),"Y","N")</f>
        <v>N</v>
      </c>
      <c r="D992" s="1" t="s">
        <v>248</v>
      </c>
      <c r="E992" s="1" t="s">
        <v>19</v>
      </c>
      <c r="F992" s="14" t="s">
        <v>247</v>
      </c>
      <c r="G992" s="1" t="s">
        <v>243</v>
      </c>
      <c r="H992" s="6" t="str">
        <f>IFERROR(LEFT(Table_owssvr[[#This Row],[Subject]],FIND(";",Table_owssvr[[#This Row],[Subject]])-1),Table_owssvr[[#This Row],[Subject]])</f>
        <v>Damage related to disaster</v>
      </c>
      <c r="I992" s="1" t="s">
        <v>16</v>
      </c>
      <c r="J992" s="1" t="s">
        <v>2828</v>
      </c>
      <c r="K992" s="5">
        <v>43294.358912037038</v>
      </c>
      <c r="L992" s="1"/>
      <c r="M992" s="1"/>
      <c r="N992" s="2" t="s">
        <v>12</v>
      </c>
      <c r="O992" s="6" t="b">
        <v>0</v>
      </c>
      <c r="P992" s="1" t="s">
        <v>15</v>
      </c>
      <c r="Q992" s="33" t="str">
        <f>IF(ISNUMBER(SEARCH(",",Table_owssvr[[#This Row],[Created By]])),SUBSTITUTE(Table_owssvr[[#This Row],[Created By]]," OCD,",""),Table_owssvr[[#This Row],[Created By]])</f>
        <v>Gwen Lee</v>
      </c>
      <c r="R992" s="33" t="str">
        <f>IF(ISNUMBER(SEARCH(",",Table_owssvr[[#This Row],[Created By]])),(MID(Table_owssvr[[#This Row],[Created By_A]]&amp;" "&amp;Table_owssvr[[#This Row],[Created By_A]],FIND(" ",Table_owssvr[[#This Row],[Created By_A]])+1,LEN(Table_owssvr[[#This Row],[Created By_A]]))),Table_owssvr[[#This Row],[Created By]])</f>
        <v>Gwen Lee</v>
      </c>
      <c r="S992" s="34" t="str">
        <f>IF(ISNUMBER(SEARCH(",",Table_owssvr[[#This Row],[Created By_B1]])),SUBSTITUTE(Table_owssvr[[#This Row],[Created By_B1]],",",""),Table_owssvr[[#This Row],[Created By_B1]])</f>
        <v>Gwen Lee</v>
      </c>
      <c r="T992" s="7">
        <v>1004</v>
      </c>
      <c r="U992" s="1" t="s">
        <v>15</v>
      </c>
      <c r="V992" s="5">
        <v>43294.358912037038</v>
      </c>
      <c r="W992" s="1" t="s">
        <v>2828</v>
      </c>
      <c r="X992" s="1"/>
      <c r="Y992" s="1" t="s">
        <v>13</v>
      </c>
      <c r="Z992" s="1" t="s">
        <v>12</v>
      </c>
      <c r="AA992" s="1" t="s">
        <v>11</v>
      </c>
    </row>
    <row r="993" spans="1:27" x14ac:dyDescent="0.25">
      <c r="A993" s="1" t="s">
        <v>246</v>
      </c>
      <c r="B993" s="4">
        <v>43292</v>
      </c>
      <c r="C993" s="24" t="str">
        <f ca="1">IF(Table_owssvr[[#This Row],[Date]]&gt;=(TODAY()-365),"Y","N")</f>
        <v>N</v>
      </c>
      <c r="D993" s="1" t="s">
        <v>245</v>
      </c>
      <c r="E993" s="1" t="s">
        <v>19</v>
      </c>
      <c r="F993" s="14" t="s">
        <v>244</v>
      </c>
      <c r="G993" s="1" t="s">
        <v>243</v>
      </c>
      <c r="H993" s="6" t="str">
        <f>IFERROR(LEFT(Table_owssvr[[#This Row],[Subject]],FIND(";",Table_owssvr[[#This Row],[Subject]])-1),Table_owssvr[[#This Row],[Subject]])</f>
        <v>Damage related to disaster</v>
      </c>
      <c r="I993" s="1" t="s">
        <v>16</v>
      </c>
      <c r="J993" s="1" t="s">
        <v>2828</v>
      </c>
      <c r="K993" s="5">
        <v>43294.362650462965</v>
      </c>
      <c r="L993" s="1"/>
      <c r="M993" s="1"/>
      <c r="N993" s="2" t="s">
        <v>12</v>
      </c>
      <c r="O993" s="6" t="b">
        <v>0</v>
      </c>
      <c r="P993" s="1" t="s">
        <v>15</v>
      </c>
      <c r="Q993" s="33" t="str">
        <f>IF(ISNUMBER(SEARCH(",",Table_owssvr[[#This Row],[Created By]])),SUBSTITUTE(Table_owssvr[[#This Row],[Created By]]," OCD,",""),Table_owssvr[[#This Row],[Created By]])</f>
        <v>Gwen Lee</v>
      </c>
      <c r="R993" s="33" t="str">
        <f>IF(ISNUMBER(SEARCH(",",Table_owssvr[[#This Row],[Created By]])),(MID(Table_owssvr[[#This Row],[Created By_A]]&amp;" "&amp;Table_owssvr[[#This Row],[Created By_A]],FIND(" ",Table_owssvr[[#This Row],[Created By_A]])+1,LEN(Table_owssvr[[#This Row],[Created By_A]]))),Table_owssvr[[#This Row],[Created By]])</f>
        <v>Gwen Lee</v>
      </c>
      <c r="S993" s="34" t="str">
        <f>IF(ISNUMBER(SEARCH(",",Table_owssvr[[#This Row],[Created By_B1]])),SUBSTITUTE(Table_owssvr[[#This Row],[Created By_B1]],",",""),Table_owssvr[[#This Row],[Created By_B1]])</f>
        <v>Gwen Lee</v>
      </c>
      <c r="T993" s="7">
        <v>1005</v>
      </c>
      <c r="U993" s="1" t="s">
        <v>15</v>
      </c>
      <c r="V993" s="5">
        <v>43294.362650462965</v>
      </c>
      <c r="W993" s="1" t="s">
        <v>2828</v>
      </c>
      <c r="X993" s="1"/>
      <c r="Y993" s="1" t="s">
        <v>13</v>
      </c>
      <c r="Z993" s="1" t="s">
        <v>12</v>
      </c>
      <c r="AA993" s="1" t="s">
        <v>11</v>
      </c>
    </row>
    <row r="994" spans="1:27" x14ac:dyDescent="0.25">
      <c r="A994" s="1" t="s">
        <v>242</v>
      </c>
      <c r="B994" s="4">
        <v>43291</v>
      </c>
      <c r="C994" s="24" t="str">
        <f ca="1">IF(Table_owssvr[[#This Row],[Date]]&gt;=(TODAY()-365),"Y","N")</f>
        <v>N</v>
      </c>
      <c r="D994" s="1" t="s">
        <v>241</v>
      </c>
      <c r="E994" s="1" t="s">
        <v>29</v>
      </c>
      <c r="F994" s="14" t="s">
        <v>240</v>
      </c>
      <c r="G994" s="1" t="s">
        <v>239</v>
      </c>
      <c r="H994" s="6" t="str">
        <f>IFERROR(LEFT(Table_owssvr[[#This Row],[Subject]],FIND(";",Table_owssvr[[#This Row],[Subject]])-1),Table_owssvr[[#This Row],[Subject]])</f>
        <v>Labor - Davis/Bacon</v>
      </c>
      <c r="I994" s="1" t="s">
        <v>27</v>
      </c>
      <c r="J994" s="1" t="s">
        <v>191</v>
      </c>
      <c r="K994" s="5">
        <v>43294.425821759258</v>
      </c>
      <c r="L994" s="1"/>
      <c r="M994" s="1"/>
      <c r="N994" s="2" t="s">
        <v>12</v>
      </c>
      <c r="O994" s="6" t="b">
        <v>0</v>
      </c>
      <c r="P994" s="1" t="s">
        <v>15</v>
      </c>
      <c r="Q994" s="33" t="str">
        <f>IF(ISNUMBER(SEARCH(",",Table_owssvr[[#This Row],[Created By]])),SUBSTITUTE(Table_owssvr[[#This Row],[Created By]]," OCD,",""),Table_owssvr[[#This Row],[Created By]])</f>
        <v>Sparks, John</v>
      </c>
      <c r="R994" s="33" t="str">
        <f>IF(ISNUMBER(SEARCH(",",Table_owssvr[[#This Row],[Created By]])),(MID(Table_owssvr[[#This Row],[Created By_A]]&amp;" "&amp;Table_owssvr[[#This Row],[Created By_A]],FIND(" ",Table_owssvr[[#This Row],[Created By_A]])+1,LEN(Table_owssvr[[#This Row],[Created By_A]]))),Table_owssvr[[#This Row],[Created By]])</f>
        <v>John Sparks,</v>
      </c>
      <c r="S994" s="34" t="str">
        <f>IF(ISNUMBER(SEARCH(",",Table_owssvr[[#This Row],[Created By_B1]])),SUBSTITUTE(Table_owssvr[[#This Row],[Created By_B1]],",",""),Table_owssvr[[#This Row],[Created By_B1]])</f>
        <v>John Sparks</v>
      </c>
      <c r="T994" s="7">
        <v>1006</v>
      </c>
      <c r="U994" s="1" t="s">
        <v>15</v>
      </c>
      <c r="V994" s="5">
        <v>43294.425821759258</v>
      </c>
      <c r="W994" s="1" t="s">
        <v>191</v>
      </c>
      <c r="X994" s="1"/>
      <c r="Y994" s="1" t="s">
        <v>13</v>
      </c>
      <c r="Z994" s="1" t="s">
        <v>12</v>
      </c>
      <c r="AA994" s="1" t="s">
        <v>11</v>
      </c>
    </row>
    <row r="995" spans="1:27" x14ac:dyDescent="0.25">
      <c r="A995" s="1" t="s">
        <v>238</v>
      </c>
      <c r="B995" s="4">
        <v>43293</v>
      </c>
      <c r="C995" s="24" t="str">
        <f ca="1">IF(Table_owssvr[[#This Row],[Date]]&gt;=(TODAY()-365),"Y","N")</f>
        <v>N</v>
      </c>
      <c r="D995" s="1" t="s">
        <v>237</v>
      </c>
      <c r="E995" s="1" t="s">
        <v>19</v>
      </c>
      <c r="F995" s="14" t="s">
        <v>236</v>
      </c>
      <c r="G995" s="1" t="s">
        <v>59</v>
      </c>
      <c r="H995" s="6" t="str">
        <f>IFERROR(LEFT(Table_owssvr[[#This Row],[Subject]],FIND(";",Table_owssvr[[#This Row],[Subject]])-1),Table_owssvr[[#This Row],[Subject]])</f>
        <v>Damage related to disaster</v>
      </c>
      <c r="I995" s="1" t="s">
        <v>16</v>
      </c>
      <c r="J995" s="1" t="s">
        <v>95</v>
      </c>
      <c r="K995" s="5">
        <v>43294.444722222222</v>
      </c>
      <c r="L995" s="1"/>
      <c r="M995" s="1"/>
      <c r="N995" s="2" t="s">
        <v>12</v>
      </c>
      <c r="O995" s="6" t="b">
        <v>0</v>
      </c>
      <c r="P995" s="1" t="s">
        <v>15</v>
      </c>
      <c r="Q995" s="33" t="str">
        <f>IF(ISNUMBER(SEARCH(",",Table_owssvr[[#This Row],[Created By]])),SUBSTITUTE(Table_owssvr[[#This Row],[Created By]]," OCD,",""),Table_owssvr[[#This Row],[Created By]])</f>
        <v>Eugenia Williams</v>
      </c>
      <c r="R995" s="33" t="str">
        <f>IF(ISNUMBER(SEARCH(",",Table_owssvr[[#This Row],[Created By]])),(MID(Table_owssvr[[#This Row],[Created By_A]]&amp;" "&amp;Table_owssvr[[#This Row],[Created By_A]],FIND(" ",Table_owssvr[[#This Row],[Created By_A]])+1,LEN(Table_owssvr[[#This Row],[Created By_A]]))),Table_owssvr[[#This Row],[Created By]])</f>
        <v>Eugenia Williams</v>
      </c>
      <c r="S995" s="34" t="str">
        <f>IF(ISNUMBER(SEARCH(",",Table_owssvr[[#This Row],[Created By_B1]])),SUBSTITUTE(Table_owssvr[[#This Row],[Created By_B1]],",",""),Table_owssvr[[#This Row],[Created By_B1]])</f>
        <v>Eugenia Williams</v>
      </c>
      <c r="T995" s="7">
        <v>1007</v>
      </c>
      <c r="U995" s="1" t="s">
        <v>15</v>
      </c>
      <c r="V995" s="5">
        <v>43294.445925925924</v>
      </c>
      <c r="W995" s="1" t="s">
        <v>95</v>
      </c>
      <c r="X995" s="1"/>
      <c r="Y995" s="1" t="s">
        <v>13</v>
      </c>
      <c r="Z995" s="1" t="s">
        <v>12</v>
      </c>
      <c r="AA995" s="1" t="s">
        <v>11</v>
      </c>
    </row>
    <row r="996" spans="1:27" x14ac:dyDescent="0.25">
      <c r="A996" s="1" t="s">
        <v>235</v>
      </c>
      <c r="B996" s="4">
        <v>43291</v>
      </c>
      <c r="C996" s="24" t="str">
        <f ca="1">IF(Table_owssvr[[#This Row],[Date]]&gt;=(TODAY()-365),"Y","N")</f>
        <v>N</v>
      </c>
      <c r="D996" s="1" t="s">
        <v>234</v>
      </c>
      <c r="E996" s="1" t="s">
        <v>233</v>
      </c>
      <c r="F996" s="14" t="s">
        <v>232</v>
      </c>
      <c r="G996" s="1" t="s">
        <v>46</v>
      </c>
      <c r="H996" s="6" t="str">
        <f>IFERROR(LEFT(Table_owssvr[[#This Row],[Subject]],FIND(";",Table_owssvr[[#This Row],[Subject]])-1),Table_owssvr[[#This Row],[Subject]])</f>
        <v>Damage related to disaster</v>
      </c>
      <c r="I996" s="1" t="s">
        <v>27</v>
      </c>
      <c r="J996" s="1" t="s">
        <v>9</v>
      </c>
      <c r="K996" s="5">
        <v>43297.674618055556</v>
      </c>
      <c r="L996" s="1"/>
      <c r="M996" s="1"/>
      <c r="N996" s="2" t="s">
        <v>12</v>
      </c>
      <c r="O996" s="6" t="b">
        <v>0</v>
      </c>
      <c r="P996" s="1" t="s">
        <v>15</v>
      </c>
      <c r="Q996" s="33" t="str">
        <f>IF(ISNUMBER(SEARCH(",",Table_owssvr[[#This Row],[Created By]])),SUBSTITUTE(Table_owssvr[[#This Row],[Created By]]," OCD,",""),Table_owssvr[[#This Row],[Created By]])</f>
        <v>Chenoa Richmond</v>
      </c>
      <c r="R996" s="33" t="str">
        <f>IF(ISNUMBER(SEARCH(",",Table_owssvr[[#This Row],[Created By]])),(MID(Table_owssvr[[#This Row],[Created By_A]]&amp;" "&amp;Table_owssvr[[#This Row],[Created By_A]],FIND(" ",Table_owssvr[[#This Row],[Created By_A]])+1,LEN(Table_owssvr[[#This Row],[Created By_A]]))),Table_owssvr[[#This Row],[Created By]])</f>
        <v>Chenoa Richmond</v>
      </c>
      <c r="S996" s="34" t="str">
        <f>IF(ISNUMBER(SEARCH(",",Table_owssvr[[#This Row],[Created By_B1]])),SUBSTITUTE(Table_owssvr[[#This Row],[Created By_B1]],",",""),Table_owssvr[[#This Row],[Created By_B1]])</f>
        <v>Chenoa Richmond</v>
      </c>
      <c r="T996" s="7">
        <v>1008</v>
      </c>
      <c r="U996" s="1" t="s">
        <v>15</v>
      </c>
      <c r="V996" s="5">
        <v>43297.674618055556</v>
      </c>
      <c r="W996" s="1" t="s">
        <v>9</v>
      </c>
      <c r="X996" s="1"/>
      <c r="Y996" s="1" t="s">
        <v>190</v>
      </c>
      <c r="Z996" s="1" t="s">
        <v>12</v>
      </c>
      <c r="AA996" s="1" t="s">
        <v>11</v>
      </c>
    </row>
    <row r="997" spans="1:27" x14ac:dyDescent="0.25">
      <c r="A997" s="1" t="s">
        <v>2243</v>
      </c>
      <c r="B997" s="4">
        <v>43283</v>
      </c>
      <c r="C997" s="24" t="str">
        <f ca="1">IF(Table_owssvr[[#This Row],[Date]]&gt;=(TODAY()-365),"Y","N")</f>
        <v>N</v>
      </c>
      <c r="D997" s="1" t="s">
        <v>2244</v>
      </c>
      <c r="E997" s="1" t="s">
        <v>39</v>
      </c>
      <c r="F997" s="14" t="s">
        <v>228</v>
      </c>
      <c r="G997" s="1" t="s">
        <v>42</v>
      </c>
      <c r="H997" s="6" t="str">
        <f>IFERROR(LEFT(Table_owssvr[[#This Row],[Subject]],FIND(";",Table_owssvr[[#This Row],[Subject]])-1),Table_owssvr[[#This Row],[Subject]])</f>
        <v>Damage related to disaster</v>
      </c>
      <c r="I997" s="1" t="s">
        <v>27</v>
      </c>
      <c r="J997" s="1" t="s">
        <v>9</v>
      </c>
      <c r="K997" s="5">
        <v>43297.684942129628</v>
      </c>
      <c r="L997" s="1"/>
      <c r="M997" s="1"/>
      <c r="N997" s="2" t="s">
        <v>12</v>
      </c>
      <c r="O997" s="6" t="b">
        <v>0</v>
      </c>
      <c r="P997" s="1" t="s">
        <v>15</v>
      </c>
      <c r="Q997" s="33" t="str">
        <f>IF(ISNUMBER(SEARCH(",",Table_owssvr[[#This Row],[Created By]])),SUBSTITUTE(Table_owssvr[[#This Row],[Created By]]," OCD,",""),Table_owssvr[[#This Row],[Created By]])</f>
        <v>Chenoa Richmond</v>
      </c>
      <c r="R997" s="33" t="str">
        <f>IF(ISNUMBER(SEARCH(",",Table_owssvr[[#This Row],[Created By]])),(MID(Table_owssvr[[#This Row],[Created By_A]]&amp;" "&amp;Table_owssvr[[#This Row],[Created By_A]],FIND(" ",Table_owssvr[[#This Row],[Created By_A]])+1,LEN(Table_owssvr[[#This Row],[Created By_A]]))),Table_owssvr[[#This Row],[Created By]])</f>
        <v>Chenoa Richmond</v>
      </c>
      <c r="S997" s="34" t="str">
        <f>IF(ISNUMBER(SEARCH(",",Table_owssvr[[#This Row],[Created By_B1]])),SUBSTITUTE(Table_owssvr[[#This Row],[Created By_B1]],",",""),Table_owssvr[[#This Row],[Created By_B1]])</f>
        <v>Chenoa Richmond</v>
      </c>
      <c r="T997" s="7">
        <v>1010</v>
      </c>
      <c r="U997" s="1" t="s">
        <v>15</v>
      </c>
      <c r="V997" s="5">
        <v>43430.529490740744</v>
      </c>
      <c r="W997" s="1" t="s">
        <v>2826</v>
      </c>
      <c r="X997" s="1"/>
      <c r="Y997" s="1" t="s">
        <v>190</v>
      </c>
      <c r="Z997" s="1" t="s">
        <v>12</v>
      </c>
      <c r="AA997" s="1" t="s">
        <v>11</v>
      </c>
    </row>
    <row r="998" spans="1:27" x14ac:dyDescent="0.25">
      <c r="A998" s="1" t="s">
        <v>189</v>
      </c>
      <c r="B998" s="4">
        <v>43283</v>
      </c>
      <c r="C998" s="24" t="str">
        <f ca="1">IF(Table_owssvr[[#This Row],[Date]]&gt;=(TODAY()-365),"Y","N")</f>
        <v>N</v>
      </c>
      <c r="D998" s="1" t="s">
        <v>188</v>
      </c>
      <c r="E998" s="1" t="s">
        <v>227</v>
      </c>
      <c r="F998" s="14" t="s">
        <v>226</v>
      </c>
      <c r="G998" s="1" t="s">
        <v>221</v>
      </c>
      <c r="H998" s="6" t="str">
        <f>IFERROR(LEFT(Table_owssvr[[#This Row],[Subject]],FIND(";",Table_owssvr[[#This Row],[Subject]])-1),Table_owssvr[[#This Row],[Subject]])</f>
        <v>Damage related to disaster</v>
      </c>
      <c r="I998" s="1" t="s">
        <v>27</v>
      </c>
      <c r="J998" s="1" t="s">
        <v>9</v>
      </c>
      <c r="K998" s="5">
        <v>43297.694849537038</v>
      </c>
      <c r="L998" s="1"/>
      <c r="M998" s="1"/>
      <c r="N998" s="2" t="s">
        <v>12</v>
      </c>
      <c r="O998" s="6" t="b">
        <v>0</v>
      </c>
      <c r="P998" s="1" t="s">
        <v>15</v>
      </c>
      <c r="Q998" s="33" t="str">
        <f>IF(ISNUMBER(SEARCH(",",Table_owssvr[[#This Row],[Created By]])),SUBSTITUTE(Table_owssvr[[#This Row],[Created By]]," OCD,",""),Table_owssvr[[#This Row],[Created By]])</f>
        <v>Chenoa Richmond</v>
      </c>
      <c r="R998" s="33" t="str">
        <f>IF(ISNUMBER(SEARCH(",",Table_owssvr[[#This Row],[Created By]])),(MID(Table_owssvr[[#This Row],[Created By_A]]&amp;" "&amp;Table_owssvr[[#This Row],[Created By_A]],FIND(" ",Table_owssvr[[#This Row],[Created By_A]])+1,LEN(Table_owssvr[[#This Row],[Created By_A]]))),Table_owssvr[[#This Row],[Created By]])</f>
        <v>Chenoa Richmond</v>
      </c>
      <c r="S998" s="34" t="str">
        <f>IF(ISNUMBER(SEARCH(",",Table_owssvr[[#This Row],[Created By_B1]])),SUBSTITUTE(Table_owssvr[[#This Row],[Created By_B1]],",",""),Table_owssvr[[#This Row],[Created By_B1]])</f>
        <v>Chenoa Richmond</v>
      </c>
      <c r="T998" s="7">
        <v>1011</v>
      </c>
      <c r="U998" s="1" t="s">
        <v>15</v>
      </c>
      <c r="V998" s="5">
        <v>43298.351018518515</v>
      </c>
      <c r="W998" s="1" t="s">
        <v>9</v>
      </c>
      <c r="X998" s="1"/>
      <c r="Y998" s="1" t="s">
        <v>190</v>
      </c>
      <c r="Z998" s="1" t="s">
        <v>12</v>
      </c>
      <c r="AA998" s="1" t="s">
        <v>11</v>
      </c>
    </row>
    <row r="999" spans="1:27" x14ac:dyDescent="0.25">
      <c r="A999" s="1" t="s">
        <v>225</v>
      </c>
      <c r="B999" s="4">
        <v>43297</v>
      </c>
      <c r="C999" s="24" t="str">
        <f ca="1">IF(Table_owssvr[[#This Row],[Date]]&gt;=(TODAY()-365),"Y","N")</f>
        <v>N</v>
      </c>
      <c r="D999" s="1" t="s">
        <v>224</v>
      </c>
      <c r="E999" s="1" t="s">
        <v>223</v>
      </c>
      <c r="F999" s="14" t="s">
        <v>222</v>
      </c>
      <c r="G999" s="1" t="s">
        <v>221</v>
      </c>
      <c r="H999" s="6" t="str">
        <f>IFERROR(LEFT(Table_owssvr[[#This Row],[Subject]],FIND(";",Table_owssvr[[#This Row],[Subject]])-1),Table_owssvr[[#This Row],[Subject]])</f>
        <v>Damage related to disaster</v>
      </c>
      <c r="I999" s="1" t="s">
        <v>16</v>
      </c>
      <c r="J999" s="1" t="s">
        <v>9</v>
      </c>
      <c r="K999" s="5">
        <v>43298.363194444442</v>
      </c>
      <c r="L999" s="1"/>
      <c r="M999" s="1"/>
      <c r="N999" s="2" t="s">
        <v>12</v>
      </c>
      <c r="O999" s="6" t="b">
        <v>0</v>
      </c>
      <c r="P999" s="1" t="s">
        <v>15</v>
      </c>
      <c r="Q999" s="33" t="str">
        <f>IF(ISNUMBER(SEARCH(",",Table_owssvr[[#This Row],[Created By]])),SUBSTITUTE(Table_owssvr[[#This Row],[Created By]]," OCD,",""),Table_owssvr[[#This Row],[Created By]])</f>
        <v>Chenoa Richmond</v>
      </c>
      <c r="R999" s="33" t="str">
        <f>IF(ISNUMBER(SEARCH(",",Table_owssvr[[#This Row],[Created By]])),(MID(Table_owssvr[[#This Row],[Created By_A]]&amp;" "&amp;Table_owssvr[[#This Row],[Created By_A]],FIND(" ",Table_owssvr[[#This Row],[Created By_A]])+1,LEN(Table_owssvr[[#This Row],[Created By_A]]))),Table_owssvr[[#This Row],[Created By]])</f>
        <v>Chenoa Richmond</v>
      </c>
      <c r="S999" s="34" t="str">
        <f>IF(ISNUMBER(SEARCH(",",Table_owssvr[[#This Row],[Created By_B1]])),SUBSTITUTE(Table_owssvr[[#This Row],[Created By_B1]],",",""),Table_owssvr[[#This Row],[Created By_B1]])</f>
        <v>Chenoa Richmond</v>
      </c>
      <c r="T999" s="7">
        <v>1012</v>
      </c>
      <c r="U999" s="1" t="s">
        <v>15</v>
      </c>
      <c r="V999" s="5">
        <v>43298.363194444442</v>
      </c>
      <c r="W999" s="1" t="s">
        <v>9</v>
      </c>
      <c r="X999" s="1"/>
      <c r="Y999" s="1" t="s">
        <v>13</v>
      </c>
      <c r="Z999" s="1" t="s">
        <v>12</v>
      </c>
      <c r="AA999" s="1" t="s">
        <v>11</v>
      </c>
    </row>
    <row r="1000" spans="1:27" x14ac:dyDescent="0.25">
      <c r="A1000" s="1" t="s">
        <v>220</v>
      </c>
      <c r="B1000" s="4">
        <v>43298</v>
      </c>
      <c r="C1000" s="24" t="str">
        <f ca="1">IF(Table_owssvr[[#This Row],[Date]]&gt;=(TODAY()-365),"Y","N")</f>
        <v>N</v>
      </c>
      <c r="D1000" s="1" t="s">
        <v>219</v>
      </c>
      <c r="E1000" s="1" t="s">
        <v>48</v>
      </c>
      <c r="F1000" s="14" t="s">
        <v>218</v>
      </c>
      <c r="G1000" s="1" t="s">
        <v>217</v>
      </c>
      <c r="H1000" s="6" t="str">
        <f>IFERROR(LEFT(Table_owssvr[[#This Row],[Subject]],FIND(";",Table_owssvr[[#This Row],[Subject]])-1),Table_owssvr[[#This Row],[Subject]])</f>
        <v>Damage related to disaster</v>
      </c>
      <c r="I1000" s="1" t="s">
        <v>16</v>
      </c>
      <c r="J1000" s="1" t="s">
        <v>3</v>
      </c>
      <c r="K1000" s="5">
        <v>43298.565833333334</v>
      </c>
      <c r="L1000" s="1"/>
      <c r="M1000" s="1"/>
      <c r="N1000" s="2" t="s">
        <v>12</v>
      </c>
      <c r="O1000" s="6" t="b">
        <v>0</v>
      </c>
      <c r="P1000" s="1" t="s">
        <v>15</v>
      </c>
      <c r="Q1000" s="33" t="str">
        <f>IF(ISNUMBER(SEARCH(",",Table_owssvr[[#This Row],[Created By]])),SUBSTITUTE(Table_owssvr[[#This Row],[Created By]]," OCD,",""),Table_owssvr[[#This Row],[Created By]])</f>
        <v>Rosalind Peychaud</v>
      </c>
      <c r="R1000" s="33" t="str">
        <f>IF(ISNUMBER(SEARCH(",",Table_owssvr[[#This Row],[Created By]])),(MID(Table_owssvr[[#This Row],[Created By_A]]&amp;" "&amp;Table_owssvr[[#This Row],[Created By_A]],FIND(" ",Table_owssvr[[#This Row],[Created By_A]])+1,LEN(Table_owssvr[[#This Row],[Created By_A]]))),Table_owssvr[[#This Row],[Created By]])</f>
        <v>Rosalind Peychaud</v>
      </c>
      <c r="S1000" s="34" t="str">
        <f>IF(ISNUMBER(SEARCH(",",Table_owssvr[[#This Row],[Created By_B1]])),SUBSTITUTE(Table_owssvr[[#This Row],[Created By_B1]],",",""),Table_owssvr[[#This Row],[Created By_B1]])</f>
        <v>Rosalind Peychaud</v>
      </c>
      <c r="T1000" s="7">
        <v>1013</v>
      </c>
      <c r="U1000" s="1" t="s">
        <v>15</v>
      </c>
      <c r="V1000" s="5">
        <v>43298.565833333334</v>
      </c>
      <c r="W1000" s="1" t="s">
        <v>3</v>
      </c>
      <c r="X1000" s="1"/>
      <c r="Y1000" s="1" t="s">
        <v>13</v>
      </c>
      <c r="Z1000" s="1" t="s">
        <v>12</v>
      </c>
      <c r="AA1000" s="1" t="s">
        <v>11</v>
      </c>
    </row>
    <row r="1001" spans="1:27" x14ac:dyDescent="0.25">
      <c r="A1001" s="1" t="s">
        <v>142</v>
      </c>
      <c r="B1001" s="4">
        <v>43300</v>
      </c>
      <c r="C1001" s="24" t="str">
        <f ca="1">IF(Table_owssvr[[#This Row],[Date]]&gt;=(TODAY()-365),"Y","N")</f>
        <v>N</v>
      </c>
      <c r="D1001" s="1" t="s">
        <v>141</v>
      </c>
      <c r="E1001" s="1" t="s">
        <v>48</v>
      </c>
      <c r="F1001" s="14" t="s">
        <v>216</v>
      </c>
      <c r="G1001" s="1" t="s">
        <v>13</v>
      </c>
      <c r="H1001" s="6" t="str">
        <f>IFERROR(LEFT(Table_owssvr[[#This Row],[Subject]],FIND(";",Table_owssvr[[#This Row],[Subject]])-1),Table_owssvr[[#This Row],[Subject]])</f>
        <v>Grants Management</v>
      </c>
      <c r="I1001" s="1" t="s">
        <v>27</v>
      </c>
      <c r="J1001" s="1" t="s">
        <v>26</v>
      </c>
      <c r="K1001" s="5">
        <v>43300.341111111113</v>
      </c>
      <c r="L1001" s="1"/>
      <c r="M1001" s="1"/>
      <c r="N1001" s="2" t="s">
        <v>12</v>
      </c>
      <c r="O1001" s="6" t="b">
        <v>0</v>
      </c>
      <c r="P1001" s="1" t="s">
        <v>15</v>
      </c>
      <c r="Q1001" s="33" t="str">
        <f>IF(ISNUMBER(SEARCH(",",Table_owssvr[[#This Row],[Created By]])),SUBSTITUTE(Table_owssvr[[#This Row],[Created By]]," OCD,",""),Table_owssvr[[#This Row],[Created By]])</f>
        <v>Jimmy Dunphy</v>
      </c>
      <c r="R1001" s="33" t="str">
        <f>IF(ISNUMBER(SEARCH(",",Table_owssvr[[#This Row],[Created By]])),(MID(Table_owssvr[[#This Row],[Created By_A]]&amp;" "&amp;Table_owssvr[[#This Row],[Created By_A]],FIND(" ",Table_owssvr[[#This Row],[Created By_A]])+1,LEN(Table_owssvr[[#This Row],[Created By_A]]))),Table_owssvr[[#This Row],[Created By]])</f>
        <v>Jimmy Dunphy</v>
      </c>
      <c r="S1001" s="34" t="str">
        <f>IF(ISNUMBER(SEARCH(",",Table_owssvr[[#This Row],[Created By_B1]])),SUBSTITUTE(Table_owssvr[[#This Row],[Created By_B1]],",",""),Table_owssvr[[#This Row],[Created By_B1]])</f>
        <v>Jimmy Dunphy</v>
      </c>
      <c r="T1001" s="7">
        <v>1014</v>
      </c>
      <c r="U1001" s="1" t="s">
        <v>15</v>
      </c>
      <c r="V1001" s="5">
        <v>43300.490069444444</v>
      </c>
      <c r="W1001" s="1" t="s">
        <v>26</v>
      </c>
      <c r="X1001" s="1"/>
      <c r="Y1001" s="1" t="s">
        <v>13</v>
      </c>
      <c r="Z1001" s="1" t="s">
        <v>12</v>
      </c>
      <c r="AA1001" s="1" t="s">
        <v>11</v>
      </c>
    </row>
    <row r="1002" spans="1:27" x14ac:dyDescent="0.25">
      <c r="A1002" s="1" t="s">
        <v>215</v>
      </c>
      <c r="B1002" s="4">
        <v>43298</v>
      </c>
      <c r="C1002" s="24" t="str">
        <f ca="1">IF(Table_owssvr[[#This Row],[Date]]&gt;=(TODAY()-365),"Y","N")</f>
        <v>N</v>
      </c>
      <c r="D1002" s="1" t="s">
        <v>214</v>
      </c>
      <c r="E1002" s="1" t="s">
        <v>19</v>
      </c>
      <c r="F1002" s="14" t="s">
        <v>213</v>
      </c>
      <c r="G1002" s="1" t="s">
        <v>59</v>
      </c>
      <c r="H1002" s="6" t="str">
        <f>IFERROR(LEFT(Table_owssvr[[#This Row],[Subject]],FIND(";",Table_owssvr[[#This Row],[Subject]])-1),Table_owssvr[[#This Row],[Subject]])</f>
        <v>Damage related to disaster</v>
      </c>
      <c r="I1002" s="1" t="s">
        <v>16</v>
      </c>
      <c r="J1002" s="1" t="s">
        <v>95</v>
      </c>
      <c r="K1002" s="5">
        <v>43300.425682870373</v>
      </c>
      <c r="L1002" s="1"/>
      <c r="M1002" s="1"/>
      <c r="N1002" s="2" t="s">
        <v>12</v>
      </c>
      <c r="O1002" s="6" t="b">
        <v>0</v>
      </c>
      <c r="P1002" s="1" t="s">
        <v>15</v>
      </c>
      <c r="Q1002" s="33" t="str">
        <f>IF(ISNUMBER(SEARCH(",",Table_owssvr[[#This Row],[Created By]])),SUBSTITUTE(Table_owssvr[[#This Row],[Created By]]," OCD,",""),Table_owssvr[[#This Row],[Created By]])</f>
        <v>Eugenia Williams</v>
      </c>
      <c r="R1002" s="33" t="str">
        <f>IF(ISNUMBER(SEARCH(",",Table_owssvr[[#This Row],[Created By]])),(MID(Table_owssvr[[#This Row],[Created By_A]]&amp;" "&amp;Table_owssvr[[#This Row],[Created By_A]],FIND(" ",Table_owssvr[[#This Row],[Created By_A]])+1,LEN(Table_owssvr[[#This Row],[Created By_A]]))),Table_owssvr[[#This Row],[Created By]])</f>
        <v>Eugenia Williams</v>
      </c>
      <c r="S1002" s="34" t="str">
        <f>IF(ISNUMBER(SEARCH(",",Table_owssvr[[#This Row],[Created By_B1]])),SUBSTITUTE(Table_owssvr[[#This Row],[Created By_B1]],",",""),Table_owssvr[[#This Row],[Created By_B1]])</f>
        <v>Eugenia Williams</v>
      </c>
      <c r="T1002" s="7">
        <v>1015</v>
      </c>
      <c r="U1002" s="1" t="s">
        <v>15</v>
      </c>
      <c r="V1002" s="5">
        <v>43300.693692129629</v>
      </c>
      <c r="W1002" s="1" t="s">
        <v>95</v>
      </c>
      <c r="X1002" s="1"/>
      <c r="Y1002" s="1" t="s">
        <v>13</v>
      </c>
      <c r="Z1002" s="1" t="s">
        <v>12</v>
      </c>
      <c r="AA1002" s="1" t="s">
        <v>11</v>
      </c>
    </row>
    <row r="1003" spans="1:27" x14ac:dyDescent="0.25">
      <c r="A1003" s="1" t="s">
        <v>153</v>
      </c>
      <c r="B1003" s="4">
        <v>43300</v>
      </c>
      <c r="C1003" s="24" t="str">
        <f ca="1">IF(Table_owssvr[[#This Row],[Date]]&gt;=(TODAY()-365),"Y","N")</f>
        <v>N</v>
      </c>
      <c r="D1003" s="1" t="s">
        <v>199</v>
      </c>
      <c r="E1003" s="1" t="s">
        <v>39</v>
      </c>
      <c r="F1003" s="14" t="s">
        <v>212</v>
      </c>
      <c r="G1003" s="1" t="s">
        <v>13</v>
      </c>
      <c r="H1003" s="6" t="str">
        <f>IFERROR(LEFT(Table_owssvr[[#This Row],[Subject]],FIND(";",Table_owssvr[[#This Row],[Subject]])-1),Table_owssvr[[#This Row],[Subject]])</f>
        <v>Grants Management</v>
      </c>
      <c r="I1003" s="1" t="s">
        <v>27</v>
      </c>
      <c r="J1003" s="1" t="s">
        <v>26</v>
      </c>
      <c r="K1003" s="5">
        <v>43300.579722222225</v>
      </c>
      <c r="L1003" s="1"/>
      <c r="M1003" s="1"/>
      <c r="N1003" s="2" t="s">
        <v>12</v>
      </c>
      <c r="O1003" s="6" t="b">
        <v>0</v>
      </c>
      <c r="P1003" s="1" t="s">
        <v>15</v>
      </c>
      <c r="Q1003" s="33" t="str">
        <f>IF(ISNUMBER(SEARCH(",",Table_owssvr[[#This Row],[Created By]])),SUBSTITUTE(Table_owssvr[[#This Row],[Created By]]," OCD,",""),Table_owssvr[[#This Row],[Created By]])</f>
        <v>Jimmy Dunphy</v>
      </c>
      <c r="R1003" s="33" t="str">
        <f>IF(ISNUMBER(SEARCH(",",Table_owssvr[[#This Row],[Created By]])),(MID(Table_owssvr[[#This Row],[Created By_A]]&amp;" "&amp;Table_owssvr[[#This Row],[Created By_A]],FIND(" ",Table_owssvr[[#This Row],[Created By_A]])+1,LEN(Table_owssvr[[#This Row],[Created By_A]]))),Table_owssvr[[#This Row],[Created By]])</f>
        <v>Jimmy Dunphy</v>
      </c>
      <c r="S1003" s="34" t="str">
        <f>IF(ISNUMBER(SEARCH(",",Table_owssvr[[#This Row],[Created By_B1]])),SUBSTITUTE(Table_owssvr[[#This Row],[Created By_B1]],",",""),Table_owssvr[[#This Row],[Created By_B1]])</f>
        <v>Jimmy Dunphy</v>
      </c>
      <c r="T1003" s="7">
        <v>1016</v>
      </c>
      <c r="U1003" s="1" t="s">
        <v>15</v>
      </c>
      <c r="V1003" s="5">
        <v>43301.38653935185</v>
      </c>
      <c r="W1003" s="1" t="s">
        <v>26</v>
      </c>
      <c r="X1003" s="1"/>
      <c r="Y1003" s="1" t="s">
        <v>13</v>
      </c>
      <c r="Z1003" s="1" t="s">
        <v>12</v>
      </c>
      <c r="AA1003" s="1" t="s">
        <v>11</v>
      </c>
    </row>
    <row r="1004" spans="1:27" x14ac:dyDescent="0.25">
      <c r="A1004" s="1" t="s">
        <v>211</v>
      </c>
      <c r="B1004" s="4">
        <v>43300</v>
      </c>
      <c r="C1004" s="24" t="str">
        <f ca="1">IF(Table_owssvr[[#This Row],[Date]]&gt;=(TODAY()-365),"Y","N")</f>
        <v>N</v>
      </c>
      <c r="D1004" s="1" t="s">
        <v>210</v>
      </c>
      <c r="E1004" s="1" t="s">
        <v>19</v>
      </c>
      <c r="F1004" s="14" t="s">
        <v>209</v>
      </c>
      <c r="G1004" s="1" t="s">
        <v>59</v>
      </c>
      <c r="H1004" s="6" t="str">
        <f>IFERROR(LEFT(Table_owssvr[[#This Row],[Subject]],FIND(";",Table_owssvr[[#This Row],[Subject]])-1),Table_owssvr[[#This Row],[Subject]])</f>
        <v>Damage related to disaster</v>
      </c>
      <c r="I1004" s="1" t="s">
        <v>16</v>
      </c>
      <c r="J1004" s="1" t="s">
        <v>95</v>
      </c>
      <c r="K1004" s="5">
        <v>43300.691527777781</v>
      </c>
      <c r="L1004" s="1"/>
      <c r="M1004" s="1"/>
      <c r="N1004" s="2" t="s">
        <v>12</v>
      </c>
      <c r="O1004" s="6" t="b">
        <v>0</v>
      </c>
      <c r="P1004" s="1" t="s">
        <v>15</v>
      </c>
      <c r="Q1004" s="33" t="str">
        <f>IF(ISNUMBER(SEARCH(",",Table_owssvr[[#This Row],[Created By]])),SUBSTITUTE(Table_owssvr[[#This Row],[Created By]]," OCD,",""),Table_owssvr[[#This Row],[Created By]])</f>
        <v>Eugenia Williams</v>
      </c>
      <c r="R1004" s="33" t="str">
        <f>IF(ISNUMBER(SEARCH(",",Table_owssvr[[#This Row],[Created By]])),(MID(Table_owssvr[[#This Row],[Created By_A]]&amp;" "&amp;Table_owssvr[[#This Row],[Created By_A]],FIND(" ",Table_owssvr[[#This Row],[Created By_A]])+1,LEN(Table_owssvr[[#This Row],[Created By_A]]))),Table_owssvr[[#This Row],[Created By]])</f>
        <v>Eugenia Williams</v>
      </c>
      <c r="S1004" s="34" t="str">
        <f>IF(ISNUMBER(SEARCH(",",Table_owssvr[[#This Row],[Created By_B1]])),SUBSTITUTE(Table_owssvr[[#This Row],[Created By_B1]],",",""),Table_owssvr[[#This Row],[Created By_B1]])</f>
        <v>Eugenia Williams</v>
      </c>
      <c r="T1004" s="7">
        <v>1017</v>
      </c>
      <c r="U1004" s="1" t="s">
        <v>15</v>
      </c>
      <c r="V1004" s="5">
        <v>43312.401701388888</v>
      </c>
      <c r="W1004" s="1" t="s">
        <v>95</v>
      </c>
      <c r="X1004" s="1"/>
      <c r="Y1004" s="1" t="s">
        <v>13</v>
      </c>
      <c r="Z1004" s="1" t="s">
        <v>12</v>
      </c>
      <c r="AA1004" s="1" t="s">
        <v>11</v>
      </c>
    </row>
    <row r="1005" spans="1:27" x14ac:dyDescent="0.25">
      <c r="A1005" s="1" t="s">
        <v>208</v>
      </c>
      <c r="B1005" s="4">
        <v>43304</v>
      </c>
      <c r="C1005" s="24" t="str">
        <f ca="1">IF(Table_owssvr[[#This Row],[Date]]&gt;=(TODAY()-365),"Y","N")</f>
        <v>N</v>
      </c>
      <c r="D1005" s="1" t="s">
        <v>207</v>
      </c>
      <c r="E1005" s="1" t="s">
        <v>39</v>
      </c>
      <c r="F1005" s="14" t="s">
        <v>206</v>
      </c>
      <c r="G1005" s="1" t="s">
        <v>13</v>
      </c>
      <c r="H1005" s="6" t="str">
        <f>IFERROR(LEFT(Table_owssvr[[#This Row],[Subject]],FIND(";",Table_owssvr[[#This Row],[Subject]])-1),Table_owssvr[[#This Row],[Subject]])</f>
        <v>Grants Management</v>
      </c>
      <c r="I1005" s="1" t="s">
        <v>16</v>
      </c>
      <c r="J1005" s="1" t="s">
        <v>26</v>
      </c>
      <c r="K1005" s="5">
        <v>43304.340624999997</v>
      </c>
      <c r="L1005" s="1"/>
      <c r="M1005" s="1"/>
      <c r="N1005" s="2" t="s">
        <v>12</v>
      </c>
      <c r="O1005" s="6" t="b">
        <v>0</v>
      </c>
      <c r="P1005" s="1" t="s">
        <v>15</v>
      </c>
      <c r="Q1005" s="33" t="str">
        <f>IF(ISNUMBER(SEARCH(",",Table_owssvr[[#This Row],[Created By]])),SUBSTITUTE(Table_owssvr[[#This Row],[Created By]]," OCD,",""),Table_owssvr[[#This Row],[Created By]])</f>
        <v>Jimmy Dunphy</v>
      </c>
      <c r="R1005" s="33" t="str">
        <f>IF(ISNUMBER(SEARCH(",",Table_owssvr[[#This Row],[Created By]])),(MID(Table_owssvr[[#This Row],[Created By_A]]&amp;" "&amp;Table_owssvr[[#This Row],[Created By_A]],FIND(" ",Table_owssvr[[#This Row],[Created By_A]])+1,LEN(Table_owssvr[[#This Row],[Created By_A]]))),Table_owssvr[[#This Row],[Created By]])</f>
        <v>Jimmy Dunphy</v>
      </c>
      <c r="S1005" s="34" t="str">
        <f>IF(ISNUMBER(SEARCH(",",Table_owssvr[[#This Row],[Created By_B1]])),SUBSTITUTE(Table_owssvr[[#This Row],[Created By_B1]],",",""),Table_owssvr[[#This Row],[Created By_B1]])</f>
        <v>Jimmy Dunphy</v>
      </c>
      <c r="T1005" s="7">
        <v>1018</v>
      </c>
      <c r="U1005" s="1" t="s">
        <v>15</v>
      </c>
      <c r="V1005" s="5">
        <v>43305.340324074074</v>
      </c>
      <c r="W1005" s="1" t="s">
        <v>26</v>
      </c>
      <c r="X1005" s="1"/>
      <c r="Y1005" s="1" t="s">
        <v>13</v>
      </c>
      <c r="Z1005" s="1" t="s">
        <v>12</v>
      </c>
      <c r="AA1005" s="1" t="s">
        <v>11</v>
      </c>
    </row>
    <row r="1006" spans="1:27" x14ac:dyDescent="0.25">
      <c r="A1006" s="1" t="s">
        <v>205</v>
      </c>
      <c r="B1006" s="4">
        <v>43299</v>
      </c>
      <c r="C1006" s="24" t="str">
        <f ca="1">IF(Table_owssvr[[#This Row],[Date]]&gt;=(TODAY()-365),"Y","N")</f>
        <v>N</v>
      </c>
      <c r="D1006" s="1" t="s">
        <v>204</v>
      </c>
      <c r="E1006" s="1" t="s">
        <v>19</v>
      </c>
      <c r="F1006" s="14" t="s">
        <v>203</v>
      </c>
      <c r="G1006" s="1" t="s">
        <v>59</v>
      </c>
      <c r="H1006" s="6" t="str">
        <f>IFERROR(LEFT(Table_owssvr[[#This Row],[Subject]],FIND(";",Table_owssvr[[#This Row],[Subject]])-1),Table_owssvr[[#This Row],[Subject]])</f>
        <v>Damage related to disaster</v>
      </c>
      <c r="I1006" s="1" t="s">
        <v>16</v>
      </c>
      <c r="J1006" s="1" t="s">
        <v>95</v>
      </c>
      <c r="K1006" s="5">
        <v>43304.702708333331</v>
      </c>
      <c r="L1006" s="1"/>
      <c r="M1006" s="1"/>
      <c r="N1006" s="2" t="s">
        <v>12</v>
      </c>
      <c r="O1006" s="6" t="b">
        <v>0</v>
      </c>
      <c r="P1006" s="1" t="s">
        <v>15</v>
      </c>
      <c r="Q1006" s="33" t="str">
        <f>IF(ISNUMBER(SEARCH(",",Table_owssvr[[#This Row],[Created By]])),SUBSTITUTE(Table_owssvr[[#This Row],[Created By]]," OCD,",""),Table_owssvr[[#This Row],[Created By]])</f>
        <v>Eugenia Williams</v>
      </c>
      <c r="R1006" s="33" t="str">
        <f>IF(ISNUMBER(SEARCH(",",Table_owssvr[[#This Row],[Created By]])),(MID(Table_owssvr[[#This Row],[Created By_A]]&amp;" "&amp;Table_owssvr[[#This Row],[Created By_A]],FIND(" ",Table_owssvr[[#This Row],[Created By_A]])+1,LEN(Table_owssvr[[#This Row],[Created By_A]]))),Table_owssvr[[#This Row],[Created By]])</f>
        <v>Eugenia Williams</v>
      </c>
      <c r="S1006" s="34" t="str">
        <f>IF(ISNUMBER(SEARCH(",",Table_owssvr[[#This Row],[Created By_B1]])),SUBSTITUTE(Table_owssvr[[#This Row],[Created By_B1]],",",""),Table_owssvr[[#This Row],[Created By_B1]])</f>
        <v>Eugenia Williams</v>
      </c>
      <c r="T1006" s="7">
        <v>1019</v>
      </c>
      <c r="U1006" s="1" t="s">
        <v>15</v>
      </c>
      <c r="V1006" s="5">
        <v>43304.702708333331</v>
      </c>
      <c r="W1006" s="1" t="s">
        <v>95</v>
      </c>
      <c r="X1006" s="1"/>
      <c r="Y1006" s="1" t="s">
        <v>13</v>
      </c>
      <c r="Z1006" s="1" t="s">
        <v>12</v>
      </c>
      <c r="AA1006" s="1" t="s">
        <v>11</v>
      </c>
    </row>
    <row r="1007" spans="1:27" x14ac:dyDescent="0.25">
      <c r="A1007" s="25" t="s">
        <v>202</v>
      </c>
      <c r="B1007" s="26">
        <v>43299</v>
      </c>
      <c r="C1007" s="27" t="str">
        <f ca="1">IF(Table_owssvr[[#This Row],[Date]]&gt;=(TODAY()-365),"Y","N")</f>
        <v>N</v>
      </c>
      <c r="D1007" s="25" t="s">
        <v>201</v>
      </c>
      <c r="E1007" s="25" t="s">
        <v>19</v>
      </c>
      <c r="F1007" s="14" t="s">
        <v>200</v>
      </c>
      <c r="G1007" s="25" t="s">
        <v>59</v>
      </c>
      <c r="H1007" s="28" t="str">
        <f>IFERROR(LEFT(Table_owssvr[[#This Row],[Subject]],FIND(";",Table_owssvr[[#This Row],[Subject]])-1),Table_owssvr[[#This Row],[Subject]])</f>
        <v>Damage related to disaster</v>
      </c>
      <c r="I1007" s="25" t="s">
        <v>16</v>
      </c>
      <c r="J1007" s="25" t="s">
        <v>95</v>
      </c>
      <c r="K1007" s="29">
        <v>43306.462326388886</v>
      </c>
      <c r="L1007" s="25"/>
      <c r="M1007" s="25"/>
      <c r="N1007" s="30" t="s">
        <v>12</v>
      </c>
      <c r="O1007" s="28" t="b">
        <v>0</v>
      </c>
      <c r="P1007" s="25" t="s">
        <v>15</v>
      </c>
      <c r="Q1007" s="33" t="str">
        <f>IF(ISNUMBER(SEARCH(",",Table_owssvr[[#This Row],[Created By]])),SUBSTITUTE(Table_owssvr[[#This Row],[Created By]]," OCD,",""),Table_owssvr[[#This Row],[Created By]])</f>
        <v>Eugenia Williams</v>
      </c>
      <c r="R1007" s="33" t="str">
        <f>IF(ISNUMBER(SEARCH(",",Table_owssvr[[#This Row],[Created By]])),(MID(Table_owssvr[[#This Row],[Created By_A]]&amp;" "&amp;Table_owssvr[[#This Row],[Created By_A]],FIND(" ",Table_owssvr[[#This Row],[Created By_A]])+1,LEN(Table_owssvr[[#This Row],[Created By_A]]))),Table_owssvr[[#This Row],[Created By]])</f>
        <v>Eugenia Williams</v>
      </c>
      <c r="S1007" s="34" t="str">
        <f>IF(ISNUMBER(SEARCH(",",Table_owssvr[[#This Row],[Created By_B1]])),SUBSTITUTE(Table_owssvr[[#This Row],[Created By_B1]],",",""),Table_owssvr[[#This Row],[Created By_B1]])</f>
        <v>Eugenia Williams</v>
      </c>
      <c r="T1007" s="31">
        <v>1020</v>
      </c>
      <c r="U1007" s="25" t="s">
        <v>15</v>
      </c>
      <c r="V1007" s="29">
        <v>43306.462326388886</v>
      </c>
      <c r="W1007" s="25" t="s">
        <v>95</v>
      </c>
      <c r="X1007" s="25"/>
      <c r="Y1007" s="25" t="s">
        <v>13</v>
      </c>
      <c r="Z1007" s="25" t="s">
        <v>12</v>
      </c>
      <c r="AA1007" s="25" t="s">
        <v>11</v>
      </c>
    </row>
    <row r="1008" spans="1:27" x14ac:dyDescent="0.25">
      <c r="A1008" s="25" t="s">
        <v>135</v>
      </c>
      <c r="B1008" s="26">
        <v>43307</v>
      </c>
      <c r="C1008" s="27" t="str">
        <f ca="1">IF(Table_owssvr[[#This Row],[Date]]&gt;=(TODAY()-365),"Y","N")</f>
        <v>N</v>
      </c>
      <c r="D1008" s="25" t="s">
        <v>199</v>
      </c>
      <c r="E1008" s="25" t="s">
        <v>39</v>
      </c>
      <c r="F1008" s="14" t="s">
        <v>198</v>
      </c>
      <c r="G1008" s="25" t="s">
        <v>13</v>
      </c>
      <c r="H1008" s="28" t="str">
        <f>IFERROR(LEFT(Table_owssvr[[#This Row],[Subject]],FIND(";",Table_owssvr[[#This Row],[Subject]])-1),Table_owssvr[[#This Row],[Subject]])</f>
        <v>Grants Management</v>
      </c>
      <c r="I1008" s="25" t="s">
        <v>27</v>
      </c>
      <c r="J1008" s="25" t="s">
        <v>26</v>
      </c>
      <c r="K1008" s="29">
        <v>43307.344421296293</v>
      </c>
      <c r="L1008" s="25"/>
      <c r="M1008" s="25"/>
      <c r="N1008" s="30" t="s">
        <v>12</v>
      </c>
      <c r="O1008" s="28" t="b">
        <v>0</v>
      </c>
      <c r="P1008" s="25" t="s">
        <v>15</v>
      </c>
      <c r="Q1008" s="33" t="str">
        <f>IF(ISNUMBER(SEARCH(",",Table_owssvr[[#This Row],[Created By]])),SUBSTITUTE(Table_owssvr[[#This Row],[Created By]]," OCD,",""),Table_owssvr[[#This Row],[Created By]])</f>
        <v>Jimmy Dunphy</v>
      </c>
      <c r="R1008" s="33" t="str">
        <f>IF(ISNUMBER(SEARCH(",",Table_owssvr[[#This Row],[Created By]])),(MID(Table_owssvr[[#This Row],[Created By_A]]&amp;" "&amp;Table_owssvr[[#This Row],[Created By_A]],FIND(" ",Table_owssvr[[#This Row],[Created By_A]])+1,LEN(Table_owssvr[[#This Row],[Created By_A]]))),Table_owssvr[[#This Row],[Created By]])</f>
        <v>Jimmy Dunphy</v>
      </c>
      <c r="S1008" s="34" t="str">
        <f>IF(ISNUMBER(SEARCH(",",Table_owssvr[[#This Row],[Created By_B1]])),SUBSTITUTE(Table_owssvr[[#This Row],[Created By_B1]],",",""),Table_owssvr[[#This Row],[Created By_B1]])</f>
        <v>Jimmy Dunphy</v>
      </c>
      <c r="T1008" s="31">
        <v>1021</v>
      </c>
      <c r="U1008" s="25" t="s">
        <v>15</v>
      </c>
      <c r="V1008" s="29">
        <v>43307.438368055555</v>
      </c>
      <c r="W1008" s="25" t="s">
        <v>26</v>
      </c>
      <c r="X1008" s="25"/>
      <c r="Y1008" s="25" t="s">
        <v>13</v>
      </c>
      <c r="Z1008" s="25" t="s">
        <v>12</v>
      </c>
      <c r="AA1008" s="25" t="s">
        <v>11</v>
      </c>
    </row>
    <row r="1009" spans="1:27" x14ac:dyDescent="0.25">
      <c r="A1009" s="1" t="s">
        <v>197</v>
      </c>
      <c r="B1009" s="4">
        <v>43306</v>
      </c>
      <c r="C1009" s="24" t="str">
        <f ca="1">IF(Table_owssvr[[#This Row],[Date]]&gt;=(TODAY()-365),"Y","N")</f>
        <v>N</v>
      </c>
      <c r="D1009" s="1" t="s">
        <v>196</v>
      </c>
      <c r="E1009" s="1" t="s">
        <v>19</v>
      </c>
      <c r="F1009" s="14" t="s">
        <v>195</v>
      </c>
      <c r="G1009" s="1" t="s">
        <v>22</v>
      </c>
      <c r="H1009" s="6" t="str">
        <f>IFERROR(LEFT(Table_owssvr[[#This Row],[Subject]],FIND(";",Table_owssvr[[#This Row],[Subject]])-1),Table_owssvr[[#This Row],[Subject]])</f>
        <v>Damage related to disaster</v>
      </c>
      <c r="I1009" s="1" t="s">
        <v>16</v>
      </c>
      <c r="J1009" s="1" t="s">
        <v>14</v>
      </c>
      <c r="K1009" s="5">
        <v>43308.487569444442</v>
      </c>
      <c r="L1009" s="1"/>
      <c r="M1009" s="1"/>
      <c r="N1009" s="2" t="s">
        <v>12</v>
      </c>
      <c r="O1009" s="6" t="b">
        <v>0</v>
      </c>
      <c r="P1009" s="1" t="s">
        <v>15</v>
      </c>
      <c r="Q1009" s="33" t="str">
        <f>IF(ISNUMBER(SEARCH(",",Table_owssvr[[#This Row],[Created By]])),SUBSTITUTE(Table_owssvr[[#This Row],[Created By]]," OCD,",""),Table_owssvr[[#This Row],[Created By]])</f>
        <v>Janssen Helena</v>
      </c>
      <c r="R1009" s="33" t="str">
        <f>IF(ISNUMBER(SEARCH(",",Table_owssvr[[#This Row],[Created By]])),(MID(Table_owssvr[[#This Row],[Created By_A]]&amp;" "&amp;Table_owssvr[[#This Row],[Created By_A]],FIND(" ",Table_owssvr[[#This Row],[Created By_A]])+1,LEN(Table_owssvr[[#This Row],[Created By_A]]))),Table_owssvr[[#This Row],[Created By]])</f>
        <v>Helena Janssen</v>
      </c>
      <c r="S1009" s="34" t="str">
        <f>IF(ISNUMBER(SEARCH(",",Table_owssvr[[#This Row],[Created By_B1]])),SUBSTITUTE(Table_owssvr[[#This Row],[Created By_B1]],",",""),Table_owssvr[[#This Row],[Created By_B1]])</f>
        <v>Helena Janssen</v>
      </c>
      <c r="T1009" s="7">
        <v>1022</v>
      </c>
      <c r="U1009" s="1" t="s">
        <v>15</v>
      </c>
      <c r="V1009" s="5">
        <v>43308.487569444442</v>
      </c>
      <c r="W1009" s="1" t="s">
        <v>14</v>
      </c>
      <c r="X1009" s="1"/>
      <c r="Y1009" s="1" t="s">
        <v>13</v>
      </c>
      <c r="Z1009" s="1" t="s">
        <v>12</v>
      </c>
      <c r="AA1009" s="1" t="s">
        <v>11</v>
      </c>
    </row>
    <row r="1010" spans="1:27" x14ac:dyDescent="0.25">
      <c r="A1010" s="1" t="s">
        <v>194</v>
      </c>
      <c r="B1010" s="4">
        <v>43311</v>
      </c>
      <c r="C1010" s="24" t="str">
        <f ca="1">IF(Table_owssvr[[#This Row],[Date]]&gt;=(TODAY()-365),"Y","N")</f>
        <v>N</v>
      </c>
      <c r="D1010" s="1" t="s">
        <v>193</v>
      </c>
      <c r="E1010" s="1" t="s">
        <v>29</v>
      </c>
      <c r="F1010" s="14" t="s">
        <v>192</v>
      </c>
      <c r="G1010" s="1" t="s">
        <v>185</v>
      </c>
      <c r="H1010" s="6" t="str">
        <f>IFERROR(LEFT(Table_owssvr[[#This Row],[Subject]],FIND(";",Table_owssvr[[#This Row],[Subject]])-1),Table_owssvr[[#This Row],[Subject]])</f>
        <v>Low-Moderate Income - National Objective</v>
      </c>
      <c r="I1010" s="1" t="s">
        <v>27</v>
      </c>
      <c r="J1010" s="1" t="s">
        <v>191</v>
      </c>
      <c r="K1010" s="5">
        <v>43312.370972222219</v>
      </c>
      <c r="L1010" s="1"/>
      <c r="M1010" s="1"/>
      <c r="N1010" s="2" t="s">
        <v>12</v>
      </c>
      <c r="O1010" s="6" t="b">
        <v>0</v>
      </c>
      <c r="P1010" s="1" t="s">
        <v>15</v>
      </c>
      <c r="Q1010" s="33" t="str">
        <f>IF(ISNUMBER(SEARCH(",",Table_owssvr[[#This Row],[Created By]])),SUBSTITUTE(Table_owssvr[[#This Row],[Created By]]," OCD,",""),Table_owssvr[[#This Row],[Created By]])</f>
        <v>Sparks, John</v>
      </c>
      <c r="R1010" s="33" t="str">
        <f>IF(ISNUMBER(SEARCH(",",Table_owssvr[[#This Row],[Created By]])),(MID(Table_owssvr[[#This Row],[Created By_A]]&amp;" "&amp;Table_owssvr[[#This Row],[Created By_A]],FIND(" ",Table_owssvr[[#This Row],[Created By_A]])+1,LEN(Table_owssvr[[#This Row],[Created By_A]]))),Table_owssvr[[#This Row],[Created By]])</f>
        <v>John Sparks,</v>
      </c>
      <c r="S1010" s="34" t="str">
        <f>IF(ISNUMBER(SEARCH(",",Table_owssvr[[#This Row],[Created By_B1]])),SUBSTITUTE(Table_owssvr[[#This Row],[Created By_B1]],",",""),Table_owssvr[[#This Row],[Created By_B1]])</f>
        <v>John Sparks</v>
      </c>
      <c r="T1010" s="7">
        <v>1023</v>
      </c>
      <c r="U1010" s="1" t="s">
        <v>15</v>
      </c>
      <c r="V1010" s="5">
        <v>43312.370972222219</v>
      </c>
      <c r="W1010" s="1" t="s">
        <v>191</v>
      </c>
      <c r="X1010" s="1"/>
      <c r="Y1010" s="1" t="s">
        <v>190</v>
      </c>
      <c r="Z1010" s="1" t="s">
        <v>12</v>
      </c>
      <c r="AA1010" s="1" t="s">
        <v>11</v>
      </c>
    </row>
    <row r="1011" spans="1:27" x14ac:dyDescent="0.25">
      <c r="A1011" s="1" t="s">
        <v>116</v>
      </c>
      <c r="B1011" s="4">
        <v>43285</v>
      </c>
      <c r="C1011" s="24" t="str">
        <f ca="1">IF(Table_owssvr[[#This Row],[Date]]&gt;=(TODAY()-365),"Y","N")</f>
        <v>N</v>
      </c>
      <c r="D1011" s="1" t="s">
        <v>115</v>
      </c>
      <c r="E1011" s="1" t="s">
        <v>19</v>
      </c>
      <c r="F1011" s="14" t="s">
        <v>114</v>
      </c>
      <c r="G1011" s="1" t="s">
        <v>113</v>
      </c>
      <c r="H1011" s="6" t="str">
        <f>IFERROR(LEFT(Table_owssvr[[#This Row],[Subject]],FIND(";",Table_owssvr[[#This Row],[Subject]])-1),Table_owssvr[[#This Row],[Subject]])</f>
        <v>Duplication of Benefits</v>
      </c>
      <c r="I1011" s="1" t="s">
        <v>27</v>
      </c>
      <c r="J1011" s="1" t="s">
        <v>112</v>
      </c>
      <c r="K1011" s="5">
        <v>43312.62060185185</v>
      </c>
      <c r="L1011" s="1"/>
      <c r="M1011" s="1"/>
      <c r="N1011" s="2" t="s">
        <v>12</v>
      </c>
      <c r="O1011" s="6" t="b">
        <v>0</v>
      </c>
      <c r="P1011" s="1" t="s">
        <v>15</v>
      </c>
      <c r="Q1011" s="33" t="str">
        <f>IF(ISNUMBER(SEARCH(",",Table_owssvr[[#This Row],[Created By]])),SUBSTITUTE(Table_owssvr[[#This Row],[Created By]]," OCD,",""),Table_owssvr[[#This Row],[Created By]])</f>
        <v>Chua Michael</v>
      </c>
      <c r="R1011" s="33" t="str">
        <f>IF(ISNUMBER(SEARCH(",",Table_owssvr[[#This Row],[Created By]])),(MID(Table_owssvr[[#This Row],[Created By_A]]&amp;" "&amp;Table_owssvr[[#This Row],[Created By_A]],FIND(" ",Table_owssvr[[#This Row],[Created By_A]])+1,LEN(Table_owssvr[[#This Row],[Created By_A]]))),Table_owssvr[[#This Row],[Created By]])</f>
        <v>Michael Chua</v>
      </c>
      <c r="S1011" s="34" t="str">
        <f>IF(ISNUMBER(SEARCH(",",Table_owssvr[[#This Row],[Created By_B1]])),SUBSTITUTE(Table_owssvr[[#This Row],[Created By_B1]],",",""),Table_owssvr[[#This Row],[Created By_B1]])</f>
        <v>Michael Chua</v>
      </c>
      <c r="T1011" s="7">
        <v>1024</v>
      </c>
      <c r="U1011" s="1" t="s">
        <v>15</v>
      </c>
      <c r="V1011" s="5">
        <v>43312.62060185185</v>
      </c>
      <c r="W1011" s="1" t="s">
        <v>112</v>
      </c>
      <c r="X1011" s="1"/>
      <c r="Y1011" s="1" t="s">
        <v>13</v>
      </c>
      <c r="Z1011" s="1" t="s">
        <v>12</v>
      </c>
      <c r="AA1011" s="1" t="s">
        <v>11</v>
      </c>
    </row>
    <row r="1012" spans="1:27" x14ac:dyDescent="0.25">
      <c r="A1012" s="1" t="s">
        <v>116</v>
      </c>
      <c r="B1012" s="4">
        <v>43292</v>
      </c>
      <c r="C1012" s="24" t="str">
        <f ca="1">IF(Table_owssvr[[#This Row],[Date]]&gt;=(TODAY()-365),"Y","N")</f>
        <v>N</v>
      </c>
      <c r="D1012" s="1" t="s">
        <v>115</v>
      </c>
      <c r="E1012" s="1" t="s">
        <v>19</v>
      </c>
      <c r="F1012" s="14" t="s">
        <v>114</v>
      </c>
      <c r="G1012" s="1" t="s">
        <v>113</v>
      </c>
      <c r="H1012" s="6" t="str">
        <f>IFERROR(LEFT(Table_owssvr[[#This Row],[Subject]],FIND(";",Table_owssvr[[#This Row],[Subject]])-1),Table_owssvr[[#This Row],[Subject]])</f>
        <v>Duplication of Benefits</v>
      </c>
      <c r="I1012" s="1" t="s">
        <v>27</v>
      </c>
      <c r="J1012" s="1" t="s">
        <v>112</v>
      </c>
      <c r="K1012" s="5">
        <v>43312.620995370373</v>
      </c>
      <c r="L1012" s="1"/>
      <c r="M1012" s="1"/>
      <c r="N1012" s="2" t="s">
        <v>12</v>
      </c>
      <c r="O1012" s="6" t="b">
        <v>0</v>
      </c>
      <c r="P1012" s="1" t="s">
        <v>15</v>
      </c>
      <c r="Q1012" s="33" t="str">
        <f>IF(ISNUMBER(SEARCH(",",Table_owssvr[[#This Row],[Created By]])),SUBSTITUTE(Table_owssvr[[#This Row],[Created By]]," OCD,",""),Table_owssvr[[#This Row],[Created By]])</f>
        <v>Chua Michael</v>
      </c>
      <c r="R1012" s="33" t="str">
        <f>IF(ISNUMBER(SEARCH(",",Table_owssvr[[#This Row],[Created By]])),(MID(Table_owssvr[[#This Row],[Created By_A]]&amp;" "&amp;Table_owssvr[[#This Row],[Created By_A]],FIND(" ",Table_owssvr[[#This Row],[Created By_A]])+1,LEN(Table_owssvr[[#This Row],[Created By_A]]))),Table_owssvr[[#This Row],[Created By]])</f>
        <v>Michael Chua</v>
      </c>
      <c r="S1012" s="34" t="str">
        <f>IF(ISNUMBER(SEARCH(",",Table_owssvr[[#This Row],[Created By_B1]])),SUBSTITUTE(Table_owssvr[[#This Row],[Created By_B1]],",",""),Table_owssvr[[#This Row],[Created By_B1]])</f>
        <v>Michael Chua</v>
      </c>
      <c r="T1012" s="7">
        <v>1025</v>
      </c>
      <c r="U1012" s="1" t="s">
        <v>15</v>
      </c>
      <c r="V1012" s="5">
        <v>43312.620995370373</v>
      </c>
      <c r="W1012" s="1" t="s">
        <v>112</v>
      </c>
      <c r="X1012" s="1"/>
      <c r="Y1012" s="1" t="s">
        <v>13</v>
      </c>
      <c r="Z1012" s="1" t="s">
        <v>12</v>
      </c>
      <c r="AA1012" s="1" t="s">
        <v>11</v>
      </c>
    </row>
    <row r="1013" spans="1:27" x14ac:dyDescent="0.25">
      <c r="A1013" s="1" t="s">
        <v>116</v>
      </c>
      <c r="B1013" s="4">
        <v>43299</v>
      </c>
      <c r="C1013" s="24" t="str">
        <f ca="1">IF(Table_owssvr[[#This Row],[Date]]&gt;=(TODAY()-365),"Y","N")</f>
        <v>N</v>
      </c>
      <c r="D1013" s="1" t="s">
        <v>115</v>
      </c>
      <c r="E1013" s="1" t="s">
        <v>19</v>
      </c>
      <c r="F1013" s="14" t="s">
        <v>114</v>
      </c>
      <c r="G1013" s="1" t="s">
        <v>113</v>
      </c>
      <c r="H1013" s="6" t="str">
        <f>IFERROR(LEFT(Table_owssvr[[#This Row],[Subject]],FIND(";",Table_owssvr[[#This Row],[Subject]])-1),Table_owssvr[[#This Row],[Subject]])</f>
        <v>Duplication of Benefits</v>
      </c>
      <c r="I1013" s="1" t="s">
        <v>27</v>
      </c>
      <c r="J1013" s="1" t="s">
        <v>112</v>
      </c>
      <c r="K1013" s="5">
        <v>43312.621400462966</v>
      </c>
      <c r="L1013" s="1"/>
      <c r="M1013" s="1"/>
      <c r="N1013" s="2" t="s">
        <v>12</v>
      </c>
      <c r="O1013" s="6" t="b">
        <v>0</v>
      </c>
      <c r="P1013" s="1" t="s">
        <v>15</v>
      </c>
      <c r="Q1013" s="33" t="str">
        <f>IF(ISNUMBER(SEARCH(",",Table_owssvr[[#This Row],[Created By]])),SUBSTITUTE(Table_owssvr[[#This Row],[Created By]]," OCD,",""),Table_owssvr[[#This Row],[Created By]])</f>
        <v>Chua Michael</v>
      </c>
      <c r="R1013" s="33" t="str">
        <f>IF(ISNUMBER(SEARCH(",",Table_owssvr[[#This Row],[Created By]])),(MID(Table_owssvr[[#This Row],[Created By_A]]&amp;" "&amp;Table_owssvr[[#This Row],[Created By_A]],FIND(" ",Table_owssvr[[#This Row],[Created By_A]])+1,LEN(Table_owssvr[[#This Row],[Created By_A]]))),Table_owssvr[[#This Row],[Created By]])</f>
        <v>Michael Chua</v>
      </c>
      <c r="S1013" s="34" t="str">
        <f>IF(ISNUMBER(SEARCH(",",Table_owssvr[[#This Row],[Created By_B1]])),SUBSTITUTE(Table_owssvr[[#This Row],[Created By_B1]],",",""),Table_owssvr[[#This Row],[Created By_B1]])</f>
        <v>Michael Chua</v>
      </c>
      <c r="T1013" s="7">
        <v>1026</v>
      </c>
      <c r="U1013" s="1" t="s">
        <v>15</v>
      </c>
      <c r="V1013" s="5">
        <v>43312.621400462966</v>
      </c>
      <c r="W1013" s="1" t="s">
        <v>112</v>
      </c>
      <c r="X1013" s="1"/>
      <c r="Y1013" s="1" t="s">
        <v>13</v>
      </c>
      <c r="Z1013" s="1" t="s">
        <v>12</v>
      </c>
      <c r="AA1013" s="1" t="s">
        <v>11</v>
      </c>
    </row>
    <row r="1014" spans="1:27" x14ac:dyDescent="0.25">
      <c r="A1014" s="25" t="s">
        <v>116</v>
      </c>
      <c r="B1014" s="26">
        <v>43306</v>
      </c>
      <c r="C1014" s="27" t="str">
        <f ca="1">IF(Table_owssvr[[#This Row],[Date]]&gt;=(TODAY()-365),"Y","N")</f>
        <v>N</v>
      </c>
      <c r="D1014" s="25" t="s">
        <v>115</v>
      </c>
      <c r="E1014" s="25" t="s">
        <v>19</v>
      </c>
      <c r="F1014" s="14" t="s">
        <v>114</v>
      </c>
      <c r="G1014" s="25" t="s">
        <v>113</v>
      </c>
      <c r="H1014" s="28" t="str">
        <f>IFERROR(LEFT(Table_owssvr[[#This Row],[Subject]],FIND(";",Table_owssvr[[#This Row],[Subject]])-1),Table_owssvr[[#This Row],[Subject]])</f>
        <v>Duplication of Benefits</v>
      </c>
      <c r="I1014" s="25" t="s">
        <v>27</v>
      </c>
      <c r="J1014" s="25" t="s">
        <v>112</v>
      </c>
      <c r="K1014" s="29">
        <v>43312.621874999997</v>
      </c>
      <c r="L1014" s="25"/>
      <c r="M1014" s="25"/>
      <c r="N1014" s="30" t="s">
        <v>12</v>
      </c>
      <c r="O1014" s="28" t="b">
        <v>0</v>
      </c>
      <c r="P1014" s="25" t="s">
        <v>15</v>
      </c>
      <c r="Q1014" s="33" t="str">
        <f>IF(ISNUMBER(SEARCH(",",Table_owssvr[[#This Row],[Created By]])),SUBSTITUTE(Table_owssvr[[#This Row],[Created By]]," OCD,",""),Table_owssvr[[#This Row],[Created By]])</f>
        <v>Chua Michael</v>
      </c>
      <c r="R1014" s="33" t="str">
        <f>IF(ISNUMBER(SEARCH(",",Table_owssvr[[#This Row],[Created By]])),(MID(Table_owssvr[[#This Row],[Created By_A]]&amp;" "&amp;Table_owssvr[[#This Row],[Created By_A]],FIND(" ",Table_owssvr[[#This Row],[Created By_A]])+1,LEN(Table_owssvr[[#This Row],[Created By_A]]))),Table_owssvr[[#This Row],[Created By]])</f>
        <v>Michael Chua</v>
      </c>
      <c r="S1014" s="34" t="str">
        <f>IF(ISNUMBER(SEARCH(",",Table_owssvr[[#This Row],[Created By_B1]])),SUBSTITUTE(Table_owssvr[[#This Row],[Created By_B1]],",",""),Table_owssvr[[#This Row],[Created By_B1]])</f>
        <v>Michael Chua</v>
      </c>
      <c r="T1014" s="31">
        <v>1027</v>
      </c>
      <c r="U1014" s="25" t="s">
        <v>15</v>
      </c>
      <c r="V1014" s="29">
        <v>43312.621874999997</v>
      </c>
      <c r="W1014" s="25" t="s">
        <v>112</v>
      </c>
      <c r="X1014" s="25"/>
      <c r="Y1014" s="25" t="s">
        <v>13</v>
      </c>
      <c r="Z1014" s="25" t="s">
        <v>12</v>
      </c>
      <c r="AA1014" s="25" t="s">
        <v>11</v>
      </c>
    </row>
    <row r="1015" spans="1:27" x14ac:dyDescent="0.25">
      <c r="A1015" s="1" t="s">
        <v>189</v>
      </c>
      <c r="B1015" s="4">
        <v>43306</v>
      </c>
      <c r="C1015" s="24" t="str">
        <f ca="1">IF(Table_owssvr[[#This Row],[Date]]&gt;=(TODAY()-365),"Y","N")</f>
        <v>N</v>
      </c>
      <c r="D1015" s="1" t="s">
        <v>188</v>
      </c>
      <c r="E1015" s="1" t="s">
        <v>187</v>
      </c>
      <c r="F1015" s="14" t="s">
        <v>186</v>
      </c>
      <c r="G1015" s="1" t="s">
        <v>185</v>
      </c>
      <c r="H1015" s="6" t="str">
        <f>IFERROR(LEFT(Table_owssvr[[#This Row],[Subject]],FIND(";",Table_owssvr[[#This Row],[Subject]])-1),Table_owssvr[[#This Row],[Subject]])</f>
        <v>Low-Moderate Income - National Objective</v>
      </c>
      <c r="I1015" s="1" t="s">
        <v>27</v>
      </c>
      <c r="J1015" s="1" t="s">
        <v>112</v>
      </c>
      <c r="K1015" s="5">
        <v>43312.638819444444</v>
      </c>
      <c r="L1015" s="1"/>
      <c r="M1015" s="1"/>
      <c r="N1015" s="2" t="s">
        <v>12</v>
      </c>
      <c r="O1015" s="6" t="b">
        <v>0</v>
      </c>
      <c r="P1015" s="1" t="s">
        <v>15</v>
      </c>
      <c r="Q1015" s="33" t="str">
        <f>IF(ISNUMBER(SEARCH(",",Table_owssvr[[#This Row],[Created By]])),SUBSTITUTE(Table_owssvr[[#This Row],[Created By]]," OCD,",""),Table_owssvr[[#This Row],[Created By]])</f>
        <v>Chua Michael</v>
      </c>
      <c r="R1015" s="33" t="str">
        <f>IF(ISNUMBER(SEARCH(",",Table_owssvr[[#This Row],[Created By]])),(MID(Table_owssvr[[#This Row],[Created By_A]]&amp;" "&amp;Table_owssvr[[#This Row],[Created By_A]],FIND(" ",Table_owssvr[[#This Row],[Created By_A]])+1,LEN(Table_owssvr[[#This Row],[Created By_A]]))),Table_owssvr[[#This Row],[Created By]])</f>
        <v>Michael Chua</v>
      </c>
      <c r="S1015" s="34" t="str">
        <f>IF(ISNUMBER(SEARCH(",",Table_owssvr[[#This Row],[Created By_B1]])),SUBSTITUTE(Table_owssvr[[#This Row],[Created By_B1]],",",""),Table_owssvr[[#This Row],[Created By_B1]])</f>
        <v>Michael Chua</v>
      </c>
      <c r="T1015" s="7">
        <v>1028</v>
      </c>
      <c r="U1015" s="1" t="s">
        <v>15</v>
      </c>
      <c r="V1015" s="5">
        <v>43312.638819444444</v>
      </c>
      <c r="W1015" s="1" t="s">
        <v>112</v>
      </c>
      <c r="X1015" s="1"/>
      <c r="Y1015" s="1" t="s">
        <v>13</v>
      </c>
      <c r="Z1015" s="1" t="s">
        <v>12</v>
      </c>
      <c r="AA1015" s="1" t="s">
        <v>11</v>
      </c>
    </row>
    <row r="1016" spans="1:27" x14ac:dyDescent="0.25">
      <c r="A1016" s="25" t="s">
        <v>94</v>
      </c>
      <c r="B1016" s="26">
        <v>43313</v>
      </c>
      <c r="C1016" s="27" t="str">
        <f ca="1">IF(Table_owssvr[[#This Row],[Date]]&gt;=(TODAY()-365),"Y","N")</f>
        <v>N</v>
      </c>
      <c r="D1016" s="25" t="s">
        <v>184</v>
      </c>
      <c r="E1016" s="25" t="s">
        <v>19</v>
      </c>
      <c r="F1016" s="14" t="s">
        <v>183</v>
      </c>
      <c r="G1016" s="25" t="s">
        <v>117</v>
      </c>
      <c r="H1016" s="28" t="str">
        <f>IFERROR(LEFT(Table_owssvr[[#This Row],[Subject]],FIND(";",Table_owssvr[[#This Row],[Subject]])-1),Table_owssvr[[#This Row],[Subject]])</f>
        <v>Damage related to disaster</v>
      </c>
      <c r="I1016" s="25" t="s">
        <v>27</v>
      </c>
      <c r="J1016" s="25" t="s">
        <v>2827</v>
      </c>
      <c r="K1016" s="29">
        <v>43313.453240740739</v>
      </c>
      <c r="L1016" s="25"/>
      <c r="M1016" s="25"/>
      <c r="N1016" s="30" t="s">
        <v>12</v>
      </c>
      <c r="O1016" s="28" t="b">
        <v>0</v>
      </c>
      <c r="P1016" s="25" t="s">
        <v>15</v>
      </c>
      <c r="Q1016" s="33" t="str">
        <f>IF(ISNUMBER(SEARCH(",",Table_owssvr[[#This Row],[Created By]])),SUBSTITUTE(Table_owssvr[[#This Row],[Created By]]," OCD,",""),Table_owssvr[[#This Row],[Created By]])</f>
        <v>Eva Strausbaugh</v>
      </c>
      <c r="R1016" s="33" t="str">
        <f>IF(ISNUMBER(SEARCH(",",Table_owssvr[[#This Row],[Created By]])),(MID(Table_owssvr[[#This Row],[Created By_A]]&amp;" "&amp;Table_owssvr[[#This Row],[Created By_A]],FIND(" ",Table_owssvr[[#This Row],[Created By_A]])+1,LEN(Table_owssvr[[#This Row],[Created By_A]]))),Table_owssvr[[#This Row],[Created By]])</f>
        <v>Eva Strausbaugh</v>
      </c>
      <c r="S1016" s="34" t="str">
        <f>IF(ISNUMBER(SEARCH(",",Table_owssvr[[#This Row],[Created By_B1]])),SUBSTITUTE(Table_owssvr[[#This Row],[Created By_B1]],",",""),Table_owssvr[[#This Row],[Created By_B1]])</f>
        <v>Eva Strausbaugh</v>
      </c>
      <c r="T1016" s="31">
        <v>1029</v>
      </c>
      <c r="U1016" s="25" t="s">
        <v>15</v>
      </c>
      <c r="V1016" s="29">
        <v>43343.454988425925</v>
      </c>
      <c r="W1016" s="25" t="s">
        <v>2827</v>
      </c>
      <c r="X1016" s="25"/>
      <c r="Y1016" s="25" t="s">
        <v>13</v>
      </c>
      <c r="Z1016" s="25" t="s">
        <v>12</v>
      </c>
      <c r="AA1016" s="25" t="s">
        <v>11</v>
      </c>
    </row>
    <row r="1017" spans="1:27" x14ac:dyDescent="0.25">
      <c r="A1017" s="1" t="s">
        <v>182</v>
      </c>
      <c r="B1017" s="4">
        <v>43307</v>
      </c>
      <c r="C1017" s="24" t="str">
        <f ca="1">IF(Table_owssvr[[#This Row],[Date]]&gt;=(TODAY()-365),"Y","N")</f>
        <v>N</v>
      </c>
      <c r="D1017" s="1" t="s">
        <v>181</v>
      </c>
      <c r="E1017" s="1" t="s">
        <v>19</v>
      </c>
      <c r="F1017" s="14" t="s">
        <v>180</v>
      </c>
      <c r="G1017" s="1" t="s">
        <v>59</v>
      </c>
      <c r="H1017" s="6" t="str">
        <f>IFERROR(LEFT(Table_owssvr[[#This Row],[Subject]],FIND(";",Table_owssvr[[#This Row],[Subject]])-1),Table_owssvr[[#This Row],[Subject]])</f>
        <v>Damage related to disaster</v>
      </c>
      <c r="I1017" s="1" t="s">
        <v>16</v>
      </c>
      <c r="J1017" s="1" t="s">
        <v>95</v>
      </c>
      <c r="K1017" s="5">
        <v>43314.371018518519</v>
      </c>
      <c r="L1017" s="1"/>
      <c r="M1017" s="1"/>
      <c r="N1017" s="2" t="s">
        <v>12</v>
      </c>
      <c r="O1017" s="6" t="b">
        <v>0</v>
      </c>
      <c r="P1017" s="1" t="s">
        <v>15</v>
      </c>
      <c r="Q1017" s="33" t="str">
        <f>IF(ISNUMBER(SEARCH(",",Table_owssvr[[#This Row],[Created By]])),SUBSTITUTE(Table_owssvr[[#This Row],[Created By]]," OCD,",""),Table_owssvr[[#This Row],[Created By]])</f>
        <v>Eugenia Williams</v>
      </c>
      <c r="R1017" s="33" t="str">
        <f>IF(ISNUMBER(SEARCH(",",Table_owssvr[[#This Row],[Created By]])),(MID(Table_owssvr[[#This Row],[Created By_A]]&amp;" "&amp;Table_owssvr[[#This Row],[Created By_A]],FIND(" ",Table_owssvr[[#This Row],[Created By_A]])+1,LEN(Table_owssvr[[#This Row],[Created By_A]]))),Table_owssvr[[#This Row],[Created By]])</f>
        <v>Eugenia Williams</v>
      </c>
      <c r="S1017" s="34" t="str">
        <f>IF(ISNUMBER(SEARCH(",",Table_owssvr[[#This Row],[Created By_B1]])),SUBSTITUTE(Table_owssvr[[#This Row],[Created By_B1]],",",""),Table_owssvr[[#This Row],[Created By_B1]])</f>
        <v>Eugenia Williams</v>
      </c>
      <c r="T1017" s="7">
        <v>1030</v>
      </c>
      <c r="U1017" s="1" t="s">
        <v>15</v>
      </c>
      <c r="V1017" s="5">
        <v>43314.371018518519</v>
      </c>
      <c r="W1017" s="1" t="s">
        <v>95</v>
      </c>
      <c r="X1017" s="1"/>
      <c r="Y1017" s="1" t="s">
        <v>13</v>
      </c>
      <c r="Z1017" s="1" t="s">
        <v>12</v>
      </c>
      <c r="AA1017" s="1" t="s">
        <v>11</v>
      </c>
    </row>
    <row r="1018" spans="1:27" x14ac:dyDescent="0.25">
      <c r="A1018" s="25" t="s">
        <v>41</v>
      </c>
      <c r="B1018" s="26">
        <v>43314</v>
      </c>
      <c r="C1018" s="27" t="str">
        <f ca="1">IF(Table_owssvr[[#This Row],[Date]]&gt;=(TODAY()-365),"Y","N")</f>
        <v>N</v>
      </c>
      <c r="D1018" s="25" t="s">
        <v>40</v>
      </c>
      <c r="E1018" s="25" t="s">
        <v>39</v>
      </c>
      <c r="F1018" s="14" t="s">
        <v>179</v>
      </c>
      <c r="G1018" s="25" t="s">
        <v>13</v>
      </c>
      <c r="H1018" s="28" t="str">
        <f>IFERROR(LEFT(Table_owssvr[[#This Row],[Subject]],FIND(";",Table_owssvr[[#This Row],[Subject]])-1),Table_owssvr[[#This Row],[Subject]])</f>
        <v>Grants Management</v>
      </c>
      <c r="I1018" s="25" t="s">
        <v>27</v>
      </c>
      <c r="J1018" s="25" t="s">
        <v>26</v>
      </c>
      <c r="K1018" s="29">
        <v>43314.412673611114</v>
      </c>
      <c r="L1018" s="25"/>
      <c r="M1018" s="25"/>
      <c r="N1018" s="30" t="s">
        <v>12</v>
      </c>
      <c r="O1018" s="28" t="b">
        <v>0</v>
      </c>
      <c r="P1018" s="25" t="s">
        <v>15</v>
      </c>
      <c r="Q1018" s="33" t="str">
        <f>IF(ISNUMBER(SEARCH(",",Table_owssvr[[#This Row],[Created By]])),SUBSTITUTE(Table_owssvr[[#This Row],[Created By]]," OCD,",""),Table_owssvr[[#This Row],[Created By]])</f>
        <v>Jimmy Dunphy</v>
      </c>
      <c r="R1018" s="33" t="str">
        <f>IF(ISNUMBER(SEARCH(",",Table_owssvr[[#This Row],[Created By]])),(MID(Table_owssvr[[#This Row],[Created By_A]]&amp;" "&amp;Table_owssvr[[#This Row],[Created By_A]],FIND(" ",Table_owssvr[[#This Row],[Created By_A]])+1,LEN(Table_owssvr[[#This Row],[Created By_A]]))),Table_owssvr[[#This Row],[Created By]])</f>
        <v>Jimmy Dunphy</v>
      </c>
      <c r="S1018" s="34" t="str">
        <f>IF(ISNUMBER(SEARCH(",",Table_owssvr[[#This Row],[Created By_B1]])),SUBSTITUTE(Table_owssvr[[#This Row],[Created By_B1]],",",""),Table_owssvr[[#This Row],[Created By_B1]])</f>
        <v>Jimmy Dunphy</v>
      </c>
      <c r="T1018" s="31">
        <v>1031</v>
      </c>
      <c r="U1018" s="25" t="s">
        <v>15</v>
      </c>
      <c r="V1018" s="29">
        <v>43314.416203703702</v>
      </c>
      <c r="W1018" s="25" t="s">
        <v>26</v>
      </c>
      <c r="X1018" s="25"/>
      <c r="Y1018" s="25" t="s">
        <v>13</v>
      </c>
      <c r="Z1018" s="25" t="s">
        <v>12</v>
      </c>
      <c r="AA1018" s="25" t="s">
        <v>11</v>
      </c>
    </row>
    <row r="1019" spans="1:27" x14ac:dyDescent="0.25">
      <c r="A1019" s="1" t="s">
        <v>105</v>
      </c>
      <c r="B1019" s="4">
        <v>43314</v>
      </c>
      <c r="C1019" s="24" t="str">
        <f ca="1">IF(Table_owssvr[[#This Row],[Date]]&gt;=(TODAY()-365),"Y","N")</f>
        <v>N</v>
      </c>
      <c r="D1019" s="1" t="s">
        <v>104</v>
      </c>
      <c r="E1019" s="1" t="s">
        <v>48</v>
      </c>
      <c r="F1019" s="14" t="s">
        <v>178</v>
      </c>
      <c r="G1019" s="1" t="s">
        <v>168</v>
      </c>
      <c r="H1019" s="6" t="str">
        <f>IFERROR(LEFT(Table_owssvr[[#This Row],[Subject]],FIND(";",Table_owssvr[[#This Row],[Subject]])-1),Table_owssvr[[#This Row],[Subject]])</f>
        <v>Damage related to disaster</v>
      </c>
      <c r="I1019" s="1" t="s">
        <v>27</v>
      </c>
      <c r="J1019" s="1" t="s">
        <v>3</v>
      </c>
      <c r="K1019" s="5">
        <v>43314.43105324074</v>
      </c>
      <c r="L1019" s="1"/>
      <c r="M1019" s="1"/>
      <c r="N1019" s="2" t="s">
        <v>12</v>
      </c>
      <c r="O1019" s="6" t="b">
        <v>0</v>
      </c>
      <c r="P1019" s="1" t="s">
        <v>15</v>
      </c>
      <c r="Q1019" s="33" t="str">
        <f>IF(ISNUMBER(SEARCH(",",Table_owssvr[[#This Row],[Created By]])),SUBSTITUTE(Table_owssvr[[#This Row],[Created By]]," OCD,",""),Table_owssvr[[#This Row],[Created By]])</f>
        <v>Rosalind Peychaud</v>
      </c>
      <c r="R1019" s="33" t="str">
        <f>IF(ISNUMBER(SEARCH(",",Table_owssvr[[#This Row],[Created By]])),(MID(Table_owssvr[[#This Row],[Created By_A]]&amp;" "&amp;Table_owssvr[[#This Row],[Created By_A]],FIND(" ",Table_owssvr[[#This Row],[Created By_A]])+1,LEN(Table_owssvr[[#This Row],[Created By_A]]))),Table_owssvr[[#This Row],[Created By]])</f>
        <v>Rosalind Peychaud</v>
      </c>
      <c r="S1019" s="34" t="str">
        <f>IF(ISNUMBER(SEARCH(",",Table_owssvr[[#This Row],[Created By_B1]])),SUBSTITUTE(Table_owssvr[[#This Row],[Created By_B1]],",",""),Table_owssvr[[#This Row],[Created By_B1]])</f>
        <v>Rosalind Peychaud</v>
      </c>
      <c r="T1019" s="7">
        <v>1032</v>
      </c>
      <c r="U1019" s="1" t="s">
        <v>15</v>
      </c>
      <c r="V1019" s="5">
        <v>43314.43105324074</v>
      </c>
      <c r="W1019" s="1" t="s">
        <v>3</v>
      </c>
      <c r="X1019" s="1"/>
      <c r="Y1019" s="1" t="s">
        <v>13</v>
      </c>
      <c r="Z1019" s="1" t="s">
        <v>12</v>
      </c>
      <c r="AA1019" s="1" t="s">
        <v>11</v>
      </c>
    </row>
    <row r="1020" spans="1:27" x14ac:dyDescent="0.25">
      <c r="A1020" s="1" t="s">
        <v>177</v>
      </c>
      <c r="B1020" s="4">
        <v>43311</v>
      </c>
      <c r="C1020" s="24" t="str">
        <f ca="1">IF(Table_owssvr[[#This Row],[Date]]&gt;=(TODAY()-365),"Y","N")</f>
        <v>N</v>
      </c>
      <c r="D1020" s="1" t="s">
        <v>176</v>
      </c>
      <c r="E1020" s="1" t="s">
        <v>19</v>
      </c>
      <c r="F1020" s="14" t="s">
        <v>175</v>
      </c>
      <c r="G1020" s="1" t="s">
        <v>174</v>
      </c>
      <c r="H1020" s="6" t="str">
        <f>IFERROR(LEFT(Table_owssvr[[#This Row],[Subject]],FIND(";",Table_owssvr[[#This Row],[Subject]])-1),Table_owssvr[[#This Row],[Subject]])</f>
        <v>Damage related to disaster</v>
      </c>
      <c r="I1020" s="1" t="s">
        <v>16</v>
      </c>
      <c r="J1020" s="1" t="s">
        <v>14</v>
      </c>
      <c r="K1020" s="5">
        <v>43314.432280092595</v>
      </c>
      <c r="L1020" s="1"/>
      <c r="M1020" s="1"/>
      <c r="N1020" s="2" t="s">
        <v>12</v>
      </c>
      <c r="O1020" s="6" t="b">
        <v>0</v>
      </c>
      <c r="P1020" s="1" t="s">
        <v>15</v>
      </c>
      <c r="Q1020" s="33" t="str">
        <f>IF(ISNUMBER(SEARCH(",",Table_owssvr[[#This Row],[Created By]])),SUBSTITUTE(Table_owssvr[[#This Row],[Created By]]," OCD,",""),Table_owssvr[[#This Row],[Created By]])</f>
        <v>Janssen Helena</v>
      </c>
      <c r="R1020" s="33" t="str">
        <f>IF(ISNUMBER(SEARCH(",",Table_owssvr[[#This Row],[Created By]])),(MID(Table_owssvr[[#This Row],[Created By_A]]&amp;" "&amp;Table_owssvr[[#This Row],[Created By_A]],FIND(" ",Table_owssvr[[#This Row],[Created By_A]])+1,LEN(Table_owssvr[[#This Row],[Created By_A]]))),Table_owssvr[[#This Row],[Created By]])</f>
        <v>Helena Janssen</v>
      </c>
      <c r="S1020" s="34" t="str">
        <f>IF(ISNUMBER(SEARCH(",",Table_owssvr[[#This Row],[Created By_B1]])),SUBSTITUTE(Table_owssvr[[#This Row],[Created By_B1]],",",""),Table_owssvr[[#This Row],[Created By_B1]])</f>
        <v>Helena Janssen</v>
      </c>
      <c r="T1020" s="7">
        <v>1033</v>
      </c>
      <c r="U1020" s="1" t="s">
        <v>15</v>
      </c>
      <c r="V1020" s="5">
        <v>43314.432280092595</v>
      </c>
      <c r="W1020" s="1" t="s">
        <v>14</v>
      </c>
      <c r="X1020" s="1"/>
      <c r="Y1020" s="1" t="s">
        <v>13</v>
      </c>
      <c r="Z1020" s="1" t="s">
        <v>12</v>
      </c>
      <c r="AA1020" s="1" t="s">
        <v>11</v>
      </c>
    </row>
    <row r="1021" spans="1:27" x14ac:dyDescent="0.25">
      <c r="A1021" s="1" t="s">
        <v>173</v>
      </c>
      <c r="B1021" s="4">
        <v>43311</v>
      </c>
      <c r="C1021" s="24" t="str">
        <f ca="1">IF(Table_owssvr[[#This Row],[Date]]&gt;=(TODAY()-365),"Y","N")</f>
        <v>N</v>
      </c>
      <c r="D1021" s="1" t="s">
        <v>172</v>
      </c>
      <c r="E1021" s="1" t="s">
        <v>19</v>
      </c>
      <c r="F1021" s="14" t="s">
        <v>171</v>
      </c>
      <c r="G1021" s="1" t="s">
        <v>170</v>
      </c>
      <c r="H1021" s="6" t="str">
        <f>IFERROR(LEFT(Table_owssvr[[#This Row],[Subject]],FIND(";",Table_owssvr[[#This Row],[Subject]])-1),Table_owssvr[[#This Row],[Subject]])</f>
        <v>Damage related to disaster</v>
      </c>
      <c r="I1021" s="1" t="s">
        <v>16</v>
      </c>
      <c r="J1021" s="1" t="s">
        <v>14</v>
      </c>
      <c r="K1021" s="5">
        <v>43314.434745370374</v>
      </c>
      <c r="L1021" s="1"/>
      <c r="M1021" s="1"/>
      <c r="N1021" s="2" t="s">
        <v>12</v>
      </c>
      <c r="O1021" s="6" t="b">
        <v>0</v>
      </c>
      <c r="P1021" s="1" t="s">
        <v>15</v>
      </c>
      <c r="Q1021" s="33" t="str">
        <f>IF(ISNUMBER(SEARCH(",",Table_owssvr[[#This Row],[Created By]])),SUBSTITUTE(Table_owssvr[[#This Row],[Created By]]," OCD,",""),Table_owssvr[[#This Row],[Created By]])</f>
        <v>Janssen Helena</v>
      </c>
      <c r="R1021" s="33" t="str">
        <f>IF(ISNUMBER(SEARCH(",",Table_owssvr[[#This Row],[Created By]])),(MID(Table_owssvr[[#This Row],[Created By_A]]&amp;" "&amp;Table_owssvr[[#This Row],[Created By_A]],FIND(" ",Table_owssvr[[#This Row],[Created By_A]])+1,LEN(Table_owssvr[[#This Row],[Created By_A]]))),Table_owssvr[[#This Row],[Created By]])</f>
        <v>Helena Janssen</v>
      </c>
      <c r="S1021" s="34" t="str">
        <f>IF(ISNUMBER(SEARCH(",",Table_owssvr[[#This Row],[Created By_B1]])),SUBSTITUTE(Table_owssvr[[#This Row],[Created By_B1]],",",""),Table_owssvr[[#This Row],[Created By_B1]])</f>
        <v>Helena Janssen</v>
      </c>
      <c r="T1021" s="7">
        <v>1034</v>
      </c>
      <c r="U1021" s="1" t="s">
        <v>15</v>
      </c>
      <c r="V1021" s="5">
        <v>43314.442280092589</v>
      </c>
      <c r="W1021" s="1" t="s">
        <v>14</v>
      </c>
      <c r="X1021" s="1"/>
      <c r="Y1021" s="1" t="s">
        <v>13</v>
      </c>
      <c r="Z1021" s="1" t="s">
        <v>12</v>
      </c>
      <c r="AA1021" s="1" t="s">
        <v>11</v>
      </c>
    </row>
    <row r="1022" spans="1:27" x14ac:dyDescent="0.25">
      <c r="A1022" s="1" t="s">
        <v>105</v>
      </c>
      <c r="B1022" s="4">
        <v>43299</v>
      </c>
      <c r="C1022" s="24" t="str">
        <f ca="1">IF(Table_owssvr[[#This Row],[Date]]&gt;=(TODAY()-365),"Y","N")</f>
        <v>N</v>
      </c>
      <c r="D1022" s="1" t="s">
        <v>105</v>
      </c>
      <c r="E1022" s="1" t="s">
        <v>48</v>
      </c>
      <c r="F1022" s="14" t="s">
        <v>169</v>
      </c>
      <c r="G1022" s="1" t="s">
        <v>168</v>
      </c>
      <c r="H1022" s="6" t="str">
        <f>IFERROR(LEFT(Table_owssvr[[#This Row],[Subject]],FIND(";",Table_owssvr[[#This Row],[Subject]])-1),Table_owssvr[[#This Row],[Subject]])</f>
        <v>Damage related to disaster</v>
      </c>
      <c r="I1022" s="1" t="s">
        <v>16</v>
      </c>
      <c r="J1022" s="1" t="s">
        <v>3</v>
      </c>
      <c r="K1022" s="5">
        <v>43314.574074074073</v>
      </c>
      <c r="L1022" s="1"/>
      <c r="M1022" s="1"/>
      <c r="N1022" s="2" t="s">
        <v>12</v>
      </c>
      <c r="O1022" s="6" t="b">
        <v>0</v>
      </c>
      <c r="P1022" s="1" t="s">
        <v>15</v>
      </c>
      <c r="Q1022" s="33" t="str">
        <f>IF(ISNUMBER(SEARCH(",",Table_owssvr[[#This Row],[Created By]])),SUBSTITUTE(Table_owssvr[[#This Row],[Created By]]," OCD,",""),Table_owssvr[[#This Row],[Created By]])</f>
        <v>Rosalind Peychaud</v>
      </c>
      <c r="R1022" s="33" t="str">
        <f>IF(ISNUMBER(SEARCH(",",Table_owssvr[[#This Row],[Created By]])),(MID(Table_owssvr[[#This Row],[Created By_A]]&amp;" "&amp;Table_owssvr[[#This Row],[Created By_A]],FIND(" ",Table_owssvr[[#This Row],[Created By_A]])+1,LEN(Table_owssvr[[#This Row],[Created By_A]]))),Table_owssvr[[#This Row],[Created By]])</f>
        <v>Rosalind Peychaud</v>
      </c>
      <c r="S1022" s="34" t="str">
        <f>IF(ISNUMBER(SEARCH(",",Table_owssvr[[#This Row],[Created By_B1]])),SUBSTITUTE(Table_owssvr[[#This Row],[Created By_B1]],",",""),Table_owssvr[[#This Row],[Created By_B1]])</f>
        <v>Rosalind Peychaud</v>
      </c>
      <c r="T1022" s="7">
        <v>1035</v>
      </c>
      <c r="U1022" s="1" t="s">
        <v>15</v>
      </c>
      <c r="V1022" s="5">
        <v>43314.574074074073</v>
      </c>
      <c r="W1022" s="1" t="s">
        <v>3</v>
      </c>
      <c r="X1022" s="1"/>
      <c r="Y1022" s="1" t="s">
        <v>13</v>
      </c>
      <c r="Z1022" s="1" t="s">
        <v>12</v>
      </c>
      <c r="AA1022" s="1" t="s">
        <v>11</v>
      </c>
    </row>
    <row r="1023" spans="1:27" x14ac:dyDescent="0.25">
      <c r="A1023" s="1" t="s">
        <v>167</v>
      </c>
      <c r="B1023" s="4">
        <v>43313</v>
      </c>
      <c r="C1023" s="24" t="str">
        <f ca="1">IF(Table_owssvr[[#This Row],[Date]]&gt;=(TODAY()-365),"Y","N")</f>
        <v>N</v>
      </c>
      <c r="D1023" s="1" t="s">
        <v>166</v>
      </c>
      <c r="E1023" s="1" t="s">
        <v>19</v>
      </c>
      <c r="F1023" s="14" t="s">
        <v>165</v>
      </c>
      <c r="G1023" s="1" t="s">
        <v>59</v>
      </c>
      <c r="H1023" s="6" t="str">
        <f>IFERROR(LEFT(Table_owssvr[[#This Row],[Subject]],FIND(";",Table_owssvr[[#This Row],[Subject]])-1),Table_owssvr[[#This Row],[Subject]])</f>
        <v>Damage related to disaster</v>
      </c>
      <c r="I1023" s="1" t="s">
        <v>16</v>
      </c>
      <c r="J1023" s="1" t="s">
        <v>95</v>
      </c>
      <c r="K1023" s="5">
        <v>43314.700162037036</v>
      </c>
      <c r="L1023" s="1"/>
      <c r="M1023" s="1"/>
      <c r="N1023" s="2" t="s">
        <v>12</v>
      </c>
      <c r="O1023" s="6" t="b">
        <v>0</v>
      </c>
      <c r="P1023" s="1" t="s">
        <v>15</v>
      </c>
      <c r="Q1023" s="33" t="str">
        <f>IF(ISNUMBER(SEARCH(",",Table_owssvr[[#This Row],[Created By]])),SUBSTITUTE(Table_owssvr[[#This Row],[Created By]]," OCD,",""),Table_owssvr[[#This Row],[Created By]])</f>
        <v>Eugenia Williams</v>
      </c>
      <c r="R1023" s="33" t="str">
        <f>IF(ISNUMBER(SEARCH(",",Table_owssvr[[#This Row],[Created By]])),(MID(Table_owssvr[[#This Row],[Created By_A]]&amp;" "&amp;Table_owssvr[[#This Row],[Created By_A]],FIND(" ",Table_owssvr[[#This Row],[Created By_A]])+1,LEN(Table_owssvr[[#This Row],[Created By_A]]))),Table_owssvr[[#This Row],[Created By]])</f>
        <v>Eugenia Williams</v>
      </c>
      <c r="S1023" s="34" t="str">
        <f>IF(ISNUMBER(SEARCH(",",Table_owssvr[[#This Row],[Created By_B1]])),SUBSTITUTE(Table_owssvr[[#This Row],[Created By_B1]],",",""),Table_owssvr[[#This Row],[Created By_B1]])</f>
        <v>Eugenia Williams</v>
      </c>
      <c r="T1023" s="7">
        <v>1036</v>
      </c>
      <c r="U1023" s="1" t="s">
        <v>15</v>
      </c>
      <c r="V1023" s="5">
        <v>43314.700162037036</v>
      </c>
      <c r="W1023" s="1" t="s">
        <v>95</v>
      </c>
      <c r="X1023" s="1"/>
      <c r="Y1023" s="1" t="s">
        <v>13</v>
      </c>
      <c r="Z1023" s="1" t="s">
        <v>12</v>
      </c>
      <c r="AA1023" s="1" t="s">
        <v>11</v>
      </c>
    </row>
    <row r="1024" spans="1:27" x14ac:dyDescent="0.25">
      <c r="A1024" s="25" t="s">
        <v>31</v>
      </c>
      <c r="B1024" s="26">
        <v>43318</v>
      </c>
      <c r="C1024" s="27" t="str">
        <f ca="1">IF(Table_owssvr[[#This Row],[Date]]&gt;=(TODAY()-365),"Y","N")</f>
        <v>N</v>
      </c>
      <c r="D1024" s="25" t="s">
        <v>164</v>
      </c>
      <c r="E1024" s="25" t="s">
        <v>29</v>
      </c>
      <c r="F1024" s="14" t="s">
        <v>163</v>
      </c>
      <c r="G1024" s="25" t="s">
        <v>13</v>
      </c>
      <c r="H1024" s="28" t="str">
        <f>IFERROR(LEFT(Table_owssvr[[#This Row],[Subject]],FIND(";",Table_owssvr[[#This Row],[Subject]])-1),Table_owssvr[[#This Row],[Subject]])</f>
        <v>Grants Management</v>
      </c>
      <c r="I1024" s="25" t="s">
        <v>27</v>
      </c>
      <c r="J1024" s="25" t="s">
        <v>26</v>
      </c>
      <c r="K1024" s="29">
        <v>43318.569988425923</v>
      </c>
      <c r="L1024" s="25"/>
      <c r="M1024" s="25"/>
      <c r="N1024" s="30" t="s">
        <v>12</v>
      </c>
      <c r="O1024" s="28" t="b">
        <v>0</v>
      </c>
      <c r="P1024" s="25" t="s">
        <v>15</v>
      </c>
      <c r="Q1024" s="33" t="str">
        <f>IF(ISNUMBER(SEARCH(",",Table_owssvr[[#This Row],[Created By]])),SUBSTITUTE(Table_owssvr[[#This Row],[Created By]]," OCD,",""),Table_owssvr[[#This Row],[Created By]])</f>
        <v>Jimmy Dunphy</v>
      </c>
      <c r="R1024" s="33" t="str">
        <f>IF(ISNUMBER(SEARCH(",",Table_owssvr[[#This Row],[Created By]])),(MID(Table_owssvr[[#This Row],[Created By_A]]&amp;" "&amp;Table_owssvr[[#This Row],[Created By_A]],FIND(" ",Table_owssvr[[#This Row],[Created By_A]])+1,LEN(Table_owssvr[[#This Row],[Created By_A]]))),Table_owssvr[[#This Row],[Created By]])</f>
        <v>Jimmy Dunphy</v>
      </c>
      <c r="S1024" s="34" t="str">
        <f>IF(ISNUMBER(SEARCH(",",Table_owssvr[[#This Row],[Created By_B1]])),SUBSTITUTE(Table_owssvr[[#This Row],[Created By_B1]],",",""),Table_owssvr[[#This Row],[Created By_B1]])</f>
        <v>Jimmy Dunphy</v>
      </c>
      <c r="T1024" s="31">
        <v>1037</v>
      </c>
      <c r="U1024" s="25" t="s">
        <v>15</v>
      </c>
      <c r="V1024" s="29">
        <v>43318.62122685185</v>
      </c>
      <c r="W1024" s="25" t="s">
        <v>26</v>
      </c>
      <c r="X1024" s="25"/>
      <c r="Y1024" s="25" t="s">
        <v>13</v>
      </c>
      <c r="Z1024" s="25" t="s">
        <v>12</v>
      </c>
      <c r="AA1024" s="25" t="s">
        <v>11</v>
      </c>
    </row>
    <row r="1025" spans="1:27" x14ac:dyDescent="0.25">
      <c r="A1025" s="1" t="s">
        <v>162</v>
      </c>
      <c r="B1025" s="4">
        <v>43319</v>
      </c>
      <c r="C1025" s="24" t="str">
        <f ca="1">IF(Table_owssvr[[#This Row],[Date]]&gt;=(TODAY()-365),"Y","N")</f>
        <v>N</v>
      </c>
      <c r="D1025" s="1" t="s">
        <v>161</v>
      </c>
      <c r="E1025" s="1" t="s">
        <v>19</v>
      </c>
      <c r="F1025" s="14" t="s">
        <v>160</v>
      </c>
      <c r="G1025" s="1" t="s">
        <v>159</v>
      </c>
      <c r="H1025" s="6" t="str">
        <f>IFERROR(LEFT(Table_owssvr[[#This Row],[Subject]],FIND(";",Table_owssvr[[#This Row],[Subject]])-1),Table_owssvr[[#This Row],[Subject]])</f>
        <v>Damage related to disaster</v>
      </c>
      <c r="I1025" s="1" t="s">
        <v>16</v>
      </c>
      <c r="J1025" s="1" t="s">
        <v>14</v>
      </c>
      <c r="K1025" s="5">
        <v>43320.444189814814</v>
      </c>
      <c r="L1025" s="1"/>
      <c r="M1025" s="1"/>
      <c r="N1025" s="2" t="s">
        <v>12</v>
      </c>
      <c r="O1025" s="6" t="b">
        <v>0</v>
      </c>
      <c r="P1025" s="1" t="s">
        <v>15</v>
      </c>
      <c r="Q1025" s="33" t="str">
        <f>IF(ISNUMBER(SEARCH(",",Table_owssvr[[#This Row],[Created By]])),SUBSTITUTE(Table_owssvr[[#This Row],[Created By]]," OCD,",""),Table_owssvr[[#This Row],[Created By]])</f>
        <v>Janssen Helena</v>
      </c>
      <c r="R1025" s="33" t="str">
        <f>IF(ISNUMBER(SEARCH(",",Table_owssvr[[#This Row],[Created By]])),(MID(Table_owssvr[[#This Row],[Created By_A]]&amp;" "&amp;Table_owssvr[[#This Row],[Created By_A]],FIND(" ",Table_owssvr[[#This Row],[Created By_A]])+1,LEN(Table_owssvr[[#This Row],[Created By_A]]))),Table_owssvr[[#This Row],[Created By]])</f>
        <v>Helena Janssen</v>
      </c>
      <c r="S1025" s="34" t="str">
        <f>IF(ISNUMBER(SEARCH(",",Table_owssvr[[#This Row],[Created By_B1]])),SUBSTITUTE(Table_owssvr[[#This Row],[Created By_B1]],",",""),Table_owssvr[[#This Row],[Created By_B1]])</f>
        <v>Helena Janssen</v>
      </c>
      <c r="T1025" s="7">
        <v>1038</v>
      </c>
      <c r="U1025" s="1" t="s">
        <v>15</v>
      </c>
      <c r="V1025" s="5">
        <v>43320.444189814814</v>
      </c>
      <c r="W1025" s="1" t="s">
        <v>14</v>
      </c>
      <c r="X1025" s="1"/>
      <c r="Y1025" s="1" t="s">
        <v>13</v>
      </c>
      <c r="Z1025" s="1" t="s">
        <v>12</v>
      </c>
      <c r="AA1025" s="1" t="s">
        <v>11</v>
      </c>
    </row>
    <row r="1026" spans="1:27" x14ac:dyDescent="0.25">
      <c r="A1026" s="1" t="s">
        <v>156</v>
      </c>
      <c r="B1026" s="4">
        <v>43320</v>
      </c>
      <c r="C1026" s="24" t="str">
        <f ca="1">IF(Table_owssvr[[#This Row],[Date]]&gt;=(TODAY()-365),"Y","N")</f>
        <v>N</v>
      </c>
      <c r="D1026" s="1" t="s">
        <v>158</v>
      </c>
      <c r="E1026" s="1" t="s">
        <v>39</v>
      </c>
      <c r="F1026" s="14" t="s">
        <v>2699</v>
      </c>
      <c r="G1026" s="1" t="s">
        <v>157</v>
      </c>
      <c r="H1026" s="6" t="str">
        <f>IFERROR(LEFT(Table_owssvr[[#This Row],[Subject]],FIND(";",Table_owssvr[[#This Row],[Subject]])-1),Table_owssvr[[#This Row],[Subject]])</f>
        <v>Environmental - Environmental Reviews</v>
      </c>
      <c r="I1026" s="1" t="s">
        <v>16</v>
      </c>
      <c r="J1026" s="1" t="s">
        <v>26</v>
      </c>
      <c r="K1026" s="5">
        <v>43320.644872685189</v>
      </c>
      <c r="L1026" s="1"/>
      <c r="M1026" s="1"/>
      <c r="N1026" s="2" t="s">
        <v>12</v>
      </c>
      <c r="O1026" s="6" t="b">
        <v>0</v>
      </c>
      <c r="P1026" s="1" t="s">
        <v>15</v>
      </c>
      <c r="Q1026" s="33" t="str">
        <f>IF(ISNUMBER(SEARCH(",",Table_owssvr[[#This Row],[Created By]])),SUBSTITUTE(Table_owssvr[[#This Row],[Created By]]," OCD,",""),Table_owssvr[[#This Row],[Created By]])</f>
        <v>Jimmy Dunphy</v>
      </c>
      <c r="R1026" s="33" t="str">
        <f>IF(ISNUMBER(SEARCH(",",Table_owssvr[[#This Row],[Created By]])),(MID(Table_owssvr[[#This Row],[Created By_A]]&amp;" "&amp;Table_owssvr[[#This Row],[Created By_A]],FIND(" ",Table_owssvr[[#This Row],[Created By_A]])+1,LEN(Table_owssvr[[#This Row],[Created By_A]]))),Table_owssvr[[#This Row],[Created By]])</f>
        <v>Jimmy Dunphy</v>
      </c>
      <c r="S1026" s="34" t="str">
        <f>IF(ISNUMBER(SEARCH(",",Table_owssvr[[#This Row],[Created By_B1]])),SUBSTITUTE(Table_owssvr[[#This Row],[Created By_B1]],",",""),Table_owssvr[[#This Row],[Created By_B1]])</f>
        <v>Jimmy Dunphy</v>
      </c>
      <c r="T1026" s="7">
        <v>1039</v>
      </c>
      <c r="U1026" s="1" t="s">
        <v>15</v>
      </c>
      <c r="V1026" s="5">
        <v>43586.365648148145</v>
      </c>
      <c r="W1026" s="1" t="s">
        <v>26</v>
      </c>
      <c r="X1026" s="1"/>
      <c r="Y1026" s="1" t="s">
        <v>13</v>
      </c>
      <c r="Z1026" s="1" t="s">
        <v>12</v>
      </c>
      <c r="AA1026" s="1" t="s">
        <v>11</v>
      </c>
    </row>
    <row r="1027" spans="1:27" x14ac:dyDescent="0.25">
      <c r="A1027" s="25" t="s">
        <v>156</v>
      </c>
      <c r="B1027" s="26">
        <v>43320</v>
      </c>
      <c r="C1027" s="27" t="str">
        <f ca="1">IF(Table_owssvr[[#This Row],[Date]]&gt;=(TODAY()-365),"Y","N")</f>
        <v>N</v>
      </c>
      <c r="D1027" s="25" t="s">
        <v>155</v>
      </c>
      <c r="E1027" s="25" t="s">
        <v>39</v>
      </c>
      <c r="F1027" s="14" t="s">
        <v>154</v>
      </c>
      <c r="G1027" s="25" t="s">
        <v>13</v>
      </c>
      <c r="H1027" s="28" t="str">
        <f>IFERROR(LEFT(Table_owssvr[[#This Row],[Subject]],FIND(";",Table_owssvr[[#This Row],[Subject]])-1),Table_owssvr[[#This Row],[Subject]])</f>
        <v>Grants Management</v>
      </c>
      <c r="I1027" s="25" t="s">
        <v>16</v>
      </c>
      <c r="J1027" s="25" t="s">
        <v>26</v>
      </c>
      <c r="K1027" s="29">
        <v>43321.361550925925</v>
      </c>
      <c r="L1027" s="25"/>
      <c r="M1027" s="25"/>
      <c r="N1027" s="30" t="s">
        <v>12</v>
      </c>
      <c r="O1027" s="28" t="b">
        <v>0</v>
      </c>
      <c r="P1027" s="25" t="s">
        <v>15</v>
      </c>
      <c r="Q1027" s="33" t="str">
        <f>IF(ISNUMBER(SEARCH(",",Table_owssvr[[#This Row],[Created By]])),SUBSTITUTE(Table_owssvr[[#This Row],[Created By]]," OCD,",""),Table_owssvr[[#This Row],[Created By]])</f>
        <v>Jimmy Dunphy</v>
      </c>
      <c r="R1027" s="33" t="str">
        <f>IF(ISNUMBER(SEARCH(",",Table_owssvr[[#This Row],[Created By]])),(MID(Table_owssvr[[#This Row],[Created By_A]]&amp;" "&amp;Table_owssvr[[#This Row],[Created By_A]],FIND(" ",Table_owssvr[[#This Row],[Created By_A]])+1,LEN(Table_owssvr[[#This Row],[Created By_A]]))),Table_owssvr[[#This Row],[Created By]])</f>
        <v>Jimmy Dunphy</v>
      </c>
      <c r="S1027" s="34" t="str">
        <f>IF(ISNUMBER(SEARCH(",",Table_owssvr[[#This Row],[Created By_B1]])),SUBSTITUTE(Table_owssvr[[#This Row],[Created By_B1]],",",""),Table_owssvr[[#This Row],[Created By_B1]])</f>
        <v>Jimmy Dunphy</v>
      </c>
      <c r="T1027" s="31">
        <v>1040</v>
      </c>
      <c r="U1027" s="25" t="s">
        <v>15</v>
      </c>
      <c r="V1027" s="29">
        <v>43321.398599537039</v>
      </c>
      <c r="W1027" s="25" t="s">
        <v>26</v>
      </c>
      <c r="X1027" s="25"/>
      <c r="Y1027" s="25" t="s">
        <v>13</v>
      </c>
      <c r="Z1027" s="25" t="s">
        <v>12</v>
      </c>
      <c r="AA1027" s="25" t="s">
        <v>11</v>
      </c>
    </row>
    <row r="1028" spans="1:27" x14ac:dyDescent="0.25">
      <c r="A1028" s="1" t="s">
        <v>153</v>
      </c>
      <c r="B1028" s="4">
        <v>43328</v>
      </c>
      <c r="C1028" s="24" t="str">
        <f ca="1">IF(Table_owssvr[[#This Row],[Date]]&gt;=(TODAY()-365),"Y","N")</f>
        <v>N</v>
      </c>
      <c r="D1028" s="1" t="s">
        <v>144</v>
      </c>
      <c r="E1028" s="1" t="s">
        <v>39</v>
      </c>
      <c r="F1028" s="14" t="s">
        <v>152</v>
      </c>
      <c r="G1028" s="1" t="s">
        <v>13</v>
      </c>
      <c r="H1028" s="6" t="str">
        <f>IFERROR(LEFT(Table_owssvr[[#This Row],[Subject]],FIND(";",Table_owssvr[[#This Row],[Subject]])-1),Table_owssvr[[#This Row],[Subject]])</f>
        <v>Grants Management</v>
      </c>
      <c r="I1028" s="1" t="s">
        <v>27</v>
      </c>
      <c r="J1028" s="1" t="s">
        <v>26</v>
      </c>
      <c r="K1028" s="5">
        <v>43328.452592592592</v>
      </c>
      <c r="L1028" s="1"/>
      <c r="M1028" s="1"/>
      <c r="N1028" s="2" t="s">
        <v>12</v>
      </c>
      <c r="O1028" s="6" t="b">
        <v>0</v>
      </c>
      <c r="P1028" s="1" t="s">
        <v>15</v>
      </c>
      <c r="Q1028" s="33" t="str">
        <f>IF(ISNUMBER(SEARCH(",",Table_owssvr[[#This Row],[Created By]])),SUBSTITUTE(Table_owssvr[[#This Row],[Created By]]," OCD,",""),Table_owssvr[[#This Row],[Created By]])</f>
        <v>Jimmy Dunphy</v>
      </c>
      <c r="R1028" s="33" t="str">
        <f>IF(ISNUMBER(SEARCH(",",Table_owssvr[[#This Row],[Created By]])),(MID(Table_owssvr[[#This Row],[Created By_A]]&amp;" "&amp;Table_owssvr[[#This Row],[Created By_A]],FIND(" ",Table_owssvr[[#This Row],[Created By_A]])+1,LEN(Table_owssvr[[#This Row],[Created By_A]]))),Table_owssvr[[#This Row],[Created By]])</f>
        <v>Jimmy Dunphy</v>
      </c>
      <c r="S1028" s="34" t="str">
        <f>IF(ISNUMBER(SEARCH(",",Table_owssvr[[#This Row],[Created By_B1]])),SUBSTITUTE(Table_owssvr[[#This Row],[Created By_B1]],",",""),Table_owssvr[[#This Row],[Created By_B1]])</f>
        <v>Jimmy Dunphy</v>
      </c>
      <c r="T1028" s="7">
        <v>1041</v>
      </c>
      <c r="U1028" s="1" t="s">
        <v>15</v>
      </c>
      <c r="V1028" s="5">
        <v>43328.649918981479</v>
      </c>
      <c r="W1028" s="1" t="s">
        <v>26</v>
      </c>
      <c r="X1028" s="1"/>
      <c r="Y1028" s="1" t="s">
        <v>13</v>
      </c>
      <c r="Z1028" s="1" t="s">
        <v>12</v>
      </c>
      <c r="AA1028" s="1" t="s">
        <v>11</v>
      </c>
    </row>
    <row r="1029" spans="1:27" x14ac:dyDescent="0.25">
      <c r="A1029" s="25" t="s">
        <v>151</v>
      </c>
      <c r="B1029" s="26">
        <v>43334</v>
      </c>
      <c r="C1029" s="27" t="str">
        <f ca="1">IF(Table_owssvr[[#This Row],[Date]]&gt;=(TODAY()-365),"Y","N")</f>
        <v>N</v>
      </c>
      <c r="D1029" s="25" t="s">
        <v>150</v>
      </c>
      <c r="E1029" s="25" t="s">
        <v>29</v>
      </c>
      <c r="F1029" s="14" t="s">
        <v>149</v>
      </c>
      <c r="G1029" s="25" t="s">
        <v>148</v>
      </c>
      <c r="H1029" s="28" t="str">
        <f>IFERROR(LEFT(Table_owssvr[[#This Row],[Subject]],FIND(";",Table_owssvr[[#This Row],[Subject]])-1),Table_owssvr[[#This Row],[Subject]])</f>
        <v>Financial Management</v>
      </c>
      <c r="I1029" s="25" t="s">
        <v>16</v>
      </c>
      <c r="J1029" s="25" t="s">
        <v>26</v>
      </c>
      <c r="K1029" s="29">
        <v>43334.467835648145</v>
      </c>
      <c r="L1029" s="25"/>
      <c r="M1029" s="25"/>
      <c r="N1029" s="30" t="s">
        <v>12</v>
      </c>
      <c r="O1029" s="28" t="b">
        <v>0</v>
      </c>
      <c r="P1029" s="25" t="s">
        <v>15</v>
      </c>
      <c r="Q1029" s="33" t="str">
        <f>IF(ISNUMBER(SEARCH(",",Table_owssvr[[#This Row],[Created By]])),SUBSTITUTE(Table_owssvr[[#This Row],[Created By]]," OCD,",""),Table_owssvr[[#This Row],[Created By]])</f>
        <v>Jimmy Dunphy</v>
      </c>
      <c r="R1029" s="33" t="str">
        <f>IF(ISNUMBER(SEARCH(",",Table_owssvr[[#This Row],[Created By]])),(MID(Table_owssvr[[#This Row],[Created By_A]]&amp;" "&amp;Table_owssvr[[#This Row],[Created By_A]],FIND(" ",Table_owssvr[[#This Row],[Created By_A]])+1,LEN(Table_owssvr[[#This Row],[Created By_A]]))),Table_owssvr[[#This Row],[Created By]])</f>
        <v>Jimmy Dunphy</v>
      </c>
      <c r="S1029" s="34" t="str">
        <f>IF(ISNUMBER(SEARCH(",",Table_owssvr[[#This Row],[Created By_B1]])),SUBSTITUTE(Table_owssvr[[#This Row],[Created By_B1]],",",""),Table_owssvr[[#This Row],[Created By_B1]])</f>
        <v>Jimmy Dunphy</v>
      </c>
      <c r="T1029" s="31">
        <v>1042</v>
      </c>
      <c r="U1029" s="25" t="s">
        <v>15</v>
      </c>
      <c r="V1029" s="29">
        <v>43336.503703703704</v>
      </c>
      <c r="W1029" s="25" t="s">
        <v>26</v>
      </c>
      <c r="X1029" s="25"/>
      <c r="Y1029" s="25" t="s">
        <v>13</v>
      </c>
      <c r="Z1029" s="25" t="s">
        <v>12</v>
      </c>
      <c r="AA1029" s="25" t="s">
        <v>11</v>
      </c>
    </row>
    <row r="1030" spans="1:27" x14ac:dyDescent="0.25">
      <c r="A1030" s="1" t="s">
        <v>147</v>
      </c>
      <c r="B1030" s="4">
        <v>43333</v>
      </c>
      <c r="C1030" s="24" t="str">
        <f ca="1">IF(Table_owssvr[[#This Row],[Date]]&gt;=(TODAY()-365),"Y","N")</f>
        <v>N</v>
      </c>
      <c r="D1030" s="1" t="s">
        <v>146</v>
      </c>
      <c r="E1030" s="1" t="s">
        <v>19</v>
      </c>
      <c r="F1030" s="14" t="s">
        <v>145</v>
      </c>
      <c r="G1030" s="1" t="s">
        <v>17</v>
      </c>
      <c r="H1030" s="6" t="str">
        <f>IFERROR(LEFT(Table_owssvr[[#This Row],[Subject]],FIND(";",Table_owssvr[[#This Row],[Subject]])-1),Table_owssvr[[#This Row],[Subject]])</f>
        <v>Damage related to disaster</v>
      </c>
      <c r="I1030" s="1" t="s">
        <v>16</v>
      </c>
      <c r="J1030" s="1" t="s">
        <v>14</v>
      </c>
      <c r="K1030" s="5">
        <v>43335.333634259259</v>
      </c>
      <c r="L1030" s="1"/>
      <c r="M1030" s="1"/>
      <c r="N1030" s="2" t="s">
        <v>12</v>
      </c>
      <c r="O1030" s="6" t="b">
        <v>0</v>
      </c>
      <c r="P1030" s="1" t="s">
        <v>15</v>
      </c>
      <c r="Q1030" s="33" t="str">
        <f>IF(ISNUMBER(SEARCH(",",Table_owssvr[[#This Row],[Created By]])),SUBSTITUTE(Table_owssvr[[#This Row],[Created By]]," OCD,",""),Table_owssvr[[#This Row],[Created By]])</f>
        <v>Janssen Helena</v>
      </c>
      <c r="R1030" s="33" t="str">
        <f>IF(ISNUMBER(SEARCH(",",Table_owssvr[[#This Row],[Created By]])),(MID(Table_owssvr[[#This Row],[Created By_A]]&amp;" "&amp;Table_owssvr[[#This Row],[Created By_A]],FIND(" ",Table_owssvr[[#This Row],[Created By_A]])+1,LEN(Table_owssvr[[#This Row],[Created By_A]]))),Table_owssvr[[#This Row],[Created By]])</f>
        <v>Helena Janssen</v>
      </c>
      <c r="S1030" s="34" t="str">
        <f>IF(ISNUMBER(SEARCH(",",Table_owssvr[[#This Row],[Created By_B1]])),SUBSTITUTE(Table_owssvr[[#This Row],[Created By_B1]],",",""),Table_owssvr[[#This Row],[Created By_B1]])</f>
        <v>Helena Janssen</v>
      </c>
      <c r="T1030" s="7">
        <v>1043</v>
      </c>
      <c r="U1030" s="1" t="s">
        <v>15</v>
      </c>
      <c r="V1030" s="5">
        <v>43335.333634259259</v>
      </c>
      <c r="W1030" s="1" t="s">
        <v>14</v>
      </c>
      <c r="X1030" s="1"/>
      <c r="Y1030" s="1" t="s">
        <v>13</v>
      </c>
      <c r="Z1030" s="1" t="s">
        <v>12</v>
      </c>
      <c r="AA1030" s="1" t="s">
        <v>11</v>
      </c>
    </row>
    <row r="1031" spans="1:27" x14ac:dyDescent="0.25">
      <c r="A1031" s="1" t="s">
        <v>135</v>
      </c>
      <c r="B1031" s="4">
        <v>43335</v>
      </c>
      <c r="C1031" s="24" t="str">
        <f ca="1">IF(Table_owssvr[[#This Row],[Date]]&gt;=(TODAY()-365),"Y","N")</f>
        <v>N</v>
      </c>
      <c r="D1031" s="1" t="s">
        <v>144</v>
      </c>
      <c r="E1031" s="1" t="s">
        <v>39</v>
      </c>
      <c r="F1031" s="14" t="s">
        <v>143</v>
      </c>
      <c r="G1031" s="1" t="s">
        <v>13</v>
      </c>
      <c r="H1031" s="6" t="str">
        <f>IFERROR(LEFT(Table_owssvr[[#This Row],[Subject]],FIND(";",Table_owssvr[[#This Row],[Subject]])-1),Table_owssvr[[#This Row],[Subject]])</f>
        <v>Grants Management</v>
      </c>
      <c r="I1031" s="1" t="s">
        <v>27</v>
      </c>
      <c r="J1031" s="1" t="s">
        <v>26</v>
      </c>
      <c r="K1031" s="5">
        <v>43335.337152777778</v>
      </c>
      <c r="L1031" s="1"/>
      <c r="M1031" s="1"/>
      <c r="N1031" s="2" t="s">
        <v>12</v>
      </c>
      <c r="O1031" s="6" t="b">
        <v>0</v>
      </c>
      <c r="P1031" s="1" t="s">
        <v>15</v>
      </c>
      <c r="Q1031" s="33" t="str">
        <f>IF(ISNUMBER(SEARCH(",",Table_owssvr[[#This Row],[Created By]])),SUBSTITUTE(Table_owssvr[[#This Row],[Created By]]," OCD,",""),Table_owssvr[[#This Row],[Created By]])</f>
        <v>Jimmy Dunphy</v>
      </c>
      <c r="R1031" s="33" t="str">
        <f>IF(ISNUMBER(SEARCH(",",Table_owssvr[[#This Row],[Created By]])),(MID(Table_owssvr[[#This Row],[Created By_A]]&amp;" "&amp;Table_owssvr[[#This Row],[Created By_A]],FIND(" ",Table_owssvr[[#This Row],[Created By_A]])+1,LEN(Table_owssvr[[#This Row],[Created By_A]]))),Table_owssvr[[#This Row],[Created By]])</f>
        <v>Jimmy Dunphy</v>
      </c>
      <c r="S1031" s="34" t="str">
        <f>IF(ISNUMBER(SEARCH(",",Table_owssvr[[#This Row],[Created By_B1]])),SUBSTITUTE(Table_owssvr[[#This Row],[Created By_B1]],",",""),Table_owssvr[[#This Row],[Created By_B1]])</f>
        <v>Jimmy Dunphy</v>
      </c>
      <c r="T1031" s="7">
        <v>1044</v>
      </c>
      <c r="U1031" s="1" t="s">
        <v>15</v>
      </c>
      <c r="V1031" s="5">
        <v>43336.460532407407</v>
      </c>
      <c r="W1031" s="1" t="s">
        <v>26</v>
      </c>
      <c r="X1031" s="1"/>
      <c r="Y1031" s="1" t="s">
        <v>13</v>
      </c>
      <c r="Z1031" s="1" t="s">
        <v>12</v>
      </c>
      <c r="AA1031" s="1" t="s">
        <v>11</v>
      </c>
    </row>
    <row r="1032" spans="1:27" x14ac:dyDescent="0.25">
      <c r="A1032" s="1" t="s">
        <v>142</v>
      </c>
      <c r="B1032" s="4">
        <v>43335</v>
      </c>
      <c r="C1032" s="24" t="str">
        <f ca="1">IF(Table_owssvr[[#This Row],[Date]]&gt;=(TODAY()-365),"Y","N")</f>
        <v>N</v>
      </c>
      <c r="D1032" s="1" t="s">
        <v>141</v>
      </c>
      <c r="E1032" s="1" t="s">
        <v>48</v>
      </c>
      <c r="F1032" s="14" t="s">
        <v>140</v>
      </c>
      <c r="G1032" s="1" t="s">
        <v>139</v>
      </c>
      <c r="H1032" s="6" t="str">
        <f>IFERROR(LEFT(Table_owssvr[[#This Row],[Subject]],FIND(";",Table_owssvr[[#This Row],[Subject]])-1),Table_owssvr[[#This Row],[Subject]])</f>
        <v>Labor - Davis/Bacon</v>
      </c>
      <c r="I1032" s="1" t="s">
        <v>27</v>
      </c>
      <c r="J1032" s="1" t="s">
        <v>26</v>
      </c>
      <c r="K1032" s="5">
        <v>43335.41238425926</v>
      </c>
      <c r="L1032" s="1"/>
      <c r="M1032" s="1"/>
      <c r="N1032" s="2" t="s">
        <v>12</v>
      </c>
      <c r="O1032" s="6" t="b">
        <v>0</v>
      </c>
      <c r="P1032" s="1" t="s">
        <v>15</v>
      </c>
      <c r="Q1032" s="33" t="str">
        <f>IF(ISNUMBER(SEARCH(",",Table_owssvr[[#This Row],[Created By]])),SUBSTITUTE(Table_owssvr[[#This Row],[Created By]]," OCD,",""),Table_owssvr[[#This Row],[Created By]])</f>
        <v>Jimmy Dunphy</v>
      </c>
      <c r="R1032" s="33" t="str">
        <f>IF(ISNUMBER(SEARCH(",",Table_owssvr[[#This Row],[Created By]])),(MID(Table_owssvr[[#This Row],[Created By_A]]&amp;" "&amp;Table_owssvr[[#This Row],[Created By_A]],FIND(" ",Table_owssvr[[#This Row],[Created By_A]])+1,LEN(Table_owssvr[[#This Row],[Created By_A]]))),Table_owssvr[[#This Row],[Created By]])</f>
        <v>Jimmy Dunphy</v>
      </c>
      <c r="S1032" s="34" t="str">
        <f>IF(ISNUMBER(SEARCH(",",Table_owssvr[[#This Row],[Created By_B1]])),SUBSTITUTE(Table_owssvr[[#This Row],[Created By_B1]],",",""),Table_owssvr[[#This Row],[Created By_B1]])</f>
        <v>Jimmy Dunphy</v>
      </c>
      <c r="T1032" s="7">
        <v>1045</v>
      </c>
      <c r="U1032" s="1" t="s">
        <v>15</v>
      </c>
      <c r="V1032" s="5">
        <v>43336.493148148147</v>
      </c>
      <c r="W1032" s="1" t="s">
        <v>26</v>
      </c>
      <c r="X1032" s="1"/>
      <c r="Y1032" s="1" t="s">
        <v>13</v>
      </c>
      <c r="Z1032" s="1" t="s">
        <v>12</v>
      </c>
      <c r="AA1032" s="1" t="s">
        <v>11</v>
      </c>
    </row>
    <row r="1033" spans="1:27" x14ac:dyDescent="0.25">
      <c r="A1033" s="1" t="s">
        <v>138</v>
      </c>
      <c r="B1033" s="4">
        <v>43333</v>
      </c>
      <c r="C1033" s="24" t="str">
        <f ca="1">IF(Table_owssvr[[#This Row],[Date]]&gt;=(TODAY()-365),"Y","N")</f>
        <v>N</v>
      </c>
      <c r="D1033" s="1" t="s">
        <v>137</v>
      </c>
      <c r="E1033" s="1" t="s">
        <v>19</v>
      </c>
      <c r="F1033" s="14" t="s">
        <v>136</v>
      </c>
      <c r="G1033" s="1" t="s">
        <v>59</v>
      </c>
      <c r="H1033" s="6" t="str">
        <f>IFERROR(LEFT(Table_owssvr[[#This Row],[Subject]],FIND(";",Table_owssvr[[#This Row],[Subject]])-1),Table_owssvr[[#This Row],[Subject]])</f>
        <v>Damage related to disaster</v>
      </c>
      <c r="I1033" s="1" t="s">
        <v>16</v>
      </c>
      <c r="J1033" s="1" t="s">
        <v>95</v>
      </c>
      <c r="K1033" s="5">
        <v>43335.498136574075</v>
      </c>
      <c r="L1033" s="1"/>
      <c r="M1033" s="1"/>
      <c r="N1033" s="2" t="s">
        <v>12</v>
      </c>
      <c r="O1033" s="6" t="b">
        <v>0</v>
      </c>
      <c r="P1033" s="1" t="s">
        <v>15</v>
      </c>
      <c r="Q1033" s="33" t="str">
        <f>IF(ISNUMBER(SEARCH(",",Table_owssvr[[#This Row],[Created By]])),SUBSTITUTE(Table_owssvr[[#This Row],[Created By]]," OCD,",""),Table_owssvr[[#This Row],[Created By]])</f>
        <v>Eugenia Williams</v>
      </c>
      <c r="R1033" s="33" t="str">
        <f>IF(ISNUMBER(SEARCH(",",Table_owssvr[[#This Row],[Created By]])),(MID(Table_owssvr[[#This Row],[Created By_A]]&amp;" "&amp;Table_owssvr[[#This Row],[Created By_A]],FIND(" ",Table_owssvr[[#This Row],[Created By_A]])+1,LEN(Table_owssvr[[#This Row],[Created By_A]]))),Table_owssvr[[#This Row],[Created By]])</f>
        <v>Eugenia Williams</v>
      </c>
      <c r="S1033" s="34" t="str">
        <f>IF(ISNUMBER(SEARCH(",",Table_owssvr[[#This Row],[Created By_B1]])),SUBSTITUTE(Table_owssvr[[#This Row],[Created By_B1]],",",""),Table_owssvr[[#This Row],[Created By_B1]])</f>
        <v>Eugenia Williams</v>
      </c>
      <c r="T1033" s="7">
        <v>1046</v>
      </c>
      <c r="U1033" s="1" t="s">
        <v>15</v>
      </c>
      <c r="V1033" s="5">
        <v>43335.498136574075</v>
      </c>
      <c r="W1033" s="1" t="s">
        <v>95</v>
      </c>
      <c r="X1033" s="1"/>
      <c r="Y1033" s="1" t="s">
        <v>13</v>
      </c>
      <c r="Z1033" s="1" t="s">
        <v>12</v>
      </c>
      <c r="AA1033" s="1" t="s">
        <v>11</v>
      </c>
    </row>
    <row r="1034" spans="1:27" x14ac:dyDescent="0.25">
      <c r="A1034" s="1" t="s">
        <v>135</v>
      </c>
      <c r="B1034" s="4">
        <v>43335</v>
      </c>
      <c r="C1034" s="24" t="str">
        <f ca="1">IF(Table_owssvr[[#This Row],[Date]]&gt;=(TODAY()-365),"Y","N")</f>
        <v>N</v>
      </c>
      <c r="D1034" s="1" t="s">
        <v>134</v>
      </c>
      <c r="E1034" s="1" t="s">
        <v>39</v>
      </c>
      <c r="F1034" s="14" t="s">
        <v>133</v>
      </c>
      <c r="G1034" s="1" t="s">
        <v>132</v>
      </c>
      <c r="H1034" s="6" t="str">
        <f>IFERROR(LEFT(Table_owssvr[[#This Row],[Subject]],FIND(";",Table_owssvr[[#This Row],[Subject]])-1),Table_owssvr[[#This Row],[Subject]])</f>
        <v>Low-Moderate Income - National Objective</v>
      </c>
      <c r="I1034" s="1" t="s">
        <v>27</v>
      </c>
      <c r="J1034" s="1" t="s">
        <v>26</v>
      </c>
      <c r="K1034" s="5">
        <v>43335.567175925928</v>
      </c>
      <c r="L1034" s="1"/>
      <c r="M1034" s="1"/>
      <c r="N1034" s="2" t="s">
        <v>12</v>
      </c>
      <c r="O1034" s="6" t="b">
        <v>0</v>
      </c>
      <c r="P1034" s="1" t="s">
        <v>15</v>
      </c>
      <c r="Q1034" s="33" t="str">
        <f>IF(ISNUMBER(SEARCH(",",Table_owssvr[[#This Row],[Created By]])),SUBSTITUTE(Table_owssvr[[#This Row],[Created By]]," OCD,",""),Table_owssvr[[#This Row],[Created By]])</f>
        <v>Jimmy Dunphy</v>
      </c>
      <c r="R1034" s="33" t="str">
        <f>IF(ISNUMBER(SEARCH(",",Table_owssvr[[#This Row],[Created By]])),(MID(Table_owssvr[[#This Row],[Created By_A]]&amp;" "&amp;Table_owssvr[[#This Row],[Created By_A]],FIND(" ",Table_owssvr[[#This Row],[Created By_A]])+1,LEN(Table_owssvr[[#This Row],[Created By_A]]))),Table_owssvr[[#This Row],[Created By]])</f>
        <v>Jimmy Dunphy</v>
      </c>
      <c r="S1034" s="34" t="str">
        <f>IF(ISNUMBER(SEARCH(",",Table_owssvr[[#This Row],[Created By_B1]])),SUBSTITUTE(Table_owssvr[[#This Row],[Created By_B1]],",",""),Table_owssvr[[#This Row],[Created By_B1]])</f>
        <v>Jimmy Dunphy</v>
      </c>
      <c r="T1034" s="7">
        <v>1047</v>
      </c>
      <c r="U1034" s="1" t="s">
        <v>15</v>
      </c>
      <c r="V1034" s="5">
        <v>43336.484502314815</v>
      </c>
      <c r="W1034" s="1" t="s">
        <v>26</v>
      </c>
      <c r="X1034" s="1"/>
      <c r="Y1034" s="1" t="s">
        <v>13</v>
      </c>
      <c r="Z1034" s="1" t="s">
        <v>12</v>
      </c>
      <c r="AA1034" s="1" t="s">
        <v>11</v>
      </c>
    </row>
    <row r="1035" spans="1:27" x14ac:dyDescent="0.25">
      <c r="A1035" s="1" t="s">
        <v>131</v>
      </c>
      <c r="B1035" s="4">
        <v>43333</v>
      </c>
      <c r="C1035" s="24" t="str">
        <f ca="1">IF(Table_owssvr[[#This Row],[Date]]&gt;=(TODAY()-365),"Y","N")</f>
        <v>N</v>
      </c>
      <c r="D1035" s="1" t="s">
        <v>130</v>
      </c>
      <c r="E1035" s="1" t="s">
        <v>19</v>
      </c>
      <c r="F1035" s="14" t="s">
        <v>129</v>
      </c>
      <c r="G1035" s="1" t="s">
        <v>59</v>
      </c>
      <c r="H1035" s="6" t="str">
        <f>IFERROR(LEFT(Table_owssvr[[#This Row],[Subject]],FIND(";",Table_owssvr[[#This Row],[Subject]])-1),Table_owssvr[[#This Row],[Subject]])</f>
        <v>Damage related to disaster</v>
      </c>
      <c r="I1035" s="1" t="s">
        <v>16</v>
      </c>
      <c r="J1035" s="1" t="s">
        <v>95</v>
      </c>
      <c r="K1035" s="5">
        <v>43339.485023148147</v>
      </c>
      <c r="L1035" s="1"/>
      <c r="M1035" s="1"/>
      <c r="N1035" s="2" t="s">
        <v>12</v>
      </c>
      <c r="O1035" s="6" t="b">
        <v>0</v>
      </c>
      <c r="P1035" s="1" t="s">
        <v>15</v>
      </c>
      <c r="Q1035" s="33" t="str">
        <f>IF(ISNUMBER(SEARCH(",",Table_owssvr[[#This Row],[Created By]])),SUBSTITUTE(Table_owssvr[[#This Row],[Created By]]," OCD,",""),Table_owssvr[[#This Row],[Created By]])</f>
        <v>Eugenia Williams</v>
      </c>
      <c r="R1035" s="33" t="str">
        <f>IF(ISNUMBER(SEARCH(",",Table_owssvr[[#This Row],[Created By]])),(MID(Table_owssvr[[#This Row],[Created By_A]]&amp;" "&amp;Table_owssvr[[#This Row],[Created By_A]],FIND(" ",Table_owssvr[[#This Row],[Created By_A]])+1,LEN(Table_owssvr[[#This Row],[Created By_A]]))),Table_owssvr[[#This Row],[Created By]])</f>
        <v>Eugenia Williams</v>
      </c>
      <c r="S1035" s="34" t="str">
        <f>IF(ISNUMBER(SEARCH(",",Table_owssvr[[#This Row],[Created By_B1]])),SUBSTITUTE(Table_owssvr[[#This Row],[Created By_B1]],",",""),Table_owssvr[[#This Row],[Created By_B1]])</f>
        <v>Eugenia Williams</v>
      </c>
      <c r="T1035" s="7">
        <v>1048</v>
      </c>
      <c r="U1035" s="1" t="s">
        <v>15</v>
      </c>
      <c r="V1035" s="5">
        <v>43339.485023148147</v>
      </c>
      <c r="W1035" s="1" t="s">
        <v>95</v>
      </c>
      <c r="X1035" s="1"/>
      <c r="Y1035" s="1" t="s">
        <v>13</v>
      </c>
      <c r="Z1035" s="1" t="s">
        <v>12</v>
      </c>
      <c r="AA1035" s="1" t="s">
        <v>11</v>
      </c>
    </row>
    <row r="1036" spans="1:27" x14ac:dyDescent="0.25">
      <c r="A1036" s="1" t="s">
        <v>105</v>
      </c>
      <c r="B1036" s="4">
        <v>43336</v>
      </c>
      <c r="C1036" s="24" t="str">
        <f ca="1">IF(Table_owssvr[[#This Row],[Date]]&gt;=(TODAY()-365),"Y","N")</f>
        <v>N</v>
      </c>
      <c r="D1036" s="1" t="s">
        <v>128</v>
      </c>
      <c r="E1036" s="1" t="s">
        <v>29</v>
      </c>
      <c r="F1036" s="14" t="s">
        <v>127</v>
      </c>
      <c r="G1036" s="1" t="s">
        <v>126</v>
      </c>
      <c r="H1036" s="6" t="str">
        <f>IFERROR(LEFT(Table_owssvr[[#This Row],[Subject]],FIND(";",Table_owssvr[[#This Row],[Subject]])-1),Table_owssvr[[#This Row],[Subject]])</f>
        <v>Damage related to disaster</v>
      </c>
      <c r="I1036" s="1" t="s">
        <v>16</v>
      </c>
      <c r="J1036" s="1" t="s">
        <v>3</v>
      </c>
      <c r="K1036" s="5">
        <v>43340.510462962964</v>
      </c>
      <c r="L1036" s="1"/>
      <c r="M1036" s="1"/>
      <c r="N1036" s="2" t="s">
        <v>12</v>
      </c>
      <c r="O1036" s="6" t="b">
        <v>0</v>
      </c>
      <c r="P1036" s="1" t="s">
        <v>15</v>
      </c>
      <c r="Q1036" s="33" t="str">
        <f>IF(ISNUMBER(SEARCH(",",Table_owssvr[[#This Row],[Created By]])),SUBSTITUTE(Table_owssvr[[#This Row],[Created By]]," OCD,",""),Table_owssvr[[#This Row],[Created By]])</f>
        <v>Rosalind Peychaud</v>
      </c>
      <c r="R1036" s="33" t="str">
        <f>IF(ISNUMBER(SEARCH(",",Table_owssvr[[#This Row],[Created By]])),(MID(Table_owssvr[[#This Row],[Created By_A]]&amp;" "&amp;Table_owssvr[[#This Row],[Created By_A]],FIND(" ",Table_owssvr[[#This Row],[Created By_A]])+1,LEN(Table_owssvr[[#This Row],[Created By_A]]))),Table_owssvr[[#This Row],[Created By]])</f>
        <v>Rosalind Peychaud</v>
      </c>
      <c r="S1036" s="34" t="str">
        <f>IF(ISNUMBER(SEARCH(",",Table_owssvr[[#This Row],[Created By_B1]])),SUBSTITUTE(Table_owssvr[[#This Row],[Created By_B1]],",",""),Table_owssvr[[#This Row],[Created By_B1]])</f>
        <v>Rosalind Peychaud</v>
      </c>
      <c r="T1036" s="7">
        <v>1049</v>
      </c>
      <c r="U1036" s="1" t="s">
        <v>15</v>
      </c>
      <c r="V1036" s="5">
        <v>43340.510462962964</v>
      </c>
      <c r="W1036" s="1" t="s">
        <v>3</v>
      </c>
      <c r="X1036" s="1"/>
      <c r="Y1036" s="1" t="s">
        <v>13</v>
      </c>
      <c r="Z1036" s="1" t="s">
        <v>12</v>
      </c>
      <c r="AA1036" s="1" t="s">
        <v>11</v>
      </c>
    </row>
    <row r="1037" spans="1:27" x14ac:dyDescent="0.25">
      <c r="A1037" s="25" t="s">
        <v>105</v>
      </c>
      <c r="B1037" s="26">
        <v>43336</v>
      </c>
      <c r="C1037" s="27" t="str">
        <f ca="1">IF(Table_owssvr[[#This Row],[Date]]&gt;=(TODAY()-365),"Y","N")</f>
        <v>N</v>
      </c>
      <c r="D1037" s="25" t="s">
        <v>125</v>
      </c>
      <c r="E1037" s="25" t="s">
        <v>29</v>
      </c>
      <c r="F1037" s="14" t="s">
        <v>124</v>
      </c>
      <c r="G1037" s="25" t="s">
        <v>59</v>
      </c>
      <c r="H1037" s="28" t="str">
        <f>IFERROR(LEFT(Table_owssvr[[#This Row],[Subject]],FIND(";",Table_owssvr[[#This Row],[Subject]])-1),Table_owssvr[[#This Row],[Subject]])</f>
        <v>Damage related to disaster</v>
      </c>
      <c r="I1037" s="25" t="s">
        <v>16</v>
      </c>
      <c r="J1037" s="25" t="s">
        <v>3</v>
      </c>
      <c r="K1037" s="29">
        <v>43340.52008101852</v>
      </c>
      <c r="L1037" s="25"/>
      <c r="M1037" s="25"/>
      <c r="N1037" s="30" t="s">
        <v>12</v>
      </c>
      <c r="O1037" s="28" t="b">
        <v>0</v>
      </c>
      <c r="P1037" s="25" t="s">
        <v>15</v>
      </c>
      <c r="Q1037" s="33" t="str">
        <f>IF(ISNUMBER(SEARCH(",",Table_owssvr[[#This Row],[Created By]])),SUBSTITUTE(Table_owssvr[[#This Row],[Created By]]," OCD,",""),Table_owssvr[[#This Row],[Created By]])</f>
        <v>Rosalind Peychaud</v>
      </c>
      <c r="R1037" s="33" t="str">
        <f>IF(ISNUMBER(SEARCH(",",Table_owssvr[[#This Row],[Created By]])),(MID(Table_owssvr[[#This Row],[Created By_A]]&amp;" "&amp;Table_owssvr[[#This Row],[Created By_A]],FIND(" ",Table_owssvr[[#This Row],[Created By_A]])+1,LEN(Table_owssvr[[#This Row],[Created By_A]]))),Table_owssvr[[#This Row],[Created By]])</f>
        <v>Rosalind Peychaud</v>
      </c>
      <c r="S1037" s="34" t="str">
        <f>IF(ISNUMBER(SEARCH(",",Table_owssvr[[#This Row],[Created By_B1]])),SUBSTITUTE(Table_owssvr[[#This Row],[Created By_B1]],",",""),Table_owssvr[[#This Row],[Created By_B1]])</f>
        <v>Rosalind Peychaud</v>
      </c>
      <c r="T1037" s="31">
        <v>1050</v>
      </c>
      <c r="U1037" s="25" t="s">
        <v>15</v>
      </c>
      <c r="V1037" s="29">
        <v>43340.52008101852</v>
      </c>
      <c r="W1037" s="25" t="s">
        <v>3</v>
      </c>
      <c r="X1037" s="25"/>
      <c r="Y1037" s="25" t="s">
        <v>13</v>
      </c>
      <c r="Z1037" s="25" t="s">
        <v>12</v>
      </c>
      <c r="AA1037" s="25" t="s">
        <v>11</v>
      </c>
    </row>
    <row r="1038" spans="1:27" x14ac:dyDescent="0.25">
      <c r="A1038" s="1" t="s">
        <v>123</v>
      </c>
      <c r="B1038" s="4">
        <v>43334</v>
      </c>
      <c r="C1038" s="24" t="str">
        <f ca="1">IF(Table_owssvr[[#This Row],[Date]]&gt;=(TODAY()-365),"Y","N")</f>
        <v>N</v>
      </c>
      <c r="D1038" s="1" t="s">
        <v>122</v>
      </c>
      <c r="E1038" s="1" t="s">
        <v>19</v>
      </c>
      <c r="F1038" s="14" t="s">
        <v>121</v>
      </c>
      <c r="G1038" s="1" t="s">
        <v>59</v>
      </c>
      <c r="H1038" s="6" t="str">
        <f>IFERROR(LEFT(Table_owssvr[[#This Row],[Subject]],FIND(";",Table_owssvr[[#This Row],[Subject]])-1),Table_owssvr[[#This Row],[Subject]])</f>
        <v>Damage related to disaster</v>
      </c>
      <c r="I1038" s="1" t="s">
        <v>16</v>
      </c>
      <c r="J1038" s="1" t="s">
        <v>95</v>
      </c>
      <c r="K1038" s="5">
        <v>43341.40079861111</v>
      </c>
      <c r="L1038" s="1"/>
      <c r="M1038" s="1"/>
      <c r="N1038" s="2" t="s">
        <v>12</v>
      </c>
      <c r="O1038" s="6" t="b">
        <v>0</v>
      </c>
      <c r="P1038" s="1" t="s">
        <v>15</v>
      </c>
      <c r="Q1038" s="33" t="str">
        <f>IF(ISNUMBER(SEARCH(",",Table_owssvr[[#This Row],[Created By]])),SUBSTITUTE(Table_owssvr[[#This Row],[Created By]]," OCD,",""),Table_owssvr[[#This Row],[Created By]])</f>
        <v>Eugenia Williams</v>
      </c>
      <c r="R1038" s="33" t="str">
        <f>IF(ISNUMBER(SEARCH(",",Table_owssvr[[#This Row],[Created By]])),(MID(Table_owssvr[[#This Row],[Created By_A]]&amp;" "&amp;Table_owssvr[[#This Row],[Created By_A]],FIND(" ",Table_owssvr[[#This Row],[Created By_A]])+1,LEN(Table_owssvr[[#This Row],[Created By_A]]))),Table_owssvr[[#This Row],[Created By]])</f>
        <v>Eugenia Williams</v>
      </c>
      <c r="S1038" s="34" t="str">
        <f>IF(ISNUMBER(SEARCH(",",Table_owssvr[[#This Row],[Created By_B1]])),SUBSTITUTE(Table_owssvr[[#This Row],[Created By_B1]],",",""),Table_owssvr[[#This Row],[Created By_B1]])</f>
        <v>Eugenia Williams</v>
      </c>
      <c r="T1038" s="7">
        <v>1051</v>
      </c>
      <c r="U1038" s="1" t="s">
        <v>15</v>
      </c>
      <c r="V1038" s="5">
        <v>43341.40079861111</v>
      </c>
      <c r="W1038" s="1" t="s">
        <v>95</v>
      </c>
      <c r="X1038" s="1"/>
      <c r="Y1038" s="1" t="s">
        <v>13</v>
      </c>
      <c r="Z1038" s="1" t="s">
        <v>12</v>
      </c>
      <c r="AA1038" s="1" t="s">
        <v>11</v>
      </c>
    </row>
    <row r="1039" spans="1:27" x14ac:dyDescent="0.25">
      <c r="A1039" s="1" t="s">
        <v>120</v>
      </c>
      <c r="B1039" s="4">
        <v>43341</v>
      </c>
      <c r="C1039" s="24" t="str">
        <f ca="1">IF(Table_owssvr[[#This Row],[Date]]&gt;=(TODAY()-365),"Y","N")</f>
        <v>N</v>
      </c>
      <c r="D1039" s="1" t="s">
        <v>119</v>
      </c>
      <c r="E1039" s="1" t="s">
        <v>19</v>
      </c>
      <c r="F1039" s="14" t="s">
        <v>118</v>
      </c>
      <c r="G1039" s="1" t="s">
        <v>117</v>
      </c>
      <c r="H1039" s="6" t="str">
        <f>IFERROR(LEFT(Table_owssvr[[#This Row],[Subject]],FIND(";",Table_owssvr[[#This Row],[Subject]])-1),Table_owssvr[[#This Row],[Subject]])</f>
        <v>Damage related to disaster</v>
      </c>
      <c r="I1039" s="1" t="s">
        <v>16</v>
      </c>
      <c r="J1039" s="1" t="s">
        <v>2827</v>
      </c>
      <c r="K1039" s="5">
        <v>43343.436562499999</v>
      </c>
      <c r="L1039" s="1"/>
      <c r="M1039" s="1"/>
      <c r="N1039" s="2" t="s">
        <v>12</v>
      </c>
      <c r="O1039" s="6" t="b">
        <v>0</v>
      </c>
      <c r="P1039" s="1" t="s">
        <v>15</v>
      </c>
      <c r="Q1039" s="33" t="str">
        <f>IF(ISNUMBER(SEARCH(",",Table_owssvr[[#This Row],[Created By]])),SUBSTITUTE(Table_owssvr[[#This Row],[Created By]]," OCD,",""),Table_owssvr[[#This Row],[Created By]])</f>
        <v>Eva Strausbaugh</v>
      </c>
      <c r="R1039" s="33" t="str">
        <f>IF(ISNUMBER(SEARCH(",",Table_owssvr[[#This Row],[Created By]])),(MID(Table_owssvr[[#This Row],[Created By_A]]&amp;" "&amp;Table_owssvr[[#This Row],[Created By_A]],FIND(" ",Table_owssvr[[#This Row],[Created By_A]])+1,LEN(Table_owssvr[[#This Row],[Created By_A]]))),Table_owssvr[[#This Row],[Created By]])</f>
        <v>Eva Strausbaugh</v>
      </c>
      <c r="S1039" s="34" t="str">
        <f>IF(ISNUMBER(SEARCH(",",Table_owssvr[[#This Row],[Created By_B1]])),SUBSTITUTE(Table_owssvr[[#This Row],[Created By_B1]],",",""),Table_owssvr[[#This Row],[Created By_B1]])</f>
        <v>Eva Strausbaugh</v>
      </c>
      <c r="T1039" s="7">
        <v>1052</v>
      </c>
      <c r="U1039" s="1" t="s">
        <v>15</v>
      </c>
      <c r="V1039" s="5">
        <v>43343.436562499999</v>
      </c>
      <c r="W1039" s="1" t="s">
        <v>2827</v>
      </c>
      <c r="X1039" s="1"/>
      <c r="Y1039" s="1" t="s">
        <v>13</v>
      </c>
      <c r="Z1039" s="1" t="s">
        <v>12</v>
      </c>
      <c r="AA1039" s="1" t="s">
        <v>11</v>
      </c>
    </row>
    <row r="1040" spans="1:27" x14ac:dyDescent="0.25">
      <c r="A1040" s="1" t="s">
        <v>116</v>
      </c>
      <c r="B1040" s="4">
        <v>43313</v>
      </c>
      <c r="C1040" s="24" t="str">
        <f ca="1">IF(Table_owssvr[[#This Row],[Date]]&gt;=(TODAY()-365),"Y","N")</f>
        <v>N</v>
      </c>
      <c r="D1040" s="1" t="s">
        <v>115</v>
      </c>
      <c r="E1040" s="1" t="s">
        <v>19</v>
      </c>
      <c r="F1040" s="14" t="s">
        <v>114</v>
      </c>
      <c r="G1040" s="1" t="s">
        <v>113</v>
      </c>
      <c r="H1040" s="6" t="str">
        <f>IFERROR(LEFT(Table_owssvr[[#This Row],[Subject]],FIND(";",Table_owssvr[[#This Row],[Subject]])-1),Table_owssvr[[#This Row],[Subject]])</f>
        <v>Duplication of Benefits</v>
      </c>
      <c r="I1040" s="1" t="s">
        <v>27</v>
      </c>
      <c r="J1040" s="1" t="s">
        <v>112</v>
      </c>
      <c r="K1040" s="5">
        <v>43343.550428240742</v>
      </c>
      <c r="L1040" s="1"/>
      <c r="M1040" s="1"/>
      <c r="N1040" s="2" t="s">
        <v>12</v>
      </c>
      <c r="O1040" s="6" t="b">
        <v>0</v>
      </c>
      <c r="P1040" s="1" t="s">
        <v>15</v>
      </c>
      <c r="Q1040" s="33" t="str">
        <f>IF(ISNUMBER(SEARCH(",",Table_owssvr[[#This Row],[Created By]])),SUBSTITUTE(Table_owssvr[[#This Row],[Created By]]," OCD,",""),Table_owssvr[[#This Row],[Created By]])</f>
        <v>Chua Michael</v>
      </c>
      <c r="R1040" s="33" t="str">
        <f>IF(ISNUMBER(SEARCH(",",Table_owssvr[[#This Row],[Created By]])),(MID(Table_owssvr[[#This Row],[Created By_A]]&amp;" "&amp;Table_owssvr[[#This Row],[Created By_A]],FIND(" ",Table_owssvr[[#This Row],[Created By_A]])+1,LEN(Table_owssvr[[#This Row],[Created By_A]]))),Table_owssvr[[#This Row],[Created By]])</f>
        <v>Michael Chua</v>
      </c>
      <c r="S1040" s="34" t="str">
        <f>IF(ISNUMBER(SEARCH(",",Table_owssvr[[#This Row],[Created By_B1]])),SUBSTITUTE(Table_owssvr[[#This Row],[Created By_B1]],",",""),Table_owssvr[[#This Row],[Created By_B1]])</f>
        <v>Michael Chua</v>
      </c>
      <c r="T1040" s="7">
        <v>1053</v>
      </c>
      <c r="U1040" s="1" t="s">
        <v>15</v>
      </c>
      <c r="V1040" s="5">
        <v>43343.550428240742</v>
      </c>
      <c r="W1040" s="1" t="s">
        <v>112</v>
      </c>
      <c r="X1040" s="1"/>
      <c r="Y1040" s="1" t="s">
        <v>13</v>
      </c>
      <c r="Z1040" s="1" t="s">
        <v>12</v>
      </c>
      <c r="AA1040" s="1" t="s">
        <v>11</v>
      </c>
    </row>
    <row r="1041" spans="1:27" x14ac:dyDescent="0.25">
      <c r="A1041" s="1" t="s">
        <v>116</v>
      </c>
      <c r="B1041" s="4">
        <v>43320</v>
      </c>
      <c r="C1041" s="24" t="str">
        <f ca="1">IF(Table_owssvr[[#This Row],[Date]]&gt;=(TODAY()-365),"Y","N")</f>
        <v>N</v>
      </c>
      <c r="D1041" s="1" t="s">
        <v>115</v>
      </c>
      <c r="E1041" s="1" t="s">
        <v>19</v>
      </c>
      <c r="F1041" s="14" t="s">
        <v>114</v>
      </c>
      <c r="G1041" s="1" t="s">
        <v>113</v>
      </c>
      <c r="H1041" s="6" t="str">
        <f>IFERROR(LEFT(Table_owssvr[[#This Row],[Subject]],FIND(";",Table_owssvr[[#This Row],[Subject]])-1),Table_owssvr[[#This Row],[Subject]])</f>
        <v>Duplication of Benefits</v>
      </c>
      <c r="I1041" s="1" t="s">
        <v>27</v>
      </c>
      <c r="J1041" s="1" t="s">
        <v>112</v>
      </c>
      <c r="K1041" s="5">
        <v>43343.550844907404</v>
      </c>
      <c r="L1041" s="1"/>
      <c r="M1041" s="1"/>
      <c r="N1041" s="2" t="s">
        <v>12</v>
      </c>
      <c r="O1041" s="6" t="b">
        <v>0</v>
      </c>
      <c r="P1041" s="1" t="s">
        <v>15</v>
      </c>
      <c r="Q1041" s="33" t="str">
        <f>IF(ISNUMBER(SEARCH(",",Table_owssvr[[#This Row],[Created By]])),SUBSTITUTE(Table_owssvr[[#This Row],[Created By]]," OCD,",""),Table_owssvr[[#This Row],[Created By]])</f>
        <v>Chua Michael</v>
      </c>
      <c r="R1041" s="33" t="str">
        <f>IF(ISNUMBER(SEARCH(",",Table_owssvr[[#This Row],[Created By]])),(MID(Table_owssvr[[#This Row],[Created By_A]]&amp;" "&amp;Table_owssvr[[#This Row],[Created By_A]],FIND(" ",Table_owssvr[[#This Row],[Created By_A]])+1,LEN(Table_owssvr[[#This Row],[Created By_A]]))),Table_owssvr[[#This Row],[Created By]])</f>
        <v>Michael Chua</v>
      </c>
      <c r="S1041" s="34" t="str">
        <f>IF(ISNUMBER(SEARCH(",",Table_owssvr[[#This Row],[Created By_B1]])),SUBSTITUTE(Table_owssvr[[#This Row],[Created By_B1]],",",""),Table_owssvr[[#This Row],[Created By_B1]])</f>
        <v>Michael Chua</v>
      </c>
      <c r="T1041" s="7">
        <v>1054</v>
      </c>
      <c r="U1041" s="1" t="s">
        <v>15</v>
      </c>
      <c r="V1041" s="5">
        <v>43343.550844907404</v>
      </c>
      <c r="W1041" s="1" t="s">
        <v>112</v>
      </c>
      <c r="X1041" s="1"/>
      <c r="Y1041" s="1" t="s">
        <v>13</v>
      </c>
      <c r="Z1041" s="1" t="s">
        <v>12</v>
      </c>
      <c r="AA1041" s="1" t="s">
        <v>11</v>
      </c>
    </row>
    <row r="1042" spans="1:27" x14ac:dyDescent="0.25">
      <c r="A1042" s="1" t="s">
        <v>116</v>
      </c>
      <c r="B1042" s="4">
        <v>43327</v>
      </c>
      <c r="C1042" s="24" t="str">
        <f ca="1">IF(Table_owssvr[[#This Row],[Date]]&gt;=(TODAY()-365),"Y","N")</f>
        <v>N</v>
      </c>
      <c r="D1042" s="1" t="s">
        <v>115</v>
      </c>
      <c r="E1042" s="1" t="s">
        <v>19</v>
      </c>
      <c r="F1042" s="14" t="s">
        <v>114</v>
      </c>
      <c r="G1042" s="1" t="s">
        <v>113</v>
      </c>
      <c r="H1042" s="6" t="str">
        <f>IFERROR(LEFT(Table_owssvr[[#This Row],[Subject]],FIND(";",Table_owssvr[[#This Row],[Subject]])-1),Table_owssvr[[#This Row],[Subject]])</f>
        <v>Duplication of Benefits</v>
      </c>
      <c r="I1042" s="1" t="s">
        <v>27</v>
      </c>
      <c r="J1042" s="1" t="s">
        <v>112</v>
      </c>
      <c r="K1042" s="5">
        <v>43343.551469907405</v>
      </c>
      <c r="L1042" s="1"/>
      <c r="M1042" s="1"/>
      <c r="N1042" s="2" t="s">
        <v>12</v>
      </c>
      <c r="O1042" s="6" t="b">
        <v>0</v>
      </c>
      <c r="P1042" s="1" t="s">
        <v>15</v>
      </c>
      <c r="Q1042" s="33" t="str">
        <f>IF(ISNUMBER(SEARCH(",",Table_owssvr[[#This Row],[Created By]])),SUBSTITUTE(Table_owssvr[[#This Row],[Created By]]," OCD,",""),Table_owssvr[[#This Row],[Created By]])</f>
        <v>Chua Michael</v>
      </c>
      <c r="R1042" s="33" t="str">
        <f>IF(ISNUMBER(SEARCH(",",Table_owssvr[[#This Row],[Created By]])),(MID(Table_owssvr[[#This Row],[Created By_A]]&amp;" "&amp;Table_owssvr[[#This Row],[Created By_A]],FIND(" ",Table_owssvr[[#This Row],[Created By_A]])+1,LEN(Table_owssvr[[#This Row],[Created By_A]]))),Table_owssvr[[#This Row],[Created By]])</f>
        <v>Michael Chua</v>
      </c>
      <c r="S1042" s="34" t="str">
        <f>IF(ISNUMBER(SEARCH(",",Table_owssvr[[#This Row],[Created By_B1]])),SUBSTITUTE(Table_owssvr[[#This Row],[Created By_B1]],",",""),Table_owssvr[[#This Row],[Created By_B1]])</f>
        <v>Michael Chua</v>
      </c>
      <c r="T1042" s="7">
        <v>1055</v>
      </c>
      <c r="U1042" s="1" t="s">
        <v>15</v>
      </c>
      <c r="V1042" s="5">
        <v>43343.551469907405</v>
      </c>
      <c r="W1042" s="1" t="s">
        <v>112</v>
      </c>
      <c r="X1042" s="1"/>
      <c r="Y1042" s="1" t="s">
        <v>13</v>
      </c>
      <c r="Z1042" s="1" t="s">
        <v>12</v>
      </c>
      <c r="AA1042" s="1" t="s">
        <v>11</v>
      </c>
    </row>
    <row r="1043" spans="1:27" x14ac:dyDescent="0.25">
      <c r="A1043" s="1" t="s">
        <v>116</v>
      </c>
      <c r="B1043" s="4">
        <v>43334</v>
      </c>
      <c r="C1043" s="24" t="str">
        <f ca="1">IF(Table_owssvr[[#This Row],[Date]]&gt;=(TODAY()-365),"Y","N")</f>
        <v>N</v>
      </c>
      <c r="D1043" s="1" t="s">
        <v>115</v>
      </c>
      <c r="E1043" s="1" t="s">
        <v>19</v>
      </c>
      <c r="F1043" s="14" t="s">
        <v>114</v>
      </c>
      <c r="G1043" s="1" t="s">
        <v>113</v>
      </c>
      <c r="H1043" s="6" t="str">
        <f>IFERROR(LEFT(Table_owssvr[[#This Row],[Subject]],FIND(";",Table_owssvr[[#This Row],[Subject]])-1),Table_owssvr[[#This Row],[Subject]])</f>
        <v>Duplication of Benefits</v>
      </c>
      <c r="I1043" s="1" t="s">
        <v>27</v>
      </c>
      <c r="J1043" s="1" t="s">
        <v>112</v>
      </c>
      <c r="K1043" s="5">
        <v>43343.552789351852</v>
      </c>
      <c r="L1043" s="1"/>
      <c r="M1043" s="1"/>
      <c r="N1043" s="2" t="s">
        <v>12</v>
      </c>
      <c r="O1043" s="6" t="b">
        <v>0</v>
      </c>
      <c r="P1043" s="1" t="s">
        <v>15</v>
      </c>
      <c r="Q1043" s="33" t="str">
        <f>IF(ISNUMBER(SEARCH(",",Table_owssvr[[#This Row],[Created By]])),SUBSTITUTE(Table_owssvr[[#This Row],[Created By]]," OCD,",""),Table_owssvr[[#This Row],[Created By]])</f>
        <v>Chua Michael</v>
      </c>
      <c r="R1043" s="33" t="str">
        <f>IF(ISNUMBER(SEARCH(",",Table_owssvr[[#This Row],[Created By]])),(MID(Table_owssvr[[#This Row],[Created By_A]]&amp;" "&amp;Table_owssvr[[#This Row],[Created By_A]],FIND(" ",Table_owssvr[[#This Row],[Created By_A]])+1,LEN(Table_owssvr[[#This Row],[Created By_A]]))),Table_owssvr[[#This Row],[Created By]])</f>
        <v>Michael Chua</v>
      </c>
      <c r="S1043" s="34" t="str">
        <f>IF(ISNUMBER(SEARCH(",",Table_owssvr[[#This Row],[Created By_B1]])),SUBSTITUTE(Table_owssvr[[#This Row],[Created By_B1]],",",""),Table_owssvr[[#This Row],[Created By_B1]])</f>
        <v>Michael Chua</v>
      </c>
      <c r="T1043" s="7">
        <v>1056</v>
      </c>
      <c r="U1043" s="1" t="s">
        <v>15</v>
      </c>
      <c r="V1043" s="5">
        <v>43343.552789351852</v>
      </c>
      <c r="W1043" s="1" t="s">
        <v>112</v>
      </c>
      <c r="X1043" s="1"/>
      <c r="Y1043" s="1" t="s">
        <v>13</v>
      </c>
      <c r="Z1043" s="1" t="s">
        <v>12</v>
      </c>
      <c r="AA1043" s="1" t="s">
        <v>11</v>
      </c>
    </row>
    <row r="1044" spans="1:27" x14ac:dyDescent="0.25">
      <c r="A1044" s="1" t="s">
        <v>116</v>
      </c>
      <c r="B1044" s="4">
        <v>43341</v>
      </c>
      <c r="C1044" s="24" t="str">
        <f ca="1">IF(Table_owssvr[[#This Row],[Date]]&gt;=(TODAY()-365),"Y","N")</f>
        <v>N</v>
      </c>
      <c r="D1044" s="1" t="s">
        <v>115</v>
      </c>
      <c r="E1044" s="1" t="s">
        <v>19</v>
      </c>
      <c r="F1044" s="14" t="s">
        <v>114</v>
      </c>
      <c r="G1044" s="1" t="s">
        <v>113</v>
      </c>
      <c r="H1044" s="6" t="str">
        <f>IFERROR(LEFT(Table_owssvr[[#This Row],[Subject]],FIND(";",Table_owssvr[[#This Row],[Subject]])-1),Table_owssvr[[#This Row],[Subject]])</f>
        <v>Duplication of Benefits</v>
      </c>
      <c r="I1044" s="1" t="s">
        <v>27</v>
      </c>
      <c r="J1044" s="1" t="s">
        <v>112</v>
      </c>
      <c r="K1044" s="5">
        <v>43343.553402777776</v>
      </c>
      <c r="L1044" s="1"/>
      <c r="M1044" s="1"/>
      <c r="N1044" s="2" t="s">
        <v>12</v>
      </c>
      <c r="O1044" s="6" t="b">
        <v>0</v>
      </c>
      <c r="P1044" s="1" t="s">
        <v>15</v>
      </c>
      <c r="Q1044" s="33" t="str">
        <f>IF(ISNUMBER(SEARCH(",",Table_owssvr[[#This Row],[Created By]])),SUBSTITUTE(Table_owssvr[[#This Row],[Created By]]," OCD,",""),Table_owssvr[[#This Row],[Created By]])</f>
        <v>Chua Michael</v>
      </c>
      <c r="R1044" s="33" t="str">
        <f>IF(ISNUMBER(SEARCH(",",Table_owssvr[[#This Row],[Created By]])),(MID(Table_owssvr[[#This Row],[Created By_A]]&amp;" "&amp;Table_owssvr[[#This Row],[Created By_A]],FIND(" ",Table_owssvr[[#This Row],[Created By_A]])+1,LEN(Table_owssvr[[#This Row],[Created By_A]]))),Table_owssvr[[#This Row],[Created By]])</f>
        <v>Michael Chua</v>
      </c>
      <c r="S1044" s="34" t="str">
        <f>IF(ISNUMBER(SEARCH(",",Table_owssvr[[#This Row],[Created By_B1]])),SUBSTITUTE(Table_owssvr[[#This Row],[Created By_B1]],",",""),Table_owssvr[[#This Row],[Created By_B1]])</f>
        <v>Michael Chua</v>
      </c>
      <c r="T1044" s="7">
        <v>1057</v>
      </c>
      <c r="U1044" s="1" t="s">
        <v>15</v>
      </c>
      <c r="V1044" s="5">
        <v>43343.553402777776</v>
      </c>
      <c r="W1044" s="1" t="s">
        <v>112</v>
      </c>
      <c r="X1044" s="1"/>
      <c r="Y1044" s="1" t="s">
        <v>13</v>
      </c>
      <c r="Z1044" s="1" t="s">
        <v>12</v>
      </c>
      <c r="AA1044" s="1" t="s">
        <v>11</v>
      </c>
    </row>
    <row r="1045" spans="1:27" x14ac:dyDescent="0.25">
      <c r="A1045" s="1" t="s">
        <v>111</v>
      </c>
      <c r="B1045" s="4">
        <v>43334</v>
      </c>
      <c r="C1045" s="24" t="str">
        <f ca="1">IF(Table_owssvr[[#This Row],[Date]]&gt;=(TODAY()-365),"Y","N")</f>
        <v>N</v>
      </c>
      <c r="D1045" s="1" t="s">
        <v>110</v>
      </c>
      <c r="E1045" s="1" t="s">
        <v>19</v>
      </c>
      <c r="F1045" s="14" t="s">
        <v>109</v>
      </c>
      <c r="G1045" s="1" t="s">
        <v>59</v>
      </c>
      <c r="H1045" s="6" t="str">
        <f>IFERROR(LEFT(Table_owssvr[[#This Row],[Subject]],FIND(";",Table_owssvr[[#This Row],[Subject]])-1),Table_owssvr[[#This Row],[Subject]])</f>
        <v>Damage related to disaster</v>
      </c>
      <c r="I1045" s="1" t="s">
        <v>16</v>
      </c>
      <c r="J1045" s="1" t="s">
        <v>95</v>
      </c>
      <c r="K1045" s="5">
        <v>43347.404780092591</v>
      </c>
      <c r="L1045" s="1"/>
      <c r="M1045" s="1"/>
      <c r="N1045" s="2" t="s">
        <v>12</v>
      </c>
      <c r="O1045" s="6" t="b">
        <v>0</v>
      </c>
      <c r="P1045" s="1" t="s">
        <v>15</v>
      </c>
      <c r="Q1045" s="33" t="str">
        <f>IF(ISNUMBER(SEARCH(",",Table_owssvr[[#This Row],[Created By]])),SUBSTITUTE(Table_owssvr[[#This Row],[Created By]]," OCD,",""),Table_owssvr[[#This Row],[Created By]])</f>
        <v>Eugenia Williams</v>
      </c>
      <c r="R1045" s="33" t="str">
        <f>IF(ISNUMBER(SEARCH(",",Table_owssvr[[#This Row],[Created By]])),(MID(Table_owssvr[[#This Row],[Created By_A]]&amp;" "&amp;Table_owssvr[[#This Row],[Created By_A]],FIND(" ",Table_owssvr[[#This Row],[Created By_A]])+1,LEN(Table_owssvr[[#This Row],[Created By_A]]))),Table_owssvr[[#This Row],[Created By]])</f>
        <v>Eugenia Williams</v>
      </c>
      <c r="S1045" s="34" t="str">
        <f>IF(ISNUMBER(SEARCH(",",Table_owssvr[[#This Row],[Created By_B1]])),SUBSTITUTE(Table_owssvr[[#This Row],[Created By_B1]],",",""),Table_owssvr[[#This Row],[Created By_B1]])</f>
        <v>Eugenia Williams</v>
      </c>
      <c r="T1045" s="7">
        <v>1058</v>
      </c>
      <c r="U1045" s="1" t="s">
        <v>15</v>
      </c>
      <c r="V1045" s="5">
        <v>43347.404780092591</v>
      </c>
      <c r="W1045" s="1" t="s">
        <v>95</v>
      </c>
      <c r="X1045" s="1"/>
      <c r="Y1045" s="1" t="s">
        <v>13</v>
      </c>
      <c r="Z1045" s="1" t="s">
        <v>12</v>
      </c>
      <c r="AA1045" s="1" t="s">
        <v>11</v>
      </c>
    </row>
    <row r="1046" spans="1:27" x14ac:dyDescent="0.25">
      <c r="A1046" s="25" t="s">
        <v>108</v>
      </c>
      <c r="B1046" s="26">
        <v>43340</v>
      </c>
      <c r="C1046" s="27" t="str">
        <f ca="1">IF(Table_owssvr[[#This Row],[Date]]&gt;=(TODAY()-365),"Y","N")</f>
        <v>N</v>
      </c>
      <c r="D1046" s="25" t="s">
        <v>107</v>
      </c>
      <c r="E1046" s="25" t="s">
        <v>19</v>
      </c>
      <c r="F1046" s="14" t="s">
        <v>106</v>
      </c>
      <c r="G1046" s="25" t="s">
        <v>59</v>
      </c>
      <c r="H1046" s="28" t="str">
        <f>IFERROR(LEFT(Table_owssvr[[#This Row],[Subject]],FIND(";",Table_owssvr[[#This Row],[Subject]])-1),Table_owssvr[[#This Row],[Subject]])</f>
        <v>Damage related to disaster</v>
      </c>
      <c r="I1046" s="25" t="s">
        <v>16</v>
      </c>
      <c r="J1046" s="25" t="s">
        <v>95</v>
      </c>
      <c r="K1046" s="29">
        <v>43347.499456018515</v>
      </c>
      <c r="L1046" s="25"/>
      <c r="M1046" s="25"/>
      <c r="N1046" s="30" t="s">
        <v>12</v>
      </c>
      <c r="O1046" s="28" t="b">
        <v>0</v>
      </c>
      <c r="P1046" s="25" t="s">
        <v>15</v>
      </c>
      <c r="Q1046" s="33" t="str">
        <f>IF(ISNUMBER(SEARCH(",",Table_owssvr[[#This Row],[Created By]])),SUBSTITUTE(Table_owssvr[[#This Row],[Created By]]," OCD,",""),Table_owssvr[[#This Row],[Created By]])</f>
        <v>Eugenia Williams</v>
      </c>
      <c r="R1046" s="33" t="str">
        <f>IF(ISNUMBER(SEARCH(",",Table_owssvr[[#This Row],[Created By]])),(MID(Table_owssvr[[#This Row],[Created By_A]]&amp;" "&amp;Table_owssvr[[#This Row],[Created By_A]],FIND(" ",Table_owssvr[[#This Row],[Created By_A]])+1,LEN(Table_owssvr[[#This Row],[Created By_A]]))),Table_owssvr[[#This Row],[Created By]])</f>
        <v>Eugenia Williams</v>
      </c>
      <c r="S1046" s="34" t="str">
        <f>IF(ISNUMBER(SEARCH(",",Table_owssvr[[#This Row],[Created By_B1]])),SUBSTITUTE(Table_owssvr[[#This Row],[Created By_B1]],",",""),Table_owssvr[[#This Row],[Created By_B1]])</f>
        <v>Eugenia Williams</v>
      </c>
      <c r="T1046" s="31">
        <v>1059</v>
      </c>
      <c r="U1046" s="25" t="s">
        <v>15</v>
      </c>
      <c r="V1046" s="29">
        <v>43347.499456018515</v>
      </c>
      <c r="W1046" s="25" t="s">
        <v>95</v>
      </c>
      <c r="X1046" s="25"/>
      <c r="Y1046" s="25" t="s">
        <v>13</v>
      </c>
      <c r="Z1046" s="25" t="s">
        <v>12</v>
      </c>
      <c r="AA1046" s="25" t="s">
        <v>11</v>
      </c>
    </row>
    <row r="1047" spans="1:27" x14ac:dyDescent="0.25">
      <c r="A1047" s="1" t="s">
        <v>105</v>
      </c>
      <c r="B1047" s="4">
        <v>43328</v>
      </c>
      <c r="C1047" s="24" t="str">
        <f ca="1">IF(Table_owssvr[[#This Row],[Date]]&gt;=(TODAY()-365),"Y","N")</f>
        <v>N</v>
      </c>
      <c r="D1047" s="1" t="s">
        <v>104</v>
      </c>
      <c r="E1047" s="1" t="s">
        <v>29</v>
      </c>
      <c r="F1047" s="14" t="s">
        <v>103</v>
      </c>
      <c r="G1047" s="1" t="s">
        <v>102</v>
      </c>
      <c r="H1047" s="6" t="str">
        <f>IFERROR(LEFT(Table_owssvr[[#This Row],[Subject]],FIND(";",Table_owssvr[[#This Row],[Subject]])-1),Table_owssvr[[#This Row],[Subject]])</f>
        <v>Slum and Blight - National Objective</v>
      </c>
      <c r="I1047" s="1" t="s">
        <v>16</v>
      </c>
      <c r="J1047" s="1" t="s">
        <v>3</v>
      </c>
      <c r="K1047" s="5">
        <v>43347.525069444448</v>
      </c>
      <c r="L1047" s="1"/>
      <c r="M1047" s="1"/>
      <c r="N1047" s="2" t="s">
        <v>12</v>
      </c>
      <c r="O1047" s="6" t="b">
        <v>0</v>
      </c>
      <c r="P1047" s="1" t="s">
        <v>15</v>
      </c>
      <c r="Q1047" s="33" t="str">
        <f>IF(ISNUMBER(SEARCH(",",Table_owssvr[[#This Row],[Created By]])),SUBSTITUTE(Table_owssvr[[#This Row],[Created By]]," OCD,",""),Table_owssvr[[#This Row],[Created By]])</f>
        <v>Rosalind Peychaud</v>
      </c>
      <c r="R1047" s="33" t="str">
        <f>IF(ISNUMBER(SEARCH(",",Table_owssvr[[#This Row],[Created By]])),(MID(Table_owssvr[[#This Row],[Created By_A]]&amp;" "&amp;Table_owssvr[[#This Row],[Created By_A]],FIND(" ",Table_owssvr[[#This Row],[Created By_A]])+1,LEN(Table_owssvr[[#This Row],[Created By_A]]))),Table_owssvr[[#This Row],[Created By]])</f>
        <v>Rosalind Peychaud</v>
      </c>
      <c r="S1047" s="34" t="str">
        <f>IF(ISNUMBER(SEARCH(",",Table_owssvr[[#This Row],[Created By_B1]])),SUBSTITUTE(Table_owssvr[[#This Row],[Created By_B1]],",",""),Table_owssvr[[#This Row],[Created By_B1]])</f>
        <v>Rosalind Peychaud</v>
      </c>
      <c r="T1047" s="7">
        <v>1060</v>
      </c>
      <c r="U1047" s="1" t="s">
        <v>15</v>
      </c>
      <c r="V1047" s="5">
        <v>43347.525069444448</v>
      </c>
      <c r="W1047" s="1" t="s">
        <v>3</v>
      </c>
      <c r="X1047" s="1"/>
      <c r="Y1047" s="1" t="s">
        <v>13</v>
      </c>
      <c r="Z1047" s="1" t="s">
        <v>12</v>
      </c>
      <c r="AA1047" s="1" t="s">
        <v>11</v>
      </c>
    </row>
    <row r="1048" spans="1:27" x14ac:dyDescent="0.25">
      <c r="A1048" s="25" t="s">
        <v>101</v>
      </c>
      <c r="B1048" s="26">
        <v>43340</v>
      </c>
      <c r="C1048" s="27" t="str">
        <f ca="1">IF(Table_owssvr[[#This Row],[Date]]&gt;=(TODAY()-365),"Y","N")</f>
        <v>N</v>
      </c>
      <c r="D1048" s="25" t="s">
        <v>100</v>
      </c>
      <c r="E1048" s="25" t="s">
        <v>19</v>
      </c>
      <c r="F1048" s="14" t="s">
        <v>99</v>
      </c>
      <c r="G1048" s="25" t="s">
        <v>59</v>
      </c>
      <c r="H1048" s="28" t="str">
        <f>IFERROR(LEFT(Table_owssvr[[#This Row],[Subject]],FIND(";",Table_owssvr[[#This Row],[Subject]])-1),Table_owssvr[[#This Row],[Subject]])</f>
        <v>Damage related to disaster</v>
      </c>
      <c r="I1048" s="25" t="s">
        <v>16</v>
      </c>
      <c r="J1048" s="25" t="s">
        <v>95</v>
      </c>
      <c r="K1048" s="29">
        <v>43347.647719907407</v>
      </c>
      <c r="L1048" s="25"/>
      <c r="M1048" s="25"/>
      <c r="N1048" s="30" t="s">
        <v>12</v>
      </c>
      <c r="O1048" s="28" t="b">
        <v>0</v>
      </c>
      <c r="P1048" s="25" t="s">
        <v>15</v>
      </c>
      <c r="Q1048" s="33" t="str">
        <f>IF(ISNUMBER(SEARCH(",",Table_owssvr[[#This Row],[Created By]])),SUBSTITUTE(Table_owssvr[[#This Row],[Created By]]," OCD,",""),Table_owssvr[[#This Row],[Created By]])</f>
        <v>Eugenia Williams</v>
      </c>
      <c r="R1048" s="33" t="str">
        <f>IF(ISNUMBER(SEARCH(",",Table_owssvr[[#This Row],[Created By]])),(MID(Table_owssvr[[#This Row],[Created By_A]]&amp;" "&amp;Table_owssvr[[#This Row],[Created By_A]],FIND(" ",Table_owssvr[[#This Row],[Created By_A]])+1,LEN(Table_owssvr[[#This Row],[Created By_A]]))),Table_owssvr[[#This Row],[Created By]])</f>
        <v>Eugenia Williams</v>
      </c>
      <c r="S1048" s="34" t="str">
        <f>IF(ISNUMBER(SEARCH(",",Table_owssvr[[#This Row],[Created By_B1]])),SUBSTITUTE(Table_owssvr[[#This Row],[Created By_B1]],",",""),Table_owssvr[[#This Row],[Created By_B1]])</f>
        <v>Eugenia Williams</v>
      </c>
      <c r="T1048" s="31">
        <v>1061</v>
      </c>
      <c r="U1048" s="25" t="s">
        <v>15</v>
      </c>
      <c r="V1048" s="29">
        <v>43347.647719907407</v>
      </c>
      <c r="W1048" s="25" t="s">
        <v>95</v>
      </c>
      <c r="X1048" s="25"/>
      <c r="Y1048" s="25" t="s">
        <v>13</v>
      </c>
      <c r="Z1048" s="25" t="s">
        <v>12</v>
      </c>
      <c r="AA1048" s="25" t="s">
        <v>11</v>
      </c>
    </row>
    <row r="1049" spans="1:27" x14ac:dyDescent="0.25">
      <c r="A1049" s="1" t="s">
        <v>98</v>
      </c>
      <c r="B1049" s="4">
        <v>43341</v>
      </c>
      <c r="C1049" s="24" t="str">
        <f ca="1">IF(Table_owssvr[[#This Row],[Date]]&gt;=(TODAY()-365),"Y","N")</f>
        <v>N</v>
      </c>
      <c r="D1049" s="1" t="s">
        <v>97</v>
      </c>
      <c r="E1049" s="1" t="s">
        <v>19</v>
      </c>
      <c r="F1049" s="14" t="s">
        <v>96</v>
      </c>
      <c r="G1049" s="1" t="s">
        <v>59</v>
      </c>
      <c r="H1049" s="6" t="str">
        <f>IFERROR(LEFT(Table_owssvr[[#This Row],[Subject]],FIND(";",Table_owssvr[[#This Row],[Subject]])-1),Table_owssvr[[#This Row],[Subject]])</f>
        <v>Damage related to disaster</v>
      </c>
      <c r="I1049" s="1" t="s">
        <v>16</v>
      </c>
      <c r="J1049" s="1" t="s">
        <v>95</v>
      </c>
      <c r="K1049" s="5">
        <v>43347.671134259261</v>
      </c>
      <c r="L1049" s="1"/>
      <c r="M1049" s="1"/>
      <c r="N1049" s="2" t="s">
        <v>12</v>
      </c>
      <c r="O1049" s="6" t="b">
        <v>0</v>
      </c>
      <c r="P1049" s="1" t="s">
        <v>15</v>
      </c>
      <c r="Q1049" s="33" t="str">
        <f>IF(ISNUMBER(SEARCH(",",Table_owssvr[[#This Row],[Created By]])),SUBSTITUTE(Table_owssvr[[#This Row],[Created By]]," OCD,",""),Table_owssvr[[#This Row],[Created By]])</f>
        <v>Eugenia Williams</v>
      </c>
      <c r="R1049" s="33" t="str">
        <f>IF(ISNUMBER(SEARCH(",",Table_owssvr[[#This Row],[Created By]])),(MID(Table_owssvr[[#This Row],[Created By_A]]&amp;" "&amp;Table_owssvr[[#This Row],[Created By_A]],FIND(" ",Table_owssvr[[#This Row],[Created By_A]])+1,LEN(Table_owssvr[[#This Row],[Created By_A]]))),Table_owssvr[[#This Row],[Created By]])</f>
        <v>Eugenia Williams</v>
      </c>
      <c r="S1049" s="34" t="str">
        <f>IF(ISNUMBER(SEARCH(",",Table_owssvr[[#This Row],[Created By_B1]])),SUBSTITUTE(Table_owssvr[[#This Row],[Created By_B1]],",",""),Table_owssvr[[#This Row],[Created By_B1]])</f>
        <v>Eugenia Williams</v>
      </c>
      <c r="T1049" s="7">
        <v>1062</v>
      </c>
      <c r="U1049" s="1" t="s">
        <v>15</v>
      </c>
      <c r="V1049" s="5">
        <v>43347.671134259261</v>
      </c>
      <c r="W1049" s="1" t="s">
        <v>95</v>
      </c>
      <c r="X1049" s="1"/>
      <c r="Y1049" s="1" t="s">
        <v>13</v>
      </c>
      <c r="Z1049" s="1" t="s">
        <v>12</v>
      </c>
      <c r="AA1049" s="1" t="s">
        <v>11</v>
      </c>
    </row>
    <row r="1050" spans="1:27" x14ac:dyDescent="0.25">
      <c r="A1050" s="25" t="s">
        <v>94</v>
      </c>
      <c r="B1050" s="26">
        <v>43348</v>
      </c>
      <c r="C1050" s="27" t="str">
        <f ca="1">IF(Table_owssvr[[#This Row],[Date]]&gt;=(TODAY()-365),"Y","N")</f>
        <v>N</v>
      </c>
      <c r="D1050" s="25" t="s">
        <v>93</v>
      </c>
      <c r="E1050" s="25" t="s">
        <v>19</v>
      </c>
      <c r="F1050" s="14" t="s">
        <v>92</v>
      </c>
      <c r="G1050" s="25" t="s">
        <v>91</v>
      </c>
      <c r="H1050" s="28" t="str">
        <f>IFERROR(LEFT(Table_owssvr[[#This Row],[Subject]],FIND(";",Table_owssvr[[#This Row],[Subject]])-1),Table_owssvr[[#This Row],[Subject]])</f>
        <v>Damage related to disaster</v>
      </c>
      <c r="I1050" s="25" t="s">
        <v>27</v>
      </c>
      <c r="J1050" s="25" t="s">
        <v>2827</v>
      </c>
      <c r="K1050" s="29">
        <v>43348.458356481482</v>
      </c>
      <c r="L1050" s="25"/>
      <c r="M1050" s="25"/>
      <c r="N1050" s="30" t="s">
        <v>12</v>
      </c>
      <c r="O1050" s="28" t="b">
        <v>0</v>
      </c>
      <c r="P1050" s="25" t="s">
        <v>15</v>
      </c>
      <c r="Q1050" s="33" t="str">
        <f>IF(ISNUMBER(SEARCH(",",Table_owssvr[[#This Row],[Created By]])),SUBSTITUTE(Table_owssvr[[#This Row],[Created By]]," OCD,",""),Table_owssvr[[#This Row],[Created By]])</f>
        <v>Eva Strausbaugh</v>
      </c>
      <c r="R1050" s="33" t="str">
        <f>IF(ISNUMBER(SEARCH(",",Table_owssvr[[#This Row],[Created By]])),(MID(Table_owssvr[[#This Row],[Created By_A]]&amp;" "&amp;Table_owssvr[[#This Row],[Created By_A]],FIND(" ",Table_owssvr[[#This Row],[Created By_A]])+1,LEN(Table_owssvr[[#This Row],[Created By_A]]))),Table_owssvr[[#This Row],[Created By]])</f>
        <v>Eva Strausbaugh</v>
      </c>
      <c r="S1050" s="34" t="str">
        <f>IF(ISNUMBER(SEARCH(",",Table_owssvr[[#This Row],[Created By_B1]])),SUBSTITUTE(Table_owssvr[[#This Row],[Created By_B1]],",",""),Table_owssvr[[#This Row],[Created By_B1]])</f>
        <v>Eva Strausbaugh</v>
      </c>
      <c r="T1050" s="31">
        <v>1063</v>
      </c>
      <c r="U1050" s="25" t="s">
        <v>15</v>
      </c>
      <c r="V1050" s="29">
        <v>43348.460960648146</v>
      </c>
      <c r="W1050" s="25" t="s">
        <v>2827</v>
      </c>
      <c r="X1050" s="25"/>
      <c r="Y1050" s="25" t="s">
        <v>13</v>
      </c>
      <c r="Z1050" s="25" t="s">
        <v>12</v>
      </c>
      <c r="AA1050" s="25" t="s">
        <v>11</v>
      </c>
    </row>
    <row r="1051" spans="1:27" x14ac:dyDescent="0.25">
      <c r="A1051" s="25" t="s">
        <v>90</v>
      </c>
      <c r="B1051" s="26">
        <v>42955</v>
      </c>
      <c r="C1051" s="27" t="str">
        <f ca="1">IF(Table_owssvr[[#This Row],[Date]]&gt;=(TODAY()-365),"Y","N")</f>
        <v>N</v>
      </c>
      <c r="D1051" s="25" t="s">
        <v>89</v>
      </c>
      <c r="E1051" s="25" t="s">
        <v>19</v>
      </c>
      <c r="F1051" s="14" t="s">
        <v>88</v>
      </c>
      <c r="G1051" s="25" t="s">
        <v>59</v>
      </c>
      <c r="H1051" s="28" t="str">
        <f>IFERROR(LEFT(Table_owssvr[[#This Row],[Subject]],FIND(";",Table_owssvr[[#This Row],[Subject]])-1),Table_owssvr[[#This Row],[Subject]])</f>
        <v>Damage related to disaster</v>
      </c>
      <c r="I1051" s="25" t="s">
        <v>16</v>
      </c>
      <c r="J1051" s="25" t="s">
        <v>2</v>
      </c>
      <c r="K1051" s="29">
        <v>43348.528541666667</v>
      </c>
      <c r="L1051" s="25"/>
      <c r="M1051" s="25"/>
      <c r="N1051" s="30" t="s">
        <v>12</v>
      </c>
      <c r="O1051" s="28" t="b">
        <v>0</v>
      </c>
      <c r="P1051" s="25" t="s">
        <v>15</v>
      </c>
      <c r="Q1051" s="33" t="str">
        <f>IF(ISNUMBER(SEARCH(",",Table_owssvr[[#This Row],[Created By]])),SUBSTITUTE(Table_owssvr[[#This Row],[Created By]]," OCD,",""),Table_owssvr[[#This Row],[Created By]])</f>
        <v>Darin Mann</v>
      </c>
      <c r="R1051" s="33" t="str">
        <f>IF(ISNUMBER(SEARCH(",",Table_owssvr[[#This Row],[Created By]])),(MID(Table_owssvr[[#This Row],[Created By_A]]&amp;" "&amp;Table_owssvr[[#This Row],[Created By_A]],FIND(" ",Table_owssvr[[#This Row],[Created By_A]])+1,LEN(Table_owssvr[[#This Row],[Created By_A]]))),Table_owssvr[[#This Row],[Created By]])</f>
        <v>Darin Mann</v>
      </c>
      <c r="S1051" s="34" t="str">
        <f>IF(ISNUMBER(SEARCH(",",Table_owssvr[[#This Row],[Created By_B1]])),SUBSTITUTE(Table_owssvr[[#This Row],[Created By_B1]],",",""),Table_owssvr[[#This Row],[Created By_B1]])</f>
        <v>Darin Mann</v>
      </c>
      <c r="T1051" s="31">
        <v>1064</v>
      </c>
      <c r="U1051" s="25" t="s">
        <v>15</v>
      </c>
      <c r="V1051" s="29">
        <v>43348.528541666667</v>
      </c>
      <c r="W1051" s="25" t="s">
        <v>2</v>
      </c>
      <c r="X1051" s="25"/>
      <c r="Y1051" s="25" t="s">
        <v>13</v>
      </c>
      <c r="Z1051" s="25" t="s">
        <v>12</v>
      </c>
      <c r="AA1051" s="25" t="s">
        <v>11</v>
      </c>
    </row>
    <row r="1052" spans="1:27" x14ac:dyDescent="0.25">
      <c r="A1052" s="1" t="s">
        <v>87</v>
      </c>
      <c r="B1052" s="4">
        <v>42961</v>
      </c>
      <c r="C1052" s="24" t="str">
        <f ca="1">IF(Table_owssvr[[#This Row],[Date]]&gt;=(TODAY()-365),"Y","N")</f>
        <v>N</v>
      </c>
      <c r="D1052" s="1" t="s">
        <v>86</v>
      </c>
      <c r="E1052" s="1" t="s">
        <v>19</v>
      </c>
      <c r="F1052" s="14" t="s">
        <v>85</v>
      </c>
      <c r="G1052" s="1" t="s">
        <v>59</v>
      </c>
      <c r="H1052" s="6" t="str">
        <f>IFERROR(LEFT(Table_owssvr[[#This Row],[Subject]],FIND(";",Table_owssvr[[#This Row],[Subject]])-1),Table_owssvr[[#This Row],[Subject]])</f>
        <v>Damage related to disaster</v>
      </c>
      <c r="I1052" s="1" t="s">
        <v>16</v>
      </c>
      <c r="J1052" s="1" t="s">
        <v>2</v>
      </c>
      <c r="K1052" s="5">
        <v>43348.531828703701</v>
      </c>
      <c r="L1052" s="1"/>
      <c r="M1052" s="1"/>
      <c r="N1052" s="2" t="s">
        <v>12</v>
      </c>
      <c r="O1052" s="6" t="b">
        <v>0</v>
      </c>
      <c r="P1052" s="1" t="s">
        <v>15</v>
      </c>
      <c r="Q1052" s="33" t="str">
        <f>IF(ISNUMBER(SEARCH(",",Table_owssvr[[#This Row],[Created By]])),SUBSTITUTE(Table_owssvr[[#This Row],[Created By]]," OCD,",""),Table_owssvr[[#This Row],[Created By]])</f>
        <v>Darin Mann</v>
      </c>
      <c r="R1052" s="33" t="str">
        <f>IF(ISNUMBER(SEARCH(",",Table_owssvr[[#This Row],[Created By]])),(MID(Table_owssvr[[#This Row],[Created By_A]]&amp;" "&amp;Table_owssvr[[#This Row],[Created By_A]],FIND(" ",Table_owssvr[[#This Row],[Created By_A]])+1,LEN(Table_owssvr[[#This Row],[Created By_A]]))),Table_owssvr[[#This Row],[Created By]])</f>
        <v>Darin Mann</v>
      </c>
      <c r="S1052" s="34" t="str">
        <f>IF(ISNUMBER(SEARCH(",",Table_owssvr[[#This Row],[Created By_B1]])),SUBSTITUTE(Table_owssvr[[#This Row],[Created By_B1]],",",""),Table_owssvr[[#This Row],[Created By_B1]])</f>
        <v>Darin Mann</v>
      </c>
      <c r="T1052" s="7">
        <v>1065</v>
      </c>
      <c r="U1052" s="1" t="s">
        <v>15</v>
      </c>
      <c r="V1052" s="5">
        <v>43348.531828703701</v>
      </c>
      <c r="W1052" s="1" t="s">
        <v>2</v>
      </c>
      <c r="X1052" s="1"/>
      <c r="Y1052" s="1" t="s">
        <v>13</v>
      </c>
      <c r="Z1052" s="1" t="s">
        <v>12</v>
      </c>
      <c r="AA1052" s="1" t="s">
        <v>11</v>
      </c>
    </row>
    <row r="1053" spans="1:27" x14ac:dyDescent="0.25">
      <c r="A1053" s="25" t="s">
        <v>84</v>
      </c>
      <c r="B1053" s="26">
        <v>42961</v>
      </c>
      <c r="C1053" s="27" t="str">
        <f ca="1">IF(Table_owssvr[[#This Row],[Date]]&gt;=(TODAY()-365),"Y","N")</f>
        <v>N</v>
      </c>
      <c r="D1053" s="25" t="s">
        <v>64</v>
      </c>
      <c r="E1053" s="25" t="s">
        <v>19</v>
      </c>
      <c r="F1053" s="14" t="s">
        <v>83</v>
      </c>
      <c r="G1053" s="25" t="s">
        <v>59</v>
      </c>
      <c r="H1053" s="28" t="str">
        <f>IFERROR(LEFT(Table_owssvr[[#This Row],[Subject]],FIND(";",Table_owssvr[[#This Row],[Subject]])-1),Table_owssvr[[#This Row],[Subject]])</f>
        <v>Damage related to disaster</v>
      </c>
      <c r="I1053" s="25" t="s">
        <v>16</v>
      </c>
      <c r="J1053" s="25" t="s">
        <v>2</v>
      </c>
      <c r="K1053" s="29">
        <v>43348.534363425926</v>
      </c>
      <c r="L1053" s="25"/>
      <c r="M1053" s="25"/>
      <c r="N1053" s="30" t="s">
        <v>12</v>
      </c>
      <c r="O1053" s="28" t="b">
        <v>0</v>
      </c>
      <c r="P1053" s="25" t="s">
        <v>15</v>
      </c>
      <c r="Q1053" s="33" t="str">
        <f>IF(ISNUMBER(SEARCH(",",Table_owssvr[[#This Row],[Created By]])),SUBSTITUTE(Table_owssvr[[#This Row],[Created By]]," OCD,",""),Table_owssvr[[#This Row],[Created By]])</f>
        <v>Darin Mann</v>
      </c>
      <c r="R1053" s="33" t="str">
        <f>IF(ISNUMBER(SEARCH(",",Table_owssvr[[#This Row],[Created By]])),(MID(Table_owssvr[[#This Row],[Created By_A]]&amp;" "&amp;Table_owssvr[[#This Row],[Created By_A]],FIND(" ",Table_owssvr[[#This Row],[Created By_A]])+1,LEN(Table_owssvr[[#This Row],[Created By_A]]))),Table_owssvr[[#This Row],[Created By]])</f>
        <v>Darin Mann</v>
      </c>
      <c r="S1053" s="34" t="str">
        <f>IF(ISNUMBER(SEARCH(",",Table_owssvr[[#This Row],[Created By_B1]])),SUBSTITUTE(Table_owssvr[[#This Row],[Created By_B1]],",",""),Table_owssvr[[#This Row],[Created By_B1]])</f>
        <v>Darin Mann</v>
      </c>
      <c r="T1053" s="31">
        <v>1066</v>
      </c>
      <c r="U1053" s="25" t="s">
        <v>15</v>
      </c>
      <c r="V1053" s="29">
        <v>43348.534363425926</v>
      </c>
      <c r="W1053" s="25" t="s">
        <v>2</v>
      </c>
      <c r="X1053" s="25"/>
      <c r="Y1053" s="25" t="s">
        <v>13</v>
      </c>
      <c r="Z1053" s="25" t="s">
        <v>12</v>
      </c>
      <c r="AA1053" s="25" t="s">
        <v>11</v>
      </c>
    </row>
    <row r="1054" spans="1:27" x14ac:dyDescent="0.25">
      <c r="A1054" s="25" t="s">
        <v>82</v>
      </c>
      <c r="B1054" s="26">
        <v>42964</v>
      </c>
      <c r="C1054" s="27" t="str">
        <f ca="1">IF(Table_owssvr[[#This Row],[Date]]&gt;=(TODAY()-365),"Y","N")</f>
        <v>N</v>
      </c>
      <c r="D1054" s="25" t="s">
        <v>81</v>
      </c>
      <c r="E1054" s="25" t="s">
        <v>19</v>
      </c>
      <c r="F1054" s="14" t="s">
        <v>80</v>
      </c>
      <c r="G1054" s="25" t="s">
        <v>59</v>
      </c>
      <c r="H1054" s="28" t="str">
        <f>IFERROR(LEFT(Table_owssvr[[#This Row],[Subject]],FIND(";",Table_owssvr[[#This Row],[Subject]])-1),Table_owssvr[[#This Row],[Subject]])</f>
        <v>Damage related to disaster</v>
      </c>
      <c r="I1054" s="25" t="s">
        <v>16</v>
      </c>
      <c r="J1054" s="25" t="s">
        <v>2</v>
      </c>
      <c r="K1054" s="29">
        <v>43348.53800925926</v>
      </c>
      <c r="L1054" s="25"/>
      <c r="M1054" s="25"/>
      <c r="N1054" s="30" t="s">
        <v>12</v>
      </c>
      <c r="O1054" s="28" t="b">
        <v>0</v>
      </c>
      <c r="P1054" s="25" t="s">
        <v>15</v>
      </c>
      <c r="Q1054" s="33" t="str">
        <f>IF(ISNUMBER(SEARCH(",",Table_owssvr[[#This Row],[Created By]])),SUBSTITUTE(Table_owssvr[[#This Row],[Created By]]," OCD,",""),Table_owssvr[[#This Row],[Created By]])</f>
        <v>Darin Mann</v>
      </c>
      <c r="R1054" s="33" t="str">
        <f>IF(ISNUMBER(SEARCH(",",Table_owssvr[[#This Row],[Created By]])),(MID(Table_owssvr[[#This Row],[Created By_A]]&amp;" "&amp;Table_owssvr[[#This Row],[Created By_A]],FIND(" ",Table_owssvr[[#This Row],[Created By_A]])+1,LEN(Table_owssvr[[#This Row],[Created By_A]]))),Table_owssvr[[#This Row],[Created By]])</f>
        <v>Darin Mann</v>
      </c>
      <c r="S1054" s="34" t="str">
        <f>IF(ISNUMBER(SEARCH(",",Table_owssvr[[#This Row],[Created By_B1]])),SUBSTITUTE(Table_owssvr[[#This Row],[Created By_B1]],",",""),Table_owssvr[[#This Row],[Created By_B1]])</f>
        <v>Darin Mann</v>
      </c>
      <c r="T1054" s="31">
        <v>1067</v>
      </c>
      <c r="U1054" s="25" t="s">
        <v>15</v>
      </c>
      <c r="V1054" s="29">
        <v>43348.53800925926</v>
      </c>
      <c r="W1054" s="25" t="s">
        <v>2</v>
      </c>
      <c r="X1054" s="25"/>
      <c r="Y1054" s="25" t="s">
        <v>13</v>
      </c>
      <c r="Z1054" s="25" t="s">
        <v>12</v>
      </c>
      <c r="AA1054" s="25" t="s">
        <v>11</v>
      </c>
    </row>
    <row r="1055" spans="1:27" x14ac:dyDescent="0.25">
      <c r="A1055" s="1" t="s">
        <v>79</v>
      </c>
      <c r="B1055" s="4">
        <v>42962</v>
      </c>
      <c r="C1055" s="24" t="str">
        <f ca="1">IF(Table_owssvr[[#This Row],[Date]]&gt;=(TODAY()-365),"Y","N")</f>
        <v>N</v>
      </c>
      <c r="D1055" s="1" t="s">
        <v>78</v>
      </c>
      <c r="E1055" s="1" t="s">
        <v>19</v>
      </c>
      <c r="F1055" s="14" t="s">
        <v>77</v>
      </c>
      <c r="G1055" s="1" t="s">
        <v>59</v>
      </c>
      <c r="H1055" s="6" t="str">
        <f>IFERROR(LEFT(Table_owssvr[[#This Row],[Subject]],FIND(";",Table_owssvr[[#This Row],[Subject]])-1),Table_owssvr[[#This Row],[Subject]])</f>
        <v>Damage related to disaster</v>
      </c>
      <c r="I1055" s="1" t="s">
        <v>16</v>
      </c>
      <c r="J1055" s="1" t="s">
        <v>2</v>
      </c>
      <c r="K1055" s="5">
        <v>43348.542361111111</v>
      </c>
      <c r="L1055" s="1"/>
      <c r="M1055" s="1"/>
      <c r="N1055" s="2" t="s">
        <v>12</v>
      </c>
      <c r="O1055" s="6" t="b">
        <v>0</v>
      </c>
      <c r="P1055" s="1" t="s">
        <v>15</v>
      </c>
      <c r="Q1055" s="33" t="str">
        <f>IF(ISNUMBER(SEARCH(",",Table_owssvr[[#This Row],[Created By]])),SUBSTITUTE(Table_owssvr[[#This Row],[Created By]]," OCD,",""),Table_owssvr[[#This Row],[Created By]])</f>
        <v>Darin Mann</v>
      </c>
      <c r="R1055" s="33" t="str">
        <f>IF(ISNUMBER(SEARCH(",",Table_owssvr[[#This Row],[Created By]])),(MID(Table_owssvr[[#This Row],[Created By_A]]&amp;" "&amp;Table_owssvr[[#This Row],[Created By_A]],FIND(" ",Table_owssvr[[#This Row],[Created By_A]])+1,LEN(Table_owssvr[[#This Row],[Created By_A]]))),Table_owssvr[[#This Row],[Created By]])</f>
        <v>Darin Mann</v>
      </c>
      <c r="S1055" s="34" t="str">
        <f>IF(ISNUMBER(SEARCH(",",Table_owssvr[[#This Row],[Created By_B1]])),SUBSTITUTE(Table_owssvr[[#This Row],[Created By_B1]],",",""),Table_owssvr[[#This Row],[Created By_B1]])</f>
        <v>Darin Mann</v>
      </c>
      <c r="T1055" s="7">
        <v>1068</v>
      </c>
      <c r="U1055" s="1" t="s">
        <v>15</v>
      </c>
      <c r="V1055" s="5">
        <v>43348.542361111111</v>
      </c>
      <c r="W1055" s="1" t="s">
        <v>2</v>
      </c>
      <c r="X1055" s="1"/>
      <c r="Y1055" s="1" t="s">
        <v>13</v>
      </c>
      <c r="Z1055" s="1" t="s">
        <v>12</v>
      </c>
      <c r="AA1055" s="1" t="s">
        <v>11</v>
      </c>
    </row>
    <row r="1056" spans="1:27" x14ac:dyDescent="0.25">
      <c r="A1056" s="25" t="s">
        <v>76</v>
      </c>
      <c r="B1056" s="26">
        <v>42964</v>
      </c>
      <c r="C1056" s="27" t="str">
        <f ca="1">IF(Table_owssvr[[#This Row],[Date]]&gt;=(TODAY()-365),"Y","N")</f>
        <v>N</v>
      </c>
      <c r="D1056" s="25" t="s">
        <v>75</v>
      </c>
      <c r="E1056" s="25" t="s">
        <v>19</v>
      </c>
      <c r="F1056" s="14" t="s">
        <v>74</v>
      </c>
      <c r="G1056" s="25" t="s">
        <v>59</v>
      </c>
      <c r="H1056" s="28" t="str">
        <f>IFERROR(LEFT(Table_owssvr[[#This Row],[Subject]],FIND(";",Table_owssvr[[#This Row],[Subject]])-1),Table_owssvr[[#This Row],[Subject]])</f>
        <v>Damage related to disaster</v>
      </c>
      <c r="I1056" s="25" t="s">
        <v>16</v>
      </c>
      <c r="J1056" s="25" t="s">
        <v>2</v>
      </c>
      <c r="K1056" s="29">
        <v>43348.544236111113</v>
      </c>
      <c r="L1056" s="25"/>
      <c r="M1056" s="25"/>
      <c r="N1056" s="30" t="s">
        <v>12</v>
      </c>
      <c r="O1056" s="28" t="b">
        <v>0</v>
      </c>
      <c r="P1056" s="25" t="s">
        <v>15</v>
      </c>
      <c r="Q1056" s="33" t="str">
        <f>IF(ISNUMBER(SEARCH(",",Table_owssvr[[#This Row],[Created By]])),SUBSTITUTE(Table_owssvr[[#This Row],[Created By]]," OCD,",""),Table_owssvr[[#This Row],[Created By]])</f>
        <v>Darin Mann</v>
      </c>
      <c r="R1056" s="33" t="str">
        <f>IF(ISNUMBER(SEARCH(",",Table_owssvr[[#This Row],[Created By]])),(MID(Table_owssvr[[#This Row],[Created By_A]]&amp;" "&amp;Table_owssvr[[#This Row],[Created By_A]],FIND(" ",Table_owssvr[[#This Row],[Created By_A]])+1,LEN(Table_owssvr[[#This Row],[Created By_A]]))),Table_owssvr[[#This Row],[Created By]])</f>
        <v>Darin Mann</v>
      </c>
      <c r="S1056" s="34" t="str">
        <f>IF(ISNUMBER(SEARCH(",",Table_owssvr[[#This Row],[Created By_B1]])),SUBSTITUTE(Table_owssvr[[#This Row],[Created By_B1]],",",""),Table_owssvr[[#This Row],[Created By_B1]])</f>
        <v>Darin Mann</v>
      </c>
      <c r="T1056" s="31">
        <v>1069</v>
      </c>
      <c r="U1056" s="25" t="s">
        <v>15</v>
      </c>
      <c r="V1056" s="29">
        <v>43348.544236111113</v>
      </c>
      <c r="W1056" s="25" t="s">
        <v>2</v>
      </c>
      <c r="X1056" s="25"/>
      <c r="Y1056" s="25" t="s">
        <v>13</v>
      </c>
      <c r="Z1056" s="25" t="s">
        <v>12</v>
      </c>
      <c r="AA1056" s="25" t="s">
        <v>11</v>
      </c>
    </row>
    <row r="1057" spans="1:27" x14ac:dyDescent="0.25">
      <c r="A1057" s="1" t="s">
        <v>73</v>
      </c>
      <c r="B1057" s="4">
        <v>43048</v>
      </c>
      <c r="C1057" s="24" t="str">
        <f ca="1">IF(Table_owssvr[[#This Row],[Date]]&gt;=(TODAY()-365),"Y","N")</f>
        <v>N</v>
      </c>
      <c r="D1057" s="1" t="s">
        <v>61</v>
      </c>
      <c r="E1057" s="1" t="s">
        <v>19</v>
      </c>
      <c r="F1057" s="14" t="s">
        <v>72</v>
      </c>
      <c r="G1057" s="1" t="s">
        <v>59</v>
      </c>
      <c r="H1057" s="6" t="str">
        <f>IFERROR(LEFT(Table_owssvr[[#This Row],[Subject]],FIND(";",Table_owssvr[[#This Row],[Subject]])-1),Table_owssvr[[#This Row],[Subject]])</f>
        <v>Damage related to disaster</v>
      </c>
      <c r="I1057" s="1" t="s">
        <v>16</v>
      </c>
      <c r="J1057" s="1" t="s">
        <v>2</v>
      </c>
      <c r="K1057" s="5">
        <v>43348.547280092593</v>
      </c>
      <c r="L1057" s="1"/>
      <c r="M1057" s="1"/>
      <c r="N1057" s="2" t="s">
        <v>12</v>
      </c>
      <c r="O1057" s="6" t="b">
        <v>0</v>
      </c>
      <c r="P1057" s="1" t="s">
        <v>15</v>
      </c>
      <c r="Q1057" s="33" t="str">
        <f>IF(ISNUMBER(SEARCH(",",Table_owssvr[[#This Row],[Created By]])),SUBSTITUTE(Table_owssvr[[#This Row],[Created By]]," OCD,",""),Table_owssvr[[#This Row],[Created By]])</f>
        <v>Darin Mann</v>
      </c>
      <c r="R1057" s="33" t="str">
        <f>IF(ISNUMBER(SEARCH(",",Table_owssvr[[#This Row],[Created By]])),(MID(Table_owssvr[[#This Row],[Created By_A]]&amp;" "&amp;Table_owssvr[[#This Row],[Created By_A]],FIND(" ",Table_owssvr[[#This Row],[Created By_A]])+1,LEN(Table_owssvr[[#This Row],[Created By_A]]))),Table_owssvr[[#This Row],[Created By]])</f>
        <v>Darin Mann</v>
      </c>
      <c r="S1057" s="34" t="str">
        <f>IF(ISNUMBER(SEARCH(",",Table_owssvr[[#This Row],[Created By_B1]])),SUBSTITUTE(Table_owssvr[[#This Row],[Created By_B1]],",",""),Table_owssvr[[#This Row],[Created By_B1]])</f>
        <v>Darin Mann</v>
      </c>
      <c r="T1057" s="7">
        <v>1070</v>
      </c>
      <c r="U1057" s="1" t="s">
        <v>15</v>
      </c>
      <c r="V1057" s="5">
        <v>43348.547280092593</v>
      </c>
      <c r="W1057" s="1" t="s">
        <v>2</v>
      </c>
      <c r="X1057" s="1"/>
      <c r="Y1057" s="1" t="s">
        <v>13</v>
      </c>
      <c r="Z1057" s="1" t="s">
        <v>12</v>
      </c>
      <c r="AA1057" s="1" t="s">
        <v>11</v>
      </c>
    </row>
    <row r="1058" spans="1:27" x14ac:dyDescent="0.25">
      <c r="A1058" s="25" t="s">
        <v>71</v>
      </c>
      <c r="B1058" s="26">
        <v>43052</v>
      </c>
      <c r="C1058" s="27" t="str">
        <f ca="1">IF(Table_owssvr[[#This Row],[Date]]&gt;=(TODAY()-365),"Y","N")</f>
        <v>N</v>
      </c>
      <c r="D1058" s="25" t="s">
        <v>70</v>
      </c>
      <c r="E1058" s="25" t="s">
        <v>19</v>
      </c>
      <c r="F1058" s="14" t="s">
        <v>69</v>
      </c>
      <c r="G1058" s="25" t="s">
        <v>59</v>
      </c>
      <c r="H1058" s="28" t="str">
        <f>IFERROR(LEFT(Table_owssvr[[#This Row],[Subject]],FIND(";",Table_owssvr[[#This Row],[Subject]])-1),Table_owssvr[[#This Row],[Subject]])</f>
        <v>Damage related to disaster</v>
      </c>
      <c r="I1058" s="25" t="s">
        <v>16</v>
      </c>
      <c r="J1058" s="25" t="s">
        <v>2</v>
      </c>
      <c r="K1058" s="29">
        <v>43348.550729166665</v>
      </c>
      <c r="L1058" s="25"/>
      <c r="M1058" s="25"/>
      <c r="N1058" s="30" t="s">
        <v>12</v>
      </c>
      <c r="O1058" s="28" t="b">
        <v>0</v>
      </c>
      <c r="P1058" s="25" t="s">
        <v>15</v>
      </c>
      <c r="Q1058" s="33" t="str">
        <f>IF(ISNUMBER(SEARCH(",",Table_owssvr[[#This Row],[Created By]])),SUBSTITUTE(Table_owssvr[[#This Row],[Created By]]," OCD,",""),Table_owssvr[[#This Row],[Created By]])</f>
        <v>Darin Mann</v>
      </c>
      <c r="R1058" s="33" t="str">
        <f>IF(ISNUMBER(SEARCH(",",Table_owssvr[[#This Row],[Created By]])),(MID(Table_owssvr[[#This Row],[Created By_A]]&amp;" "&amp;Table_owssvr[[#This Row],[Created By_A]],FIND(" ",Table_owssvr[[#This Row],[Created By_A]])+1,LEN(Table_owssvr[[#This Row],[Created By_A]]))),Table_owssvr[[#This Row],[Created By]])</f>
        <v>Darin Mann</v>
      </c>
      <c r="S1058" s="34" t="str">
        <f>IF(ISNUMBER(SEARCH(",",Table_owssvr[[#This Row],[Created By_B1]])),SUBSTITUTE(Table_owssvr[[#This Row],[Created By_B1]],",",""),Table_owssvr[[#This Row],[Created By_B1]])</f>
        <v>Darin Mann</v>
      </c>
      <c r="T1058" s="31">
        <v>1071</v>
      </c>
      <c r="U1058" s="25" t="s">
        <v>15</v>
      </c>
      <c r="V1058" s="29">
        <v>43348.550729166665</v>
      </c>
      <c r="W1058" s="25" t="s">
        <v>2</v>
      </c>
      <c r="X1058" s="25"/>
      <c r="Y1058" s="25" t="s">
        <v>13</v>
      </c>
      <c r="Z1058" s="25" t="s">
        <v>12</v>
      </c>
      <c r="AA1058" s="25" t="s">
        <v>11</v>
      </c>
    </row>
    <row r="1059" spans="1:27" x14ac:dyDescent="0.25">
      <c r="A1059" s="1" t="s">
        <v>68</v>
      </c>
      <c r="B1059" s="4">
        <v>43059</v>
      </c>
      <c r="C1059" s="24" t="str">
        <f ca="1">IF(Table_owssvr[[#This Row],[Date]]&gt;=(TODAY()-365),"Y","N")</f>
        <v>N</v>
      </c>
      <c r="D1059" s="1" t="s">
        <v>67</v>
      </c>
      <c r="E1059" s="1" t="s">
        <v>19</v>
      </c>
      <c r="F1059" s="14" t="s">
        <v>66</v>
      </c>
      <c r="G1059" s="1" t="s">
        <v>59</v>
      </c>
      <c r="H1059" s="6" t="str">
        <f>IFERROR(LEFT(Table_owssvr[[#This Row],[Subject]],FIND(";",Table_owssvr[[#This Row],[Subject]])-1),Table_owssvr[[#This Row],[Subject]])</f>
        <v>Damage related to disaster</v>
      </c>
      <c r="I1059" s="1" t="s">
        <v>16</v>
      </c>
      <c r="J1059" s="1" t="s">
        <v>2</v>
      </c>
      <c r="K1059" s="5">
        <v>43348.554571759261</v>
      </c>
      <c r="L1059" s="1"/>
      <c r="M1059" s="1"/>
      <c r="N1059" s="2" t="s">
        <v>12</v>
      </c>
      <c r="O1059" s="6" t="b">
        <v>0</v>
      </c>
      <c r="P1059" s="1" t="s">
        <v>15</v>
      </c>
      <c r="Q1059" s="33" t="str">
        <f>IF(ISNUMBER(SEARCH(",",Table_owssvr[[#This Row],[Created By]])),SUBSTITUTE(Table_owssvr[[#This Row],[Created By]]," OCD,",""),Table_owssvr[[#This Row],[Created By]])</f>
        <v>Darin Mann</v>
      </c>
      <c r="R1059" s="33" t="str">
        <f>IF(ISNUMBER(SEARCH(",",Table_owssvr[[#This Row],[Created By]])),(MID(Table_owssvr[[#This Row],[Created By_A]]&amp;" "&amp;Table_owssvr[[#This Row],[Created By_A]],FIND(" ",Table_owssvr[[#This Row],[Created By_A]])+1,LEN(Table_owssvr[[#This Row],[Created By_A]]))),Table_owssvr[[#This Row],[Created By]])</f>
        <v>Darin Mann</v>
      </c>
      <c r="S1059" s="34" t="str">
        <f>IF(ISNUMBER(SEARCH(",",Table_owssvr[[#This Row],[Created By_B1]])),SUBSTITUTE(Table_owssvr[[#This Row],[Created By_B1]],",",""),Table_owssvr[[#This Row],[Created By_B1]])</f>
        <v>Darin Mann</v>
      </c>
      <c r="T1059" s="7">
        <v>1072</v>
      </c>
      <c r="U1059" s="1" t="s">
        <v>15</v>
      </c>
      <c r="V1059" s="5">
        <v>43348.554571759261</v>
      </c>
      <c r="W1059" s="1" t="s">
        <v>2</v>
      </c>
      <c r="X1059" s="1"/>
      <c r="Y1059" s="1" t="s">
        <v>13</v>
      </c>
      <c r="Z1059" s="1" t="s">
        <v>12</v>
      </c>
      <c r="AA1059" s="1" t="s">
        <v>11</v>
      </c>
    </row>
    <row r="1060" spans="1:27" x14ac:dyDescent="0.25">
      <c r="A1060" s="25" t="s">
        <v>65</v>
      </c>
      <c r="B1060" s="26">
        <v>43110</v>
      </c>
      <c r="C1060" s="27" t="str">
        <f ca="1">IF(Table_owssvr[[#This Row],[Date]]&gt;=(TODAY()-365),"Y","N")</f>
        <v>N</v>
      </c>
      <c r="D1060" s="25" t="s">
        <v>64</v>
      </c>
      <c r="E1060" s="25" t="s">
        <v>19</v>
      </c>
      <c r="F1060" s="14" t="s">
        <v>63</v>
      </c>
      <c r="G1060" s="25" t="s">
        <v>59</v>
      </c>
      <c r="H1060" s="28" t="str">
        <f>IFERROR(LEFT(Table_owssvr[[#This Row],[Subject]],FIND(";",Table_owssvr[[#This Row],[Subject]])-1),Table_owssvr[[#This Row],[Subject]])</f>
        <v>Damage related to disaster</v>
      </c>
      <c r="I1060" s="25" t="s">
        <v>16</v>
      </c>
      <c r="J1060" s="25" t="s">
        <v>2</v>
      </c>
      <c r="K1060" s="29">
        <v>43348.555277777778</v>
      </c>
      <c r="L1060" s="25"/>
      <c r="M1060" s="25"/>
      <c r="N1060" s="30" t="s">
        <v>12</v>
      </c>
      <c r="O1060" s="28" t="b">
        <v>0</v>
      </c>
      <c r="P1060" s="25" t="s">
        <v>15</v>
      </c>
      <c r="Q1060" s="33" t="str">
        <f>IF(ISNUMBER(SEARCH(",",Table_owssvr[[#This Row],[Created By]])),SUBSTITUTE(Table_owssvr[[#This Row],[Created By]]," OCD,",""),Table_owssvr[[#This Row],[Created By]])</f>
        <v>Darin Mann</v>
      </c>
      <c r="R1060" s="33" t="str">
        <f>IF(ISNUMBER(SEARCH(",",Table_owssvr[[#This Row],[Created By]])),(MID(Table_owssvr[[#This Row],[Created By_A]]&amp;" "&amp;Table_owssvr[[#This Row],[Created By_A]],FIND(" ",Table_owssvr[[#This Row],[Created By_A]])+1,LEN(Table_owssvr[[#This Row],[Created By_A]]))),Table_owssvr[[#This Row],[Created By]])</f>
        <v>Darin Mann</v>
      </c>
      <c r="S1060" s="34" t="str">
        <f>IF(ISNUMBER(SEARCH(",",Table_owssvr[[#This Row],[Created By_B1]])),SUBSTITUTE(Table_owssvr[[#This Row],[Created By_B1]],",",""),Table_owssvr[[#This Row],[Created By_B1]])</f>
        <v>Darin Mann</v>
      </c>
      <c r="T1060" s="31">
        <v>1073</v>
      </c>
      <c r="U1060" s="25" t="s">
        <v>15</v>
      </c>
      <c r="V1060" s="29">
        <v>43348.555277777778</v>
      </c>
      <c r="W1060" s="25" t="s">
        <v>2</v>
      </c>
      <c r="X1060" s="25"/>
      <c r="Y1060" s="25" t="s">
        <v>13</v>
      </c>
      <c r="Z1060" s="25" t="s">
        <v>12</v>
      </c>
      <c r="AA1060" s="25" t="s">
        <v>11</v>
      </c>
    </row>
    <row r="1061" spans="1:27" x14ac:dyDescent="0.25">
      <c r="A1061" s="25" t="s">
        <v>62</v>
      </c>
      <c r="B1061" s="26">
        <v>43110</v>
      </c>
      <c r="C1061" s="27" t="str">
        <f ca="1">IF(Table_owssvr[[#This Row],[Date]]&gt;=(TODAY()-365),"Y","N")</f>
        <v>N</v>
      </c>
      <c r="D1061" s="25" t="s">
        <v>61</v>
      </c>
      <c r="E1061" s="25" t="s">
        <v>19</v>
      </c>
      <c r="F1061" s="14" t="s">
        <v>60</v>
      </c>
      <c r="G1061" s="25" t="s">
        <v>59</v>
      </c>
      <c r="H1061" s="28" t="str">
        <f>IFERROR(LEFT(Table_owssvr[[#This Row],[Subject]],FIND(";",Table_owssvr[[#This Row],[Subject]])-1),Table_owssvr[[#This Row],[Subject]])</f>
        <v>Damage related to disaster</v>
      </c>
      <c r="I1061" s="25" t="s">
        <v>16</v>
      </c>
      <c r="J1061" s="25" t="s">
        <v>2</v>
      </c>
      <c r="K1061" s="29">
        <v>43348.555833333332</v>
      </c>
      <c r="L1061" s="25"/>
      <c r="M1061" s="25"/>
      <c r="N1061" s="30" t="s">
        <v>12</v>
      </c>
      <c r="O1061" s="28" t="b">
        <v>0</v>
      </c>
      <c r="P1061" s="25" t="s">
        <v>15</v>
      </c>
      <c r="Q1061" s="33" t="str">
        <f>IF(ISNUMBER(SEARCH(",",Table_owssvr[[#This Row],[Created By]])),SUBSTITUTE(Table_owssvr[[#This Row],[Created By]]," OCD,",""),Table_owssvr[[#This Row],[Created By]])</f>
        <v>Darin Mann</v>
      </c>
      <c r="R1061" s="33" t="str">
        <f>IF(ISNUMBER(SEARCH(",",Table_owssvr[[#This Row],[Created By]])),(MID(Table_owssvr[[#This Row],[Created By_A]]&amp;" "&amp;Table_owssvr[[#This Row],[Created By_A]],FIND(" ",Table_owssvr[[#This Row],[Created By_A]])+1,LEN(Table_owssvr[[#This Row],[Created By_A]]))),Table_owssvr[[#This Row],[Created By]])</f>
        <v>Darin Mann</v>
      </c>
      <c r="S1061" s="34" t="str">
        <f>IF(ISNUMBER(SEARCH(",",Table_owssvr[[#This Row],[Created By_B1]])),SUBSTITUTE(Table_owssvr[[#This Row],[Created By_B1]],",",""),Table_owssvr[[#This Row],[Created By_B1]])</f>
        <v>Darin Mann</v>
      </c>
      <c r="T1061" s="31">
        <v>1074</v>
      </c>
      <c r="U1061" s="25" t="s">
        <v>15</v>
      </c>
      <c r="V1061" s="29">
        <v>43348.555833333332</v>
      </c>
      <c r="W1061" s="25" t="s">
        <v>2</v>
      </c>
      <c r="X1061" s="25"/>
      <c r="Y1061" s="25" t="s">
        <v>13</v>
      </c>
      <c r="Z1061" s="25" t="s">
        <v>12</v>
      </c>
      <c r="AA1061" s="25" t="s">
        <v>11</v>
      </c>
    </row>
    <row r="1062" spans="1:27" x14ac:dyDescent="0.25">
      <c r="A1062" s="25" t="s">
        <v>58</v>
      </c>
      <c r="B1062" s="26">
        <v>43004</v>
      </c>
      <c r="C1062" s="27" t="str">
        <f ca="1">IF(Table_owssvr[[#This Row],[Date]]&gt;=(TODAY()-365),"Y","N")</f>
        <v>N</v>
      </c>
      <c r="D1062" s="25" t="s">
        <v>57</v>
      </c>
      <c r="E1062" s="25" t="s">
        <v>29</v>
      </c>
      <c r="F1062" s="14" t="s">
        <v>56</v>
      </c>
      <c r="G1062" s="25" t="s">
        <v>55</v>
      </c>
      <c r="H1062" s="28" t="str">
        <f>IFERROR(LEFT(Table_owssvr[[#This Row],[Subject]],FIND(";",Table_owssvr[[#This Row],[Subject]])-1),Table_owssvr[[#This Row],[Subject]])</f>
        <v>Damage related to disaster</v>
      </c>
      <c r="I1062" s="25" t="s">
        <v>16</v>
      </c>
      <c r="J1062" s="25" t="s">
        <v>2</v>
      </c>
      <c r="K1062" s="29">
        <v>43348.563668981478</v>
      </c>
      <c r="L1062" s="25"/>
      <c r="M1062" s="25"/>
      <c r="N1062" s="30" t="s">
        <v>12</v>
      </c>
      <c r="O1062" s="28" t="b">
        <v>0</v>
      </c>
      <c r="P1062" s="25" t="s">
        <v>15</v>
      </c>
      <c r="Q1062" s="33" t="str">
        <f>IF(ISNUMBER(SEARCH(",",Table_owssvr[[#This Row],[Created By]])),SUBSTITUTE(Table_owssvr[[#This Row],[Created By]]," OCD,",""),Table_owssvr[[#This Row],[Created By]])</f>
        <v>Darin Mann</v>
      </c>
      <c r="R1062" s="33" t="str">
        <f>IF(ISNUMBER(SEARCH(",",Table_owssvr[[#This Row],[Created By]])),(MID(Table_owssvr[[#This Row],[Created By_A]]&amp;" "&amp;Table_owssvr[[#This Row],[Created By_A]],FIND(" ",Table_owssvr[[#This Row],[Created By_A]])+1,LEN(Table_owssvr[[#This Row],[Created By_A]]))),Table_owssvr[[#This Row],[Created By]])</f>
        <v>Darin Mann</v>
      </c>
      <c r="S1062" s="34" t="str">
        <f>IF(ISNUMBER(SEARCH(",",Table_owssvr[[#This Row],[Created By_B1]])),SUBSTITUTE(Table_owssvr[[#This Row],[Created By_B1]],",",""),Table_owssvr[[#This Row],[Created By_B1]])</f>
        <v>Darin Mann</v>
      </c>
      <c r="T1062" s="31">
        <v>1075</v>
      </c>
      <c r="U1062" s="25" t="s">
        <v>15</v>
      </c>
      <c r="V1062" s="29">
        <v>43348.563668981478</v>
      </c>
      <c r="W1062" s="25" t="s">
        <v>2</v>
      </c>
      <c r="X1062" s="25"/>
      <c r="Y1062" s="25" t="s">
        <v>13</v>
      </c>
      <c r="Z1062" s="25" t="s">
        <v>12</v>
      </c>
      <c r="AA1062" s="25" t="s">
        <v>11</v>
      </c>
    </row>
    <row r="1063" spans="1:27" x14ac:dyDescent="0.25">
      <c r="A1063" s="1" t="s">
        <v>54</v>
      </c>
      <c r="B1063" s="4">
        <v>43011</v>
      </c>
      <c r="C1063" s="24" t="str">
        <f ca="1">IF(Table_owssvr[[#This Row],[Date]]&gt;=(TODAY()-365),"Y","N")</f>
        <v>N</v>
      </c>
      <c r="D1063" s="1" t="s">
        <v>53</v>
      </c>
      <c r="E1063" s="1" t="s">
        <v>52</v>
      </c>
      <c r="F1063" s="14" t="s">
        <v>51</v>
      </c>
      <c r="G1063" s="1" t="s">
        <v>46</v>
      </c>
      <c r="H1063" s="6" t="str">
        <f>IFERROR(LEFT(Table_owssvr[[#This Row],[Subject]],FIND(";",Table_owssvr[[#This Row],[Subject]])-1),Table_owssvr[[#This Row],[Subject]])</f>
        <v>Damage related to disaster</v>
      </c>
      <c r="I1063" s="1" t="s">
        <v>16</v>
      </c>
      <c r="J1063" s="1" t="s">
        <v>2</v>
      </c>
      <c r="K1063" s="5">
        <v>43348.568078703705</v>
      </c>
      <c r="L1063" s="1"/>
      <c r="M1063" s="1"/>
      <c r="N1063" s="2" t="s">
        <v>12</v>
      </c>
      <c r="O1063" s="6" t="b">
        <v>0</v>
      </c>
      <c r="P1063" s="1" t="s">
        <v>15</v>
      </c>
      <c r="Q1063" s="33" t="str">
        <f>IF(ISNUMBER(SEARCH(",",Table_owssvr[[#This Row],[Created By]])),SUBSTITUTE(Table_owssvr[[#This Row],[Created By]]," OCD,",""),Table_owssvr[[#This Row],[Created By]])</f>
        <v>Darin Mann</v>
      </c>
      <c r="R1063" s="33" t="str">
        <f>IF(ISNUMBER(SEARCH(",",Table_owssvr[[#This Row],[Created By]])),(MID(Table_owssvr[[#This Row],[Created By_A]]&amp;" "&amp;Table_owssvr[[#This Row],[Created By_A]],FIND(" ",Table_owssvr[[#This Row],[Created By_A]])+1,LEN(Table_owssvr[[#This Row],[Created By_A]]))),Table_owssvr[[#This Row],[Created By]])</f>
        <v>Darin Mann</v>
      </c>
      <c r="S1063" s="34" t="str">
        <f>IF(ISNUMBER(SEARCH(",",Table_owssvr[[#This Row],[Created By_B1]])),SUBSTITUTE(Table_owssvr[[#This Row],[Created By_B1]],",",""),Table_owssvr[[#This Row],[Created By_B1]])</f>
        <v>Darin Mann</v>
      </c>
      <c r="T1063" s="7">
        <v>1076</v>
      </c>
      <c r="U1063" s="1" t="s">
        <v>15</v>
      </c>
      <c r="V1063" s="5">
        <v>43348.568078703705</v>
      </c>
      <c r="W1063" s="1" t="s">
        <v>2</v>
      </c>
      <c r="X1063" s="1"/>
      <c r="Y1063" s="1" t="s">
        <v>13</v>
      </c>
      <c r="Z1063" s="1" t="s">
        <v>12</v>
      </c>
      <c r="AA1063" s="1" t="s">
        <v>11</v>
      </c>
    </row>
    <row r="1064" spans="1:27" x14ac:dyDescent="0.25">
      <c r="A1064" s="1" t="s">
        <v>50</v>
      </c>
      <c r="B1064" s="4">
        <v>43026</v>
      </c>
      <c r="C1064" s="24" t="str">
        <f ca="1">IF(Table_owssvr[[#This Row],[Date]]&gt;=(TODAY()-365),"Y","N")</f>
        <v>N</v>
      </c>
      <c r="D1064" s="1" t="s">
        <v>49</v>
      </c>
      <c r="E1064" s="1" t="s">
        <v>48</v>
      </c>
      <c r="F1064" s="14" t="s">
        <v>47</v>
      </c>
      <c r="G1064" s="1" t="s">
        <v>46</v>
      </c>
      <c r="H1064" s="6" t="str">
        <f>IFERROR(LEFT(Table_owssvr[[#This Row],[Subject]],FIND(";",Table_owssvr[[#This Row],[Subject]])-1),Table_owssvr[[#This Row],[Subject]])</f>
        <v>Damage related to disaster</v>
      </c>
      <c r="I1064" s="1" t="s">
        <v>16</v>
      </c>
      <c r="J1064" s="1" t="s">
        <v>2</v>
      </c>
      <c r="K1064" s="5">
        <v>43348.57130787037</v>
      </c>
      <c r="L1064" s="1"/>
      <c r="M1064" s="1"/>
      <c r="N1064" s="2" t="s">
        <v>12</v>
      </c>
      <c r="O1064" s="6" t="b">
        <v>0</v>
      </c>
      <c r="P1064" s="1" t="s">
        <v>15</v>
      </c>
      <c r="Q1064" s="33" t="str">
        <f>IF(ISNUMBER(SEARCH(",",Table_owssvr[[#This Row],[Created By]])),SUBSTITUTE(Table_owssvr[[#This Row],[Created By]]," OCD,",""),Table_owssvr[[#This Row],[Created By]])</f>
        <v>Darin Mann</v>
      </c>
      <c r="R1064" s="33" t="str">
        <f>IF(ISNUMBER(SEARCH(",",Table_owssvr[[#This Row],[Created By]])),(MID(Table_owssvr[[#This Row],[Created By_A]]&amp;" "&amp;Table_owssvr[[#This Row],[Created By_A]],FIND(" ",Table_owssvr[[#This Row],[Created By_A]])+1,LEN(Table_owssvr[[#This Row],[Created By_A]]))),Table_owssvr[[#This Row],[Created By]])</f>
        <v>Darin Mann</v>
      </c>
      <c r="S1064" s="34" t="str">
        <f>IF(ISNUMBER(SEARCH(",",Table_owssvr[[#This Row],[Created By_B1]])),SUBSTITUTE(Table_owssvr[[#This Row],[Created By_B1]],",",""),Table_owssvr[[#This Row],[Created By_B1]])</f>
        <v>Darin Mann</v>
      </c>
      <c r="T1064" s="7">
        <v>1077</v>
      </c>
      <c r="U1064" s="1" t="s">
        <v>15</v>
      </c>
      <c r="V1064" s="5">
        <v>43348.57130787037</v>
      </c>
      <c r="W1064" s="1" t="s">
        <v>2</v>
      </c>
      <c r="X1064" s="1"/>
      <c r="Y1064" s="1" t="s">
        <v>13</v>
      </c>
      <c r="Z1064" s="1" t="s">
        <v>12</v>
      </c>
      <c r="AA1064" s="1" t="s">
        <v>11</v>
      </c>
    </row>
    <row r="1065" spans="1:27" x14ac:dyDescent="0.25">
      <c r="A1065" s="1" t="s">
        <v>45</v>
      </c>
      <c r="B1065" s="4">
        <v>43067</v>
      </c>
      <c r="C1065" s="24" t="str">
        <f ca="1">IF(Table_owssvr[[#This Row],[Date]]&gt;=(TODAY()-365),"Y","N")</f>
        <v>N</v>
      </c>
      <c r="D1065" s="1" t="s">
        <v>44</v>
      </c>
      <c r="E1065" s="1" t="s">
        <v>29</v>
      </c>
      <c r="F1065" s="14" t="s">
        <v>43</v>
      </c>
      <c r="G1065" s="1" t="s">
        <v>42</v>
      </c>
      <c r="H1065" s="6" t="str">
        <f>IFERROR(LEFT(Table_owssvr[[#This Row],[Subject]],FIND(";",Table_owssvr[[#This Row],[Subject]])-1),Table_owssvr[[#This Row],[Subject]])</f>
        <v>Damage related to disaster</v>
      </c>
      <c r="I1065" s="1" t="s">
        <v>16</v>
      </c>
      <c r="J1065" s="1" t="s">
        <v>2</v>
      </c>
      <c r="K1065" s="5">
        <v>43348.57471064815</v>
      </c>
      <c r="L1065" s="1"/>
      <c r="M1065" s="1"/>
      <c r="N1065" s="2" t="s">
        <v>12</v>
      </c>
      <c r="O1065" s="6" t="b">
        <v>0</v>
      </c>
      <c r="P1065" s="1" t="s">
        <v>15</v>
      </c>
      <c r="Q1065" s="33" t="str">
        <f>IF(ISNUMBER(SEARCH(",",Table_owssvr[[#This Row],[Created By]])),SUBSTITUTE(Table_owssvr[[#This Row],[Created By]]," OCD,",""),Table_owssvr[[#This Row],[Created By]])</f>
        <v>Darin Mann</v>
      </c>
      <c r="R1065" s="33" t="str">
        <f>IF(ISNUMBER(SEARCH(",",Table_owssvr[[#This Row],[Created By]])),(MID(Table_owssvr[[#This Row],[Created By_A]]&amp;" "&amp;Table_owssvr[[#This Row],[Created By_A]],FIND(" ",Table_owssvr[[#This Row],[Created By_A]])+1,LEN(Table_owssvr[[#This Row],[Created By_A]]))),Table_owssvr[[#This Row],[Created By]])</f>
        <v>Darin Mann</v>
      </c>
      <c r="S1065" s="34" t="str">
        <f>IF(ISNUMBER(SEARCH(",",Table_owssvr[[#This Row],[Created By_B1]])),SUBSTITUTE(Table_owssvr[[#This Row],[Created By_B1]],",",""),Table_owssvr[[#This Row],[Created By_B1]])</f>
        <v>Darin Mann</v>
      </c>
      <c r="T1065" s="7">
        <v>1078</v>
      </c>
      <c r="U1065" s="1" t="s">
        <v>15</v>
      </c>
      <c r="V1065" s="5">
        <v>43348.57471064815</v>
      </c>
      <c r="W1065" s="1" t="s">
        <v>2</v>
      </c>
      <c r="X1065" s="1"/>
      <c r="Y1065" s="1" t="s">
        <v>13</v>
      </c>
      <c r="Z1065" s="1" t="s">
        <v>12</v>
      </c>
      <c r="AA1065" s="1" t="s">
        <v>11</v>
      </c>
    </row>
    <row r="1066" spans="1:27" x14ac:dyDescent="0.25">
      <c r="A1066" s="1" t="s">
        <v>41</v>
      </c>
      <c r="B1066" s="4">
        <v>43349</v>
      </c>
      <c r="C1066" s="24" t="str">
        <f ca="1">IF(Table_owssvr[[#This Row],[Date]]&gt;=(TODAY()-365),"Y","N")</f>
        <v>N</v>
      </c>
      <c r="D1066" s="1" t="s">
        <v>40</v>
      </c>
      <c r="E1066" s="1" t="s">
        <v>39</v>
      </c>
      <c r="F1066" s="14" t="s">
        <v>38</v>
      </c>
      <c r="G1066" s="1" t="s">
        <v>13</v>
      </c>
      <c r="H1066" s="6" t="str">
        <f>IFERROR(LEFT(Table_owssvr[[#This Row],[Subject]],FIND(";",Table_owssvr[[#This Row],[Subject]])-1),Table_owssvr[[#This Row],[Subject]])</f>
        <v>Grants Management</v>
      </c>
      <c r="I1066" s="1" t="s">
        <v>27</v>
      </c>
      <c r="J1066" s="1" t="s">
        <v>26</v>
      </c>
      <c r="K1066" s="5">
        <v>43349.320752314816</v>
      </c>
      <c r="L1066" s="1"/>
      <c r="M1066" s="1"/>
      <c r="N1066" s="2" t="s">
        <v>12</v>
      </c>
      <c r="O1066" s="6" t="b">
        <v>0</v>
      </c>
      <c r="P1066" s="1" t="s">
        <v>15</v>
      </c>
      <c r="Q1066" s="33" t="str">
        <f>IF(ISNUMBER(SEARCH(",",Table_owssvr[[#This Row],[Created By]])),SUBSTITUTE(Table_owssvr[[#This Row],[Created By]]," OCD,",""),Table_owssvr[[#This Row],[Created By]])</f>
        <v>Jimmy Dunphy</v>
      </c>
      <c r="R1066" s="33" t="str">
        <f>IF(ISNUMBER(SEARCH(",",Table_owssvr[[#This Row],[Created By]])),(MID(Table_owssvr[[#This Row],[Created By_A]]&amp;" "&amp;Table_owssvr[[#This Row],[Created By_A]],FIND(" ",Table_owssvr[[#This Row],[Created By_A]])+1,LEN(Table_owssvr[[#This Row],[Created By_A]]))),Table_owssvr[[#This Row],[Created By]])</f>
        <v>Jimmy Dunphy</v>
      </c>
      <c r="S1066" s="34" t="str">
        <f>IF(ISNUMBER(SEARCH(",",Table_owssvr[[#This Row],[Created By_B1]])),SUBSTITUTE(Table_owssvr[[#This Row],[Created By_B1]],",",""),Table_owssvr[[#This Row],[Created By_B1]])</f>
        <v>Jimmy Dunphy</v>
      </c>
      <c r="T1066" s="7">
        <v>1079</v>
      </c>
      <c r="U1066" s="1" t="s">
        <v>15</v>
      </c>
      <c r="V1066" s="5">
        <v>43349.482673611114</v>
      </c>
      <c r="W1066" s="1" t="s">
        <v>26</v>
      </c>
      <c r="X1066" s="1"/>
      <c r="Y1066" s="1" t="s">
        <v>13</v>
      </c>
      <c r="Z1066" s="1" t="s">
        <v>12</v>
      </c>
      <c r="AA1066" s="1" t="s">
        <v>11</v>
      </c>
    </row>
    <row r="1067" spans="1:27" x14ac:dyDescent="0.25">
      <c r="A1067" s="25" t="s">
        <v>37</v>
      </c>
      <c r="B1067" s="26">
        <v>43349</v>
      </c>
      <c r="C1067" s="27" t="str">
        <f ca="1">IF(Table_owssvr[[#This Row],[Date]]&gt;=(TODAY()-365),"Y","N")</f>
        <v>N</v>
      </c>
      <c r="D1067" s="25" t="s">
        <v>36</v>
      </c>
      <c r="E1067" s="25" t="s">
        <v>19</v>
      </c>
      <c r="F1067" s="14" t="s">
        <v>35</v>
      </c>
      <c r="G1067" s="25" t="s">
        <v>17</v>
      </c>
      <c r="H1067" s="28" t="str">
        <f>IFERROR(LEFT(Table_owssvr[[#This Row],[Subject]],FIND(";",Table_owssvr[[#This Row],[Subject]])-1),Table_owssvr[[#This Row],[Subject]])</f>
        <v>Damage related to disaster</v>
      </c>
      <c r="I1067" s="25" t="s">
        <v>16</v>
      </c>
      <c r="J1067" s="25" t="s">
        <v>14</v>
      </c>
      <c r="K1067" s="29">
        <v>43350.333923611113</v>
      </c>
      <c r="L1067" s="25"/>
      <c r="M1067" s="25"/>
      <c r="N1067" s="30" t="s">
        <v>12</v>
      </c>
      <c r="O1067" s="28" t="b">
        <v>0</v>
      </c>
      <c r="P1067" s="25" t="s">
        <v>15</v>
      </c>
      <c r="Q1067" s="33" t="str">
        <f>IF(ISNUMBER(SEARCH(",",Table_owssvr[[#This Row],[Created By]])),SUBSTITUTE(Table_owssvr[[#This Row],[Created By]]," OCD,",""),Table_owssvr[[#This Row],[Created By]])</f>
        <v>Janssen Helena</v>
      </c>
      <c r="R1067" s="33" t="str">
        <f>IF(ISNUMBER(SEARCH(",",Table_owssvr[[#This Row],[Created By]])),(MID(Table_owssvr[[#This Row],[Created By_A]]&amp;" "&amp;Table_owssvr[[#This Row],[Created By_A]],FIND(" ",Table_owssvr[[#This Row],[Created By_A]])+1,LEN(Table_owssvr[[#This Row],[Created By_A]]))),Table_owssvr[[#This Row],[Created By]])</f>
        <v>Helena Janssen</v>
      </c>
      <c r="S1067" s="34" t="str">
        <f>IF(ISNUMBER(SEARCH(",",Table_owssvr[[#This Row],[Created By_B1]])),SUBSTITUTE(Table_owssvr[[#This Row],[Created By_B1]],",",""),Table_owssvr[[#This Row],[Created By_B1]])</f>
        <v>Helena Janssen</v>
      </c>
      <c r="T1067" s="31">
        <v>1080</v>
      </c>
      <c r="U1067" s="25" t="s">
        <v>15</v>
      </c>
      <c r="V1067" s="29">
        <v>43350.333923611113</v>
      </c>
      <c r="W1067" s="25" t="s">
        <v>14</v>
      </c>
      <c r="X1067" s="25"/>
      <c r="Y1067" s="25" t="s">
        <v>13</v>
      </c>
      <c r="Z1067" s="25" t="s">
        <v>12</v>
      </c>
      <c r="AA1067" s="25" t="s">
        <v>11</v>
      </c>
    </row>
    <row r="1068" spans="1:27" x14ac:dyDescent="0.25">
      <c r="A1068" s="1" t="s">
        <v>34</v>
      </c>
      <c r="B1068" s="4">
        <v>43349</v>
      </c>
      <c r="C1068" s="24" t="str">
        <f ca="1">IF(Table_owssvr[[#This Row],[Date]]&gt;=(TODAY()-365),"Y","N")</f>
        <v>N</v>
      </c>
      <c r="D1068" s="1" t="s">
        <v>33</v>
      </c>
      <c r="E1068" s="1" t="s">
        <v>19</v>
      </c>
      <c r="F1068" s="14" t="s">
        <v>32</v>
      </c>
      <c r="G1068" s="1" t="s">
        <v>22</v>
      </c>
      <c r="H1068" s="6" t="str">
        <f>IFERROR(LEFT(Table_owssvr[[#This Row],[Subject]],FIND(";",Table_owssvr[[#This Row],[Subject]])-1),Table_owssvr[[#This Row],[Subject]])</f>
        <v>Damage related to disaster</v>
      </c>
      <c r="I1068" s="1" t="s">
        <v>16</v>
      </c>
      <c r="J1068" s="1" t="s">
        <v>14</v>
      </c>
      <c r="K1068" s="5">
        <v>43350.336041666669</v>
      </c>
      <c r="L1068" s="1"/>
      <c r="M1068" s="1"/>
      <c r="N1068" s="2" t="s">
        <v>12</v>
      </c>
      <c r="O1068" s="6" t="b">
        <v>0</v>
      </c>
      <c r="P1068" s="1" t="s">
        <v>15</v>
      </c>
      <c r="Q1068" s="33" t="str">
        <f>IF(ISNUMBER(SEARCH(",",Table_owssvr[[#This Row],[Created By]])),SUBSTITUTE(Table_owssvr[[#This Row],[Created By]]," OCD,",""),Table_owssvr[[#This Row],[Created By]])</f>
        <v>Janssen Helena</v>
      </c>
      <c r="R1068" s="33" t="str">
        <f>IF(ISNUMBER(SEARCH(",",Table_owssvr[[#This Row],[Created By]])),(MID(Table_owssvr[[#This Row],[Created By_A]]&amp;" "&amp;Table_owssvr[[#This Row],[Created By_A]],FIND(" ",Table_owssvr[[#This Row],[Created By_A]])+1,LEN(Table_owssvr[[#This Row],[Created By_A]]))),Table_owssvr[[#This Row],[Created By]])</f>
        <v>Helena Janssen</v>
      </c>
      <c r="S1068" s="34" t="str">
        <f>IF(ISNUMBER(SEARCH(",",Table_owssvr[[#This Row],[Created By_B1]])),SUBSTITUTE(Table_owssvr[[#This Row],[Created By_B1]],",",""),Table_owssvr[[#This Row],[Created By_B1]])</f>
        <v>Helena Janssen</v>
      </c>
      <c r="T1068" s="7">
        <v>1081</v>
      </c>
      <c r="U1068" s="1" t="s">
        <v>15</v>
      </c>
      <c r="V1068" s="5">
        <v>43350.336041666669</v>
      </c>
      <c r="W1068" s="1" t="s">
        <v>14</v>
      </c>
      <c r="X1068" s="1"/>
      <c r="Y1068" s="1" t="s">
        <v>13</v>
      </c>
      <c r="Z1068" s="1" t="s">
        <v>12</v>
      </c>
      <c r="AA1068" s="1" t="s">
        <v>11</v>
      </c>
    </row>
    <row r="1069" spans="1:27" x14ac:dyDescent="0.25">
      <c r="A1069" s="25" t="s">
        <v>31</v>
      </c>
      <c r="B1069" s="26">
        <v>43353</v>
      </c>
      <c r="C1069" s="27" t="str">
        <f ca="1">IF(Table_owssvr[[#This Row],[Date]]&gt;=(TODAY()-365),"Y","N")</f>
        <v>N</v>
      </c>
      <c r="D1069" s="25" t="s">
        <v>30</v>
      </c>
      <c r="E1069" s="25" t="s">
        <v>29</v>
      </c>
      <c r="F1069" s="14" t="s">
        <v>28</v>
      </c>
      <c r="G1069" s="25" t="s">
        <v>13</v>
      </c>
      <c r="H1069" s="28" t="str">
        <f>IFERROR(LEFT(Table_owssvr[[#This Row],[Subject]],FIND(";",Table_owssvr[[#This Row],[Subject]])-1),Table_owssvr[[#This Row],[Subject]])</f>
        <v>Grants Management</v>
      </c>
      <c r="I1069" s="25" t="s">
        <v>27</v>
      </c>
      <c r="J1069" s="25" t="s">
        <v>26</v>
      </c>
      <c r="K1069" s="29">
        <v>43353.514780092592</v>
      </c>
      <c r="L1069" s="25"/>
      <c r="M1069" s="25"/>
      <c r="N1069" s="30" t="s">
        <v>12</v>
      </c>
      <c r="O1069" s="28" t="b">
        <v>0</v>
      </c>
      <c r="P1069" s="25" t="s">
        <v>15</v>
      </c>
      <c r="Q1069" s="33" t="str">
        <f>IF(ISNUMBER(SEARCH(",",Table_owssvr[[#This Row],[Created By]])),SUBSTITUTE(Table_owssvr[[#This Row],[Created By]]," OCD,",""),Table_owssvr[[#This Row],[Created By]])</f>
        <v>Jimmy Dunphy</v>
      </c>
      <c r="R1069" s="33" t="str">
        <f>IF(ISNUMBER(SEARCH(",",Table_owssvr[[#This Row],[Created By]])),(MID(Table_owssvr[[#This Row],[Created By_A]]&amp;" "&amp;Table_owssvr[[#This Row],[Created By_A]],FIND(" ",Table_owssvr[[#This Row],[Created By_A]])+1,LEN(Table_owssvr[[#This Row],[Created By_A]]))),Table_owssvr[[#This Row],[Created By]])</f>
        <v>Jimmy Dunphy</v>
      </c>
      <c r="S1069" s="34" t="str">
        <f>IF(ISNUMBER(SEARCH(",",Table_owssvr[[#This Row],[Created By_B1]])),SUBSTITUTE(Table_owssvr[[#This Row],[Created By_B1]],",",""),Table_owssvr[[#This Row],[Created By_B1]])</f>
        <v>Jimmy Dunphy</v>
      </c>
      <c r="T1069" s="31">
        <v>1082</v>
      </c>
      <c r="U1069" s="25" t="s">
        <v>15</v>
      </c>
      <c r="V1069" s="29">
        <v>43354.345312500001</v>
      </c>
      <c r="W1069" s="25" t="s">
        <v>26</v>
      </c>
      <c r="X1069" s="25"/>
      <c r="Y1069" s="25" t="s">
        <v>13</v>
      </c>
      <c r="Z1069" s="25" t="s">
        <v>12</v>
      </c>
      <c r="AA1069" s="25" t="s">
        <v>11</v>
      </c>
    </row>
    <row r="1070" spans="1:27" x14ac:dyDescent="0.25">
      <c r="A1070" s="25" t="s">
        <v>25</v>
      </c>
      <c r="B1070" s="26">
        <v>43354</v>
      </c>
      <c r="C1070" s="27" t="str">
        <f ca="1">IF(Table_owssvr[[#This Row],[Date]]&gt;=(TODAY()-365),"Y","N")</f>
        <v>N</v>
      </c>
      <c r="D1070" s="25" t="s">
        <v>24</v>
      </c>
      <c r="E1070" s="25" t="s">
        <v>19</v>
      </c>
      <c r="F1070" s="14" t="s">
        <v>23</v>
      </c>
      <c r="G1070" s="25" t="s">
        <v>22</v>
      </c>
      <c r="H1070" s="28" t="str">
        <f>IFERROR(LEFT(Table_owssvr[[#This Row],[Subject]],FIND(";",Table_owssvr[[#This Row],[Subject]])-1),Table_owssvr[[#This Row],[Subject]])</f>
        <v>Damage related to disaster</v>
      </c>
      <c r="I1070" s="25" t="s">
        <v>16</v>
      </c>
      <c r="J1070" s="25" t="s">
        <v>14</v>
      </c>
      <c r="K1070" s="29">
        <v>43355.377870370372</v>
      </c>
      <c r="L1070" s="25"/>
      <c r="M1070" s="25"/>
      <c r="N1070" s="30" t="s">
        <v>12</v>
      </c>
      <c r="O1070" s="28" t="b">
        <v>0</v>
      </c>
      <c r="P1070" s="25" t="s">
        <v>15</v>
      </c>
      <c r="Q1070" s="33" t="str">
        <f>IF(ISNUMBER(SEARCH(",",Table_owssvr[[#This Row],[Created By]])),SUBSTITUTE(Table_owssvr[[#This Row],[Created By]]," OCD,",""),Table_owssvr[[#This Row],[Created By]])</f>
        <v>Janssen Helena</v>
      </c>
      <c r="R1070" s="33" t="str">
        <f>IF(ISNUMBER(SEARCH(",",Table_owssvr[[#This Row],[Created By]])),(MID(Table_owssvr[[#This Row],[Created By_A]]&amp;" "&amp;Table_owssvr[[#This Row],[Created By_A]],FIND(" ",Table_owssvr[[#This Row],[Created By_A]])+1,LEN(Table_owssvr[[#This Row],[Created By_A]]))),Table_owssvr[[#This Row],[Created By]])</f>
        <v>Helena Janssen</v>
      </c>
      <c r="S1070" s="34" t="str">
        <f>IF(ISNUMBER(SEARCH(",",Table_owssvr[[#This Row],[Created By_B1]])),SUBSTITUTE(Table_owssvr[[#This Row],[Created By_B1]],",",""),Table_owssvr[[#This Row],[Created By_B1]])</f>
        <v>Helena Janssen</v>
      </c>
      <c r="T1070" s="31">
        <v>1083</v>
      </c>
      <c r="U1070" s="25" t="s">
        <v>15</v>
      </c>
      <c r="V1070" s="29">
        <v>43356.568726851852</v>
      </c>
      <c r="W1070" s="25" t="s">
        <v>2829</v>
      </c>
      <c r="X1070" s="25"/>
      <c r="Y1070" s="25" t="s">
        <v>13</v>
      </c>
      <c r="Z1070" s="25" t="s">
        <v>12</v>
      </c>
      <c r="AA1070" s="25" t="s">
        <v>11</v>
      </c>
    </row>
    <row r="1071" spans="1:27" x14ac:dyDescent="0.25">
      <c r="A1071" s="25" t="s">
        <v>21</v>
      </c>
      <c r="B1071" s="26">
        <v>43354</v>
      </c>
      <c r="C1071" s="27" t="str">
        <f ca="1">IF(Table_owssvr[[#This Row],[Date]]&gt;=(TODAY()-365),"Y","N")</f>
        <v>N</v>
      </c>
      <c r="D1071" s="25" t="s">
        <v>20</v>
      </c>
      <c r="E1071" s="25" t="s">
        <v>19</v>
      </c>
      <c r="F1071" s="14" t="s">
        <v>18</v>
      </c>
      <c r="G1071" s="25" t="s">
        <v>17</v>
      </c>
      <c r="H1071" s="28" t="str">
        <f>IFERROR(LEFT(Table_owssvr[[#This Row],[Subject]],FIND(";",Table_owssvr[[#This Row],[Subject]])-1),Table_owssvr[[#This Row],[Subject]])</f>
        <v>Damage related to disaster</v>
      </c>
      <c r="I1071" s="25" t="s">
        <v>16</v>
      </c>
      <c r="J1071" s="25" t="s">
        <v>14</v>
      </c>
      <c r="K1071" s="29">
        <v>43355.379710648151</v>
      </c>
      <c r="L1071" s="25"/>
      <c r="M1071" s="25"/>
      <c r="N1071" s="30" t="s">
        <v>12</v>
      </c>
      <c r="O1071" s="28" t="b">
        <v>0</v>
      </c>
      <c r="P1071" s="25" t="s">
        <v>15</v>
      </c>
      <c r="Q1071" s="33" t="str">
        <f>IF(ISNUMBER(SEARCH(",",Table_owssvr[[#This Row],[Created By]])),SUBSTITUTE(Table_owssvr[[#This Row],[Created By]]," OCD,",""),Table_owssvr[[#This Row],[Created By]])</f>
        <v>Janssen Helena</v>
      </c>
      <c r="R1071" s="33" t="str">
        <f>IF(ISNUMBER(SEARCH(",",Table_owssvr[[#This Row],[Created By]])),(MID(Table_owssvr[[#This Row],[Created By_A]]&amp;" "&amp;Table_owssvr[[#This Row],[Created By_A]],FIND(" ",Table_owssvr[[#This Row],[Created By_A]])+1,LEN(Table_owssvr[[#This Row],[Created By_A]]))),Table_owssvr[[#This Row],[Created By]])</f>
        <v>Helena Janssen</v>
      </c>
      <c r="S1071" s="34" t="str">
        <f>IF(ISNUMBER(SEARCH(",",Table_owssvr[[#This Row],[Created By_B1]])),SUBSTITUTE(Table_owssvr[[#This Row],[Created By_B1]],",",""),Table_owssvr[[#This Row],[Created By_B1]])</f>
        <v>Helena Janssen</v>
      </c>
      <c r="T1071" s="31">
        <v>1084</v>
      </c>
      <c r="U1071" s="25" t="s">
        <v>15</v>
      </c>
      <c r="V1071" s="29">
        <v>43355.380925925929</v>
      </c>
      <c r="W1071" s="25" t="s">
        <v>14</v>
      </c>
      <c r="X1071" s="25"/>
      <c r="Y1071" s="25" t="s">
        <v>13</v>
      </c>
      <c r="Z1071" s="25" t="s">
        <v>12</v>
      </c>
      <c r="AA1071" s="25" t="s">
        <v>11</v>
      </c>
    </row>
    <row r="1072" spans="1:27" x14ac:dyDescent="0.25">
      <c r="A1072" s="1" t="s">
        <v>2245</v>
      </c>
      <c r="B1072" s="4">
        <v>43349</v>
      </c>
      <c r="C1072" s="24" t="str">
        <f ca="1">IF(Table_owssvr[[#This Row],[Date]]&gt;=(TODAY()-365),"Y","N")</f>
        <v>N</v>
      </c>
      <c r="D1072" s="1" t="s">
        <v>2246</v>
      </c>
      <c r="E1072" s="1" t="s">
        <v>19</v>
      </c>
      <c r="F1072" s="14" t="s">
        <v>2247</v>
      </c>
      <c r="G1072" s="1" t="s">
        <v>59</v>
      </c>
      <c r="H1072" s="6" t="str">
        <f>IFERROR(LEFT(Table_owssvr[[#This Row],[Subject]],FIND(";",Table_owssvr[[#This Row],[Subject]])-1),Table_owssvr[[#This Row],[Subject]])</f>
        <v>Damage related to disaster</v>
      </c>
      <c r="I1072" s="1" t="s">
        <v>16</v>
      </c>
      <c r="J1072" s="1" t="s">
        <v>95</v>
      </c>
      <c r="K1072" s="5">
        <v>43362.605023148149</v>
      </c>
      <c r="L1072" s="1"/>
      <c r="M1072" s="1"/>
      <c r="N1072" s="2" t="s">
        <v>12</v>
      </c>
      <c r="O1072" s="6" t="b">
        <v>0</v>
      </c>
      <c r="P1072" s="1" t="s">
        <v>15</v>
      </c>
      <c r="Q1072" s="33" t="str">
        <f>IF(ISNUMBER(SEARCH(",",Table_owssvr[[#This Row],[Created By]])),SUBSTITUTE(Table_owssvr[[#This Row],[Created By]]," OCD,",""),Table_owssvr[[#This Row],[Created By]])</f>
        <v>Eugenia Williams</v>
      </c>
      <c r="R1072" s="33" t="str">
        <f>IF(ISNUMBER(SEARCH(",",Table_owssvr[[#This Row],[Created By]])),(MID(Table_owssvr[[#This Row],[Created By_A]]&amp;" "&amp;Table_owssvr[[#This Row],[Created By_A]],FIND(" ",Table_owssvr[[#This Row],[Created By_A]])+1,LEN(Table_owssvr[[#This Row],[Created By_A]]))),Table_owssvr[[#This Row],[Created By]])</f>
        <v>Eugenia Williams</v>
      </c>
      <c r="S1072" s="34" t="str">
        <f>IF(ISNUMBER(SEARCH(",",Table_owssvr[[#This Row],[Created By_B1]])),SUBSTITUTE(Table_owssvr[[#This Row],[Created By_B1]],",",""),Table_owssvr[[#This Row],[Created By_B1]])</f>
        <v>Eugenia Williams</v>
      </c>
      <c r="T1072" s="7">
        <v>1085</v>
      </c>
      <c r="U1072" s="1" t="s">
        <v>15</v>
      </c>
      <c r="V1072" s="5">
        <v>43362.605023148149</v>
      </c>
      <c r="W1072" s="1" t="s">
        <v>95</v>
      </c>
      <c r="X1072" s="1"/>
      <c r="Y1072" s="1" t="s">
        <v>13</v>
      </c>
      <c r="Z1072" s="1" t="s">
        <v>12</v>
      </c>
      <c r="AA1072" s="1" t="s">
        <v>11</v>
      </c>
    </row>
    <row r="1073" spans="1:27" x14ac:dyDescent="0.25">
      <c r="A1073" s="1" t="s">
        <v>94</v>
      </c>
      <c r="B1073" s="4">
        <v>43362</v>
      </c>
      <c r="C1073" s="24" t="str">
        <f ca="1">IF(Table_owssvr[[#This Row],[Date]]&gt;=(TODAY()-365),"Y","N")</f>
        <v>N</v>
      </c>
      <c r="D1073" s="1" t="s">
        <v>2248</v>
      </c>
      <c r="E1073" s="1" t="s">
        <v>19</v>
      </c>
      <c r="F1073" s="14" t="s">
        <v>2249</v>
      </c>
      <c r="G1073" s="1" t="s">
        <v>117</v>
      </c>
      <c r="H1073" s="6" t="str">
        <f>IFERROR(LEFT(Table_owssvr[[#This Row],[Subject]],FIND(";",Table_owssvr[[#This Row],[Subject]])-1),Table_owssvr[[#This Row],[Subject]])</f>
        <v>Damage related to disaster</v>
      </c>
      <c r="I1073" s="1" t="s">
        <v>27</v>
      </c>
      <c r="J1073" s="1" t="s">
        <v>2827</v>
      </c>
      <c r="K1073" s="5">
        <v>43362.664039351854</v>
      </c>
      <c r="L1073" s="1"/>
      <c r="M1073" s="1"/>
      <c r="N1073" s="2" t="s">
        <v>12</v>
      </c>
      <c r="O1073" s="6" t="b">
        <v>0</v>
      </c>
      <c r="P1073" s="1" t="s">
        <v>15</v>
      </c>
      <c r="Q1073" s="33" t="str">
        <f>IF(ISNUMBER(SEARCH(",",Table_owssvr[[#This Row],[Created By]])),SUBSTITUTE(Table_owssvr[[#This Row],[Created By]]," OCD,",""),Table_owssvr[[#This Row],[Created By]])</f>
        <v>Eva Strausbaugh</v>
      </c>
      <c r="R1073" s="33" t="str">
        <f>IF(ISNUMBER(SEARCH(",",Table_owssvr[[#This Row],[Created By]])),(MID(Table_owssvr[[#This Row],[Created By_A]]&amp;" "&amp;Table_owssvr[[#This Row],[Created By_A]],FIND(" ",Table_owssvr[[#This Row],[Created By_A]])+1,LEN(Table_owssvr[[#This Row],[Created By_A]]))),Table_owssvr[[#This Row],[Created By]])</f>
        <v>Eva Strausbaugh</v>
      </c>
      <c r="S1073" s="34" t="str">
        <f>IF(ISNUMBER(SEARCH(",",Table_owssvr[[#This Row],[Created By_B1]])),SUBSTITUTE(Table_owssvr[[#This Row],[Created By_B1]],",",""),Table_owssvr[[#This Row],[Created By_B1]])</f>
        <v>Eva Strausbaugh</v>
      </c>
      <c r="T1073" s="7">
        <v>1086</v>
      </c>
      <c r="U1073" s="1" t="s">
        <v>15</v>
      </c>
      <c r="V1073" s="5">
        <v>43362.66678240741</v>
      </c>
      <c r="W1073" s="1" t="s">
        <v>2827</v>
      </c>
      <c r="X1073" s="1"/>
      <c r="Y1073" s="1" t="s">
        <v>13</v>
      </c>
      <c r="Z1073" s="1" t="s">
        <v>12</v>
      </c>
      <c r="AA1073" s="1" t="s">
        <v>11</v>
      </c>
    </row>
    <row r="1074" spans="1:27" x14ac:dyDescent="0.25">
      <c r="A1074" s="25" t="s">
        <v>142</v>
      </c>
      <c r="B1074" s="26">
        <v>43363</v>
      </c>
      <c r="C1074" s="27" t="str">
        <f ca="1">IF(Table_owssvr[[#This Row],[Date]]&gt;=(TODAY()-365),"Y","N")</f>
        <v>N</v>
      </c>
      <c r="D1074" s="25" t="s">
        <v>305</v>
      </c>
      <c r="E1074" s="25" t="s">
        <v>48</v>
      </c>
      <c r="F1074" s="14" t="s">
        <v>2250</v>
      </c>
      <c r="G1074" s="25" t="s">
        <v>13</v>
      </c>
      <c r="H1074" s="28" t="str">
        <f>IFERROR(LEFT(Table_owssvr[[#This Row],[Subject]],FIND(";",Table_owssvr[[#This Row],[Subject]])-1),Table_owssvr[[#This Row],[Subject]])</f>
        <v>Grants Management</v>
      </c>
      <c r="I1074" s="25" t="s">
        <v>27</v>
      </c>
      <c r="J1074" s="25" t="s">
        <v>26</v>
      </c>
      <c r="K1074" s="29">
        <v>43363.322523148148</v>
      </c>
      <c r="L1074" s="25"/>
      <c r="M1074" s="25"/>
      <c r="N1074" s="30" t="s">
        <v>12</v>
      </c>
      <c r="O1074" s="28" t="b">
        <v>0</v>
      </c>
      <c r="P1074" s="25" t="s">
        <v>15</v>
      </c>
      <c r="Q1074" s="33" t="str">
        <f>IF(ISNUMBER(SEARCH(",",Table_owssvr[[#This Row],[Created By]])),SUBSTITUTE(Table_owssvr[[#This Row],[Created By]]," OCD,",""),Table_owssvr[[#This Row],[Created By]])</f>
        <v>Jimmy Dunphy</v>
      </c>
      <c r="R1074" s="33" t="str">
        <f>IF(ISNUMBER(SEARCH(",",Table_owssvr[[#This Row],[Created By]])),(MID(Table_owssvr[[#This Row],[Created By_A]]&amp;" "&amp;Table_owssvr[[#This Row],[Created By_A]],FIND(" ",Table_owssvr[[#This Row],[Created By_A]])+1,LEN(Table_owssvr[[#This Row],[Created By_A]]))),Table_owssvr[[#This Row],[Created By]])</f>
        <v>Jimmy Dunphy</v>
      </c>
      <c r="S1074" s="34" t="str">
        <f>IF(ISNUMBER(SEARCH(",",Table_owssvr[[#This Row],[Created By_B1]])),SUBSTITUTE(Table_owssvr[[#This Row],[Created By_B1]],",",""),Table_owssvr[[#This Row],[Created By_B1]])</f>
        <v>Jimmy Dunphy</v>
      </c>
      <c r="T1074" s="31">
        <v>1087</v>
      </c>
      <c r="U1074" s="25" t="s">
        <v>15</v>
      </c>
      <c r="V1074" s="29">
        <v>43364.478379629632</v>
      </c>
      <c r="W1074" s="25" t="s">
        <v>26</v>
      </c>
      <c r="X1074" s="25"/>
      <c r="Y1074" s="25" t="s">
        <v>13</v>
      </c>
      <c r="Z1074" s="25" t="s">
        <v>12</v>
      </c>
      <c r="AA1074" s="25" t="s">
        <v>11</v>
      </c>
    </row>
    <row r="1075" spans="1:27" x14ac:dyDescent="0.25">
      <c r="A1075" s="25" t="s">
        <v>2251</v>
      </c>
      <c r="B1075" s="26">
        <v>43361</v>
      </c>
      <c r="C1075" s="27" t="str">
        <f ca="1">IF(Table_owssvr[[#This Row],[Date]]&gt;=(TODAY()-365),"Y","N")</f>
        <v>N</v>
      </c>
      <c r="D1075" s="25" t="s">
        <v>224</v>
      </c>
      <c r="E1075" s="25" t="s">
        <v>39</v>
      </c>
      <c r="F1075" s="14" t="s">
        <v>2252</v>
      </c>
      <c r="G1075" s="25" t="s">
        <v>432</v>
      </c>
      <c r="H1075" s="28" t="str">
        <f>IFERROR(LEFT(Table_owssvr[[#This Row],[Subject]],FIND(";",Table_owssvr[[#This Row],[Subject]])-1),Table_owssvr[[#This Row],[Subject]])</f>
        <v>Financial Management</v>
      </c>
      <c r="I1075" s="25" t="s">
        <v>27</v>
      </c>
      <c r="J1075" s="25" t="s">
        <v>9</v>
      </c>
      <c r="K1075" s="29">
        <v>43363.42690972222</v>
      </c>
      <c r="L1075" s="25"/>
      <c r="M1075" s="25"/>
      <c r="N1075" s="30" t="s">
        <v>12</v>
      </c>
      <c r="O1075" s="28" t="b">
        <v>0</v>
      </c>
      <c r="P1075" s="25" t="s">
        <v>15</v>
      </c>
      <c r="Q1075" s="33" t="str">
        <f>IF(ISNUMBER(SEARCH(",",Table_owssvr[[#This Row],[Created By]])),SUBSTITUTE(Table_owssvr[[#This Row],[Created By]]," OCD,",""),Table_owssvr[[#This Row],[Created By]])</f>
        <v>Chenoa Richmond</v>
      </c>
      <c r="R1075" s="33" t="str">
        <f>IF(ISNUMBER(SEARCH(",",Table_owssvr[[#This Row],[Created By]])),(MID(Table_owssvr[[#This Row],[Created By_A]]&amp;" "&amp;Table_owssvr[[#This Row],[Created By_A]],FIND(" ",Table_owssvr[[#This Row],[Created By_A]])+1,LEN(Table_owssvr[[#This Row],[Created By_A]]))),Table_owssvr[[#This Row],[Created By]])</f>
        <v>Chenoa Richmond</v>
      </c>
      <c r="S1075" s="34" t="str">
        <f>IF(ISNUMBER(SEARCH(",",Table_owssvr[[#This Row],[Created By_B1]])),SUBSTITUTE(Table_owssvr[[#This Row],[Created By_B1]],",",""),Table_owssvr[[#This Row],[Created By_B1]])</f>
        <v>Chenoa Richmond</v>
      </c>
      <c r="T1075" s="31">
        <v>1088</v>
      </c>
      <c r="U1075" s="25" t="s">
        <v>15</v>
      </c>
      <c r="V1075" s="29">
        <v>43363.436261574076</v>
      </c>
      <c r="W1075" s="25" t="s">
        <v>9</v>
      </c>
      <c r="X1075" s="25"/>
      <c r="Y1075" s="25" t="s">
        <v>13</v>
      </c>
      <c r="Z1075" s="25" t="s">
        <v>12</v>
      </c>
      <c r="AA1075" s="25" t="s">
        <v>11</v>
      </c>
    </row>
    <row r="1076" spans="1:27" x14ac:dyDescent="0.25">
      <c r="A1076" s="25" t="s">
        <v>231</v>
      </c>
      <c r="B1076" s="26">
        <v>43360</v>
      </c>
      <c r="C1076" s="27" t="str">
        <f ca="1">IF(Table_owssvr[[#This Row],[Date]]&gt;=(TODAY()-365),"Y","N")</f>
        <v>N</v>
      </c>
      <c r="D1076" s="25" t="s">
        <v>230</v>
      </c>
      <c r="E1076" s="25" t="s">
        <v>448</v>
      </c>
      <c r="F1076" s="14" t="s">
        <v>2253</v>
      </c>
      <c r="G1076" s="25" t="s">
        <v>13</v>
      </c>
      <c r="H1076" s="28" t="str">
        <f>IFERROR(LEFT(Table_owssvr[[#This Row],[Subject]],FIND(";",Table_owssvr[[#This Row],[Subject]])-1),Table_owssvr[[#This Row],[Subject]])</f>
        <v>Grants Management</v>
      </c>
      <c r="I1076" s="25" t="s">
        <v>27</v>
      </c>
      <c r="J1076" s="25" t="s">
        <v>9</v>
      </c>
      <c r="K1076" s="29">
        <v>43363.434872685182</v>
      </c>
      <c r="L1076" s="25"/>
      <c r="M1076" s="25"/>
      <c r="N1076" s="30" t="s">
        <v>12</v>
      </c>
      <c r="O1076" s="28" t="b">
        <v>0</v>
      </c>
      <c r="P1076" s="25" t="s">
        <v>15</v>
      </c>
      <c r="Q1076" s="33" t="str">
        <f>IF(ISNUMBER(SEARCH(",",Table_owssvr[[#This Row],[Created By]])),SUBSTITUTE(Table_owssvr[[#This Row],[Created By]]," OCD,",""),Table_owssvr[[#This Row],[Created By]])</f>
        <v>Chenoa Richmond</v>
      </c>
      <c r="R1076" s="33" t="str">
        <f>IF(ISNUMBER(SEARCH(",",Table_owssvr[[#This Row],[Created By]])),(MID(Table_owssvr[[#This Row],[Created By_A]]&amp;" "&amp;Table_owssvr[[#This Row],[Created By_A]],FIND(" ",Table_owssvr[[#This Row],[Created By_A]])+1,LEN(Table_owssvr[[#This Row],[Created By_A]]))),Table_owssvr[[#This Row],[Created By]])</f>
        <v>Chenoa Richmond</v>
      </c>
      <c r="S1076" s="34" t="str">
        <f>IF(ISNUMBER(SEARCH(",",Table_owssvr[[#This Row],[Created By_B1]])),SUBSTITUTE(Table_owssvr[[#This Row],[Created By_B1]],",",""),Table_owssvr[[#This Row],[Created By_B1]])</f>
        <v>Chenoa Richmond</v>
      </c>
      <c r="T1076" s="31">
        <v>1089</v>
      </c>
      <c r="U1076" s="25" t="s">
        <v>15</v>
      </c>
      <c r="V1076" s="29">
        <v>43423.674849537034</v>
      </c>
      <c r="W1076" s="25" t="s">
        <v>9</v>
      </c>
      <c r="X1076" s="25"/>
      <c r="Y1076" s="25" t="s">
        <v>13</v>
      </c>
      <c r="Z1076" s="25" t="s">
        <v>12</v>
      </c>
      <c r="AA1076" s="25" t="s">
        <v>11</v>
      </c>
    </row>
    <row r="1077" spans="1:27" x14ac:dyDescent="0.25">
      <c r="A1077" s="25" t="s">
        <v>153</v>
      </c>
      <c r="B1077" s="26">
        <v>43363</v>
      </c>
      <c r="C1077" s="27" t="str">
        <f ca="1">IF(Table_owssvr[[#This Row],[Date]]&gt;=(TODAY()-365),"Y","N")</f>
        <v>N</v>
      </c>
      <c r="D1077" s="25" t="s">
        <v>199</v>
      </c>
      <c r="E1077" s="25" t="s">
        <v>39</v>
      </c>
      <c r="F1077" s="14" t="s">
        <v>2254</v>
      </c>
      <c r="G1077" s="25" t="s">
        <v>13</v>
      </c>
      <c r="H1077" s="28" t="str">
        <f>IFERROR(LEFT(Table_owssvr[[#This Row],[Subject]],FIND(";",Table_owssvr[[#This Row],[Subject]])-1),Table_owssvr[[#This Row],[Subject]])</f>
        <v>Grants Management</v>
      </c>
      <c r="I1077" s="25" t="s">
        <v>27</v>
      </c>
      <c r="J1077" s="25" t="s">
        <v>26</v>
      </c>
      <c r="K1077" s="29">
        <v>43363.568472222221</v>
      </c>
      <c r="L1077" s="25"/>
      <c r="M1077" s="25"/>
      <c r="N1077" s="30" t="s">
        <v>12</v>
      </c>
      <c r="O1077" s="28" t="b">
        <v>0</v>
      </c>
      <c r="P1077" s="25" t="s">
        <v>15</v>
      </c>
      <c r="Q1077" s="33" t="str">
        <f>IF(ISNUMBER(SEARCH(",",Table_owssvr[[#This Row],[Created By]])),SUBSTITUTE(Table_owssvr[[#This Row],[Created By]]," OCD,",""),Table_owssvr[[#This Row],[Created By]])</f>
        <v>Jimmy Dunphy</v>
      </c>
      <c r="R1077" s="33" t="str">
        <f>IF(ISNUMBER(SEARCH(",",Table_owssvr[[#This Row],[Created By]])),(MID(Table_owssvr[[#This Row],[Created By_A]]&amp;" "&amp;Table_owssvr[[#This Row],[Created By_A]],FIND(" ",Table_owssvr[[#This Row],[Created By_A]])+1,LEN(Table_owssvr[[#This Row],[Created By_A]]))),Table_owssvr[[#This Row],[Created By]])</f>
        <v>Jimmy Dunphy</v>
      </c>
      <c r="S1077" s="34" t="str">
        <f>IF(ISNUMBER(SEARCH(",",Table_owssvr[[#This Row],[Created By_B1]])),SUBSTITUTE(Table_owssvr[[#This Row],[Created By_B1]],",",""),Table_owssvr[[#This Row],[Created By_B1]])</f>
        <v>Jimmy Dunphy</v>
      </c>
      <c r="T1077" s="31">
        <v>1090</v>
      </c>
      <c r="U1077" s="25" t="s">
        <v>15</v>
      </c>
      <c r="V1077" s="29">
        <v>43363.660381944443</v>
      </c>
      <c r="W1077" s="25" t="s">
        <v>26</v>
      </c>
      <c r="X1077" s="25"/>
      <c r="Y1077" s="25" t="s">
        <v>13</v>
      </c>
      <c r="Z1077" s="25" t="s">
        <v>12</v>
      </c>
      <c r="AA1077" s="25" t="s">
        <v>11</v>
      </c>
    </row>
    <row r="1078" spans="1:27" x14ac:dyDescent="0.25">
      <c r="A1078" s="25" t="s">
        <v>2255</v>
      </c>
      <c r="B1078" s="26">
        <v>43354</v>
      </c>
      <c r="C1078" s="27" t="str">
        <f ca="1">IF(Table_owssvr[[#This Row],[Date]]&gt;=(TODAY()-365),"Y","N")</f>
        <v>N</v>
      </c>
      <c r="D1078" s="25" t="s">
        <v>2256</v>
      </c>
      <c r="E1078" s="25" t="s">
        <v>19</v>
      </c>
      <c r="F1078" s="14" t="s">
        <v>2257</v>
      </c>
      <c r="G1078" s="25" t="s">
        <v>59</v>
      </c>
      <c r="H1078" s="28" t="str">
        <f>IFERROR(LEFT(Table_owssvr[[#This Row],[Subject]],FIND(";",Table_owssvr[[#This Row],[Subject]])-1),Table_owssvr[[#This Row],[Subject]])</f>
        <v>Damage related to disaster</v>
      </c>
      <c r="I1078" s="25" t="s">
        <v>16</v>
      </c>
      <c r="J1078" s="25" t="s">
        <v>95</v>
      </c>
      <c r="K1078" s="29">
        <v>43369.689143518517</v>
      </c>
      <c r="L1078" s="25"/>
      <c r="M1078" s="25"/>
      <c r="N1078" s="30" t="s">
        <v>12</v>
      </c>
      <c r="O1078" s="28" t="b">
        <v>0</v>
      </c>
      <c r="P1078" s="25" t="s">
        <v>15</v>
      </c>
      <c r="Q1078" s="33" t="str">
        <f>IF(ISNUMBER(SEARCH(",",Table_owssvr[[#This Row],[Created By]])),SUBSTITUTE(Table_owssvr[[#This Row],[Created By]]," OCD,",""),Table_owssvr[[#This Row],[Created By]])</f>
        <v>Eugenia Williams</v>
      </c>
      <c r="R1078" s="33" t="str">
        <f>IF(ISNUMBER(SEARCH(",",Table_owssvr[[#This Row],[Created By]])),(MID(Table_owssvr[[#This Row],[Created By_A]]&amp;" "&amp;Table_owssvr[[#This Row],[Created By_A]],FIND(" ",Table_owssvr[[#This Row],[Created By_A]])+1,LEN(Table_owssvr[[#This Row],[Created By_A]]))),Table_owssvr[[#This Row],[Created By]])</f>
        <v>Eugenia Williams</v>
      </c>
      <c r="S1078" s="34" t="str">
        <f>IF(ISNUMBER(SEARCH(",",Table_owssvr[[#This Row],[Created By_B1]])),SUBSTITUTE(Table_owssvr[[#This Row],[Created By_B1]],",",""),Table_owssvr[[#This Row],[Created By_B1]])</f>
        <v>Eugenia Williams</v>
      </c>
      <c r="T1078" s="31">
        <v>1091</v>
      </c>
      <c r="U1078" s="25" t="s">
        <v>15</v>
      </c>
      <c r="V1078" s="29">
        <v>43369.689143518517</v>
      </c>
      <c r="W1078" s="25" t="s">
        <v>95</v>
      </c>
      <c r="X1078" s="25"/>
      <c r="Y1078" s="25" t="s">
        <v>13</v>
      </c>
      <c r="Z1078" s="25" t="s">
        <v>12</v>
      </c>
      <c r="AA1078" s="25" t="s">
        <v>11</v>
      </c>
    </row>
    <row r="1079" spans="1:27" x14ac:dyDescent="0.25">
      <c r="A1079" s="25" t="s">
        <v>105</v>
      </c>
      <c r="B1079" s="26">
        <v>43368</v>
      </c>
      <c r="C1079" s="27" t="str">
        <f ca="1">IF(Table_owssvr[[#This Row],[Date]]&gt;=(TODAY()-365),"Y","N")</f>
        <v>N</v>
      </c>
      <c r="D1079" s="25" t="s">
        <v>105</v>
      </c>
      <c r="E1079" s="25" t="s">
        <v>48</v>
      </c>
      <c r="F1079" s="14" t="s">
        <v>2258</v>
      </c>
      <c r="G1079" s="25" t="s">
        <v>485</v>
      </c>
      <c r="H1079" s="28" t="str">
        <f>IFERROR(LEFT(Table_owssvr[[#This Row],[Subject]],FIND(";",Table_owssvr[[#This Row],[Subject]])-1),Table_owssvr[[#This Row],[Subject]])</f>
        <v>Damage related to disaster</v>
      </c>
      <c r="I1079" s="25" t="s">
        <v>27</v>
      </c>
      <c r="J1079" s="25" t="s">
        <v>3</v>
      </c>
      <c r="K1079" s="29">
        <v>43369.698645833334</v>
      </c>
      <c r="L1079" s="25"/>
      <c r="M1079" s="25"/>
      <c r="N1079" s="30" t="s">
        <v>12</v>
      </c>
      <c r="O1079" s="28" t="b">
        <v>0</v>
      </c>
      <c r="P1079" s="25" t="s">
        <v>15</v>
      </c>
      <c r="Q1079" s="33" t="str">
        <f>IF(ISNUMBER(SEARCH(",",Table_owssvr[[#This Row],[Created By]])),SUBSTITUTE(Table_owssvr[[#This Row],[Created By]]," OCD,",""),Table_owssvr[[#This Row],[Created By]])</f>
        <v>Rosalind Peychaud</v>
      </c>
      <c r="R1079" s="33" t="str">
        <f>IF(ISNUMBER(SEARCH(",",Table_owssvr[[#This Row],[Created By]])),(MID(Table_owssvr[[#This Row],[Created By_A]]&amp;" "&amp;Table_owssvr[[#This Row],[Created By_A]],FIND(" ",Table_owssvr[[#This Row],[Created By_A]])+1,LEN(Table_owssvr[[#This Row],[Created By_A]]))),Table_owssvr[[#This Row],[Created By]])</f>
        <v>Rosalind Peychaud</v>
      </c>
      <c r="S1079" s="34" t="str">
        <f>IF(ISNUMBER(SEARCH(",",Table_owssvr[[#This Row],[Created By_B1]])),SUBSTITUTE(Table_owssvr[[#This Row],[Created By_B1]],",",""),Table_owssvr[[#This Row],[Created By_B1]])</f>
        <v>Rosalind Peychaud</v>
      </c>
      <c r="T1079" s="31">
        <v>1092</v>
      </c>
      <c r="U1079" s="25" t="s">
        <v>15</v>
      </c>
      <c r="V1079" s="29">
        <v>43369.698645833334</v>
      </c>
      <c r="W1079" s="25" t="s">
        <v>3</v>
      </c>
      <c r="X1079" s="25"/>
      <c r="Y1079" s="25" t="s">
        <v>13</v>
      </c>
      <c r="Z1079" s="25" t="s">
        <v>12</v>
      </c>
      <c r="AA1079" s="25" t="s">
        <v>11</v>
      </c>
    </row>
    <row r="1080" spans="1:27" x14ac:dyDescent="0.25">
      <c r="A1080" s="25" t="s">
        <v>1521</v>
      </c>
      <c r="B1080" s="26">
        <v>43368</v>
      </c>
      <c r="C1080" s="27" t="str">
        <f ca="1">IF(Table_owssvr[[#This Row],[Date]]&gt;=(TODAY()-365),"Y","N")</f>
        <v>N</v>
      </c>
      <c r="D1080" s="25" t="s">
        <v>2259</v>
      </c>
      <c r="E1080" s="25" t="s">
        <v>19</v>
      </c>
      <c r="F1080" s="14" t="s">
        <v>2260</v>
      </c>
      <c r="G1080" s="25" t="s">
        <v>22</v>
      </c>
      <c r="H1080" s="28" t="str">
        <f>IFERROR(LEFT(Table_owssvr[[#This Row],[Subject]],FIND(";",Table_owssvr[[#This Row],[Subject]])-1),Table_owssvr[[#This Row],[Subject]])</f>
        <v>Damage related to disaster</v>
      </c>
      <c r="I1080" s="25" t="s">
        <v>16</v>
      </c>
      <c r="J1080" s="25" t="s">
        <v>14</v>
      </c>
      <c r="K1080" s="29">
        <v>43370.329421296294</v>
      </c>
      <c r="L1080" s="25"/>
      <c r="M1080" s="25"/>
      <c r="N1080" s="30" t="s">
        <v>12</v>
      </c>
      <c r="O1080" s="28" t="b">
        <v>0</v>
      </c>
      <c r="P1080" s="25" t="s">
        <v>15</v>
      </c>
      <c r="Q1080" s="33" t="str">
        <f>IF(ISNUMBER(SEARCH(",",Table_owssvr[[#This Row],[Created By]])),SUBSTITUTE(Table_owssvr[[#This Row],[Created By]]," OCD,",""),Table_owssvr[[#This Row],[Created By]])</f>
        <v>Janssen Helena</v>
      </c>
      <c r="R1080" s="33" t="str">
        <f>IF(ISNUMBER(SEARCH(",",Table_owssvr[[#This Row],[Created By]])),(MID(Table_owssvr[[#This Row],[Created By_A]]&amp;" "&amp;Table_owssvr[[#This Row],[Created By_A]],FIND(" ",Table_owssvr[[#This Row],[Created By_A]])+1,LEN(Table_owssvr[[#This Row],[Created By_A]]))),Table_owssvr[[#This Row],[Created By]])</f>
        <v>Helena Janssen</v>
      </c>
      <c r="S1080" s="34" t="str">
        <f>IF(ISNUMBER(SEARCH(",",Table_owssvr[[#This Row],[Created By_B1]])),SUBSTITUTE(Table_owssvr[[#This Row],[Created By_B1]],",",""),Table_owssvr[[#This Row],[Created By_B1]])</f>
        <v>Helena Janssen</v>
      </c>
      <c r="T1080" s="31">
        <v>1093</v>
      </c>
      <c r="U1080" s="25" t="s">
        <v>15</v>
      </c>
      <c r="V1080" s="29">
        <v>43370.329421296294</v>
      </c>
      <c r="W1080" s="25" t="s">
        <v>14</v>
      </c>
      <c r="X1080" s="25"/>
      <c r="Y1080" s="25" t="s">
        <v>13</v>
      </c>
      <c r="Z1080" s="25" t="s">
        <v>12</v>
      </c>
      <c r="AA1080" s="25" t="s">
        <v>11</v>
      </c>
    </row>
    <row r="1081" spans="1:27" x14ac:dyDescent="0.25">
      <c r="A1081" s="25" t="s">
        <v>2261</v>
      </c>
      <c r="B1081" s="26">
        <v>43368</v>
      </c>
      <c r="C1081" s="27" t="str">
        <f ca="1">IF(Table_owssvr[[#This Row],[Date]]&gt;=(TODAY()-365),"Y","N")</f>
        <v>N</v>
      </c>
      <c r="D1081" s="25" t="s">
        <v>2262</v>
      </c>
      <c r="E1081" s="25" t="s">
        <v>19</v>
      </c>
      <c r="F1081" s="14" t="s">
        <v>2263</v>
      </c>
      <c r="G1081" s="25" t="s">
        <v>22</v>
      </c>
      <c r="H1081" s="28" t="str">
        <f>IFERROR(LEFT(Table_owssvr[[#This Row],[Subject]],FIND(";",Table_owssvr[[#This Row],[Subject]])-1),Table_owssvr[[#This Row],[Subject]])</f>
        <v>Damage related to disaster</v>
      </c>
      <c r="I1081" s="25" t="s">
        <v>16</v>
      </c>
      <c r="J1081" s="25" t="s">
        <v>14</v>
      </c>
      <c r="K1081" s="29">
        <v>43370.330983796295</v>
      </c>
      <c r="L1081" s="25"/>
      <c r="M1081" s="25"/>
      <c r="N1081" s="30" t="s">
        <v>12</v>
      </c>
      <c r="O1081" s="28" t="b">
        <v>0</v>
      </c>
      <c r="P1081" s="25" t="s">
        <v>15</v>
      </c>
      <c r="Q1081" s="33" t="str">
        <f>IF(ISNUMBER(SEARCH(",",Table_owssvr[[#This Row],[Created By]])),SUBSTITUTE(Table_owssvr[[#This Row],[Created By]]," OCD,",""),Table_owssvr[[#This Row],[Created By]])</f>
        <v>Janssen Helena</v>
      </c>
      <c r="R1081" s="33" t="str">
        <f>IF(ISNUMBER(SEARCH(",",Table_owssvr[[#This Row],[Created By]])),(MID(Table_owssvr[[#This Row],[Created By_A]]&amp;" "&amp;Table_owssvr[[#This Row],[Created By_A]],FIND(" ",Table_owssvr[[#This Row],[Created By_A]])+1,LEN(Table_owssvr[[#This Row],[Created By_A]]))),Table_owssvr[[#This Row],[Created By]])</f>
        <v>Helena Janssen</v>
      </c>
      <c r="S1081" s="34" t="str">
        <f>IF(ISNUMBER(SEARCH(",",Table_owssvr[[#This Row],[Created By_B1]])),SUBSTITUTE(Table_owssvr[[#This Row],[Created By_B1]],",",""),Table_owssvr[[#This Row],[Created By_B1]])</f>
        <v>Helena Janssen</v>
      </c>
      <c r="T1081" s="31">
        <v>1094</v>
      </c>
      <c r="U1081" s="25" t="s">
        <v>15</v>
      </c>
      <c r="V1081" s="29">
        <v>43370.330983796295</v>
      </c>
      <c r="W1081" s="25" t="s">
        <v>14</v>
      </c>
      <c r="X1081" s="25"/>
      <c r="Y1081" s="25" t="s">
        <v>13</v>
      </c>
      <c r="Z1081" s="25" t="s">
        <v>12</v>
      </c>
      <c r="AA1081" s="25" t="s">
        <v>11</v>
      </c>
    </row>
    <row r="1082" spans="1:27" x14ac:dyDescent="0.25">
      <c r="A1082" s="25" t="s">
        <v>135</v>
      </c>
      <c r="B1082" s="26">
        <v>43370</v>
      </c>
      <c r="C1082" s="27" t="str">
        <f ca="1">IF(Table_owssvr[[#This Row],[Date]]&gt;=(TODAY()-365),"Y","N")</f>
        <v>N</v>
      </c>
      <c r="D1082" s="25" t="s">
        <v>199</v>
      </c>
      <c r="E1082" s="25" t="s">
        <v>39</v>
      </c>
      <c r="F1082" s="14" t="s">
        <v>2264</v>
      </c>
      <c r="G1082" s="25" t="s">
        <v>13</v>
      </c>
      <c r="H1082" s="28" t="str">
        <f>IFERROR(LEFT(Table_owssvr[[#This Row],[Subject]],FIND(";",Table_owssvr[[#This Row],[Subject]])-1),Table_owssvr[[#This Row],[Subject]])</f>
        <v>Grants Management</v>
      </c>
      <c r="I1082" s="25" t="s">
        <v>27</v>
      </c>
      <c r="J1082" s="25" t="s">
        <v>26</v>
      </c>
      <c r="K1082" s="29">
        <v>43370.359699074077</v>
      </c>
      <c r="L1082" s="25"/>
      <c r="M1082" s="25"/>
      <c r="N1082" s="30" t="s">
        <v>12</v>
      </c>
      <c r="O1082" s="28" t="b">
        <v>0</v>
      </c>
      <c r="P1082" s="25" t="s">
        <v>15</v>
      </c>
      <c r="Q1082" s="33" t="str">
        <f>IF(ISNUMBER(SEARCH(",",Table_owssvr[[#This Row],[Created By]])),SUBSTITUTE(Table_owssvr[[#This Row],[Created By]]," OCD,",""),Table_owssvr[[#This Row],[Created By]])</f>
        <v>Jimmy Dunphy</v>
      </c>
      <c r="R1082" s="33" t="str">
        <f>IF(ISNUMBER(SEARCH(",",Table_owssvr[[#This Row],[Created By]])),(MID(Table_owssvr[[#This Row],[Created By_A]]&amp;" "&amp;Table_owssvr[[#This Row],[Created By_A]],FIND(" ",Table_owssvr[[#This Row],[Created By_A]])+1,LEN(Table_owssvr[[#This Row],[Created By_A]]))),Table_owssvr[[#This Row],[Created By]])</f>
        <v>Jimmy Dunphy</v>
      </c>
      <c r="S1082" s="34" t="str">
        <f>IF(ISNUMBER(SEARCH(",",Table_owssvr[[#This Row],[Created By_B1]])),SUBSTITUTE(Table_owssvr[[#This Row],[Created By_B1]],",",""),Table_owssvr[[#This Row],[Created By_B1]])</f>
        <v>Jimmy Dunphy</v>
      </c>
      <c r="T1082" s="31">
        <v>1095</v>
      </c>
      <c r="U1082" s="25" t="s">
        <v>15</v>
      </c>
      <c r="V1082" s="29">
        <v>43370.419386574074</v>
      </c>
      <c r="W1082" s="25" t="s">
        <v>26</v>
      </c>
      <c r="X1082" s="25"/>
      <c r="Y1082" s="25" t="s">
        <v>13</v>
      </c>
      <c r="Z1082" s="25" t="s">
        <v>12</v>
      </c>
      <c r="AA1082" s="25" t="s">
        <v>11</v>
      </c>
    </row>
    <row r="1083" spans="1:27" x14ac:dyDescent="0.25">
      <c r="A1083" s="25" t="s">
        <v>1887</v>
      </c>
      <c r="B1083" s="26">
        <v>43370</v>
      </c>
      <c r="C1083" s="27" t="str">
        <f ca="1">IF(Table_owssvr[[#This Row],[Date]]&gt;=(TODAY()-365),"Y","N")</f>
        <v>N</v>
      </c>
      <c r="D1083" s="25" t="s">
        <v>2265</v>
      </c>
      <c r="E1083" s="25" t="s">
        <v>19</v>
      </c>
      <c r="F1083" s="14" t="s">
        <v>2266</v>
      </c>
      <c r="G1083" s="25" t="s">
        <v>59</v>
      </c>
      <c r="H1083" s="28" t="str">
        <f>IFERROR(LEFT(Table_owssvr[[#This Row],[Subject]],FIND(";",Table_owssvr[[#This Row],[Subject]])-1),Table_owssvr[[#This Row],[Subject]])</f>
        <v>Damage related to disaster</v>
      </c>
      <c r="I1083" s="25" t="s">
        <v>16</v>
      </c>
      <c r="J1083" s="25" t="s">
        <v>95</v>
      </c>
      <c r="K1083" s="29">
        <v>43370.639687499999</v>
      </c>
      <c r="L1083" s="25"/>
      <c r="M1083" s="25"/>
      <c r="N1083" s="30" t="s">
        <v>12</v>
      </c>
      <c r="O1083" s="28" t="b">
        <v>0</v>
      </c>
      <c r="P1083" s="25" t="s">
        <v>15</v>
      </c>
      <c r="Q1083" s="33" t="str">
        <f>IF(ISNUMBER(SEARCH(",",Table_owssvr[[#This Row],[Created By]])),SUBSTITUTE(Table_owssvr[[#This Row],[Created By]]," OCD,",""),Table_owssvr[[#This Row],[Created By]])</f>
        <v>Eugenia Williams</v>
      </c>
      <c r="R1083" s="33" t="str">
        <f>IF(ISNUMBER(SEARCH(",",Table_owssvr[[#This Row],[Created By]])),(MID(Table_owssvr[[#This Row],[Created By_A]]&amp;" "&amp;Table_owssvr[[#This Row],[Created By_A]],FIND(" ",Table_owssvr[[#This Row],[Created By_A]])+1,LEN(Table_owssvr[[#This Row],[Created By_A]]))),Table_owssvr[[#This Row],[Created By]])</f>
        <v>Eugenia Williams</v>
      </c>
      <c r="S1083" s="34" t="str">
        <f>IF(ISNUMBER(SEARCH(",",Table_owssvr[[#This Row],[Created By_B1]])),SUBSTITUTE(Table_owssvr[[#This Row],[Created By_B1]],",",""),Table_owssvr[[#This Row],[Created By_B1]])</f>
        <v>Eugenia Williams</v>
      </c>
      <c r="T1083" s="31">
        <v>1096</v>
      </c>
      <c r="U1083" s="25" t="s">
        <v>15</v>
      </c>
      <c r="V1083" s="29">
        <v>43370.639687499999</v>
      </c>
      <c r="W1083" s="25" t="s">
        <v>95</v>
      </c>
      <c r="X1083" s="25"/>
      <c r="Y1083" s="25" t="s">
        <v>13</v>
      </c>
      <c r="Z1083" s="25" t="s">
        <v>12</v>
      </c>
      <c r="AA1083" s="25" t="s">
        <v>11</v>
      </c>
    </row>
    <row r="1084" spans="1:27" x14ac:dyDescent="0.25">
      <c r="A1084" s="25" t="s">
        <v>105</v>
      </c>
      <c r="B1084" s="26">
        <v>43370</v>
      </c>
      <c r="C1084" s="27" t="str">
        <f ca="1">IF(Table_owssvr[[#This Row],[Date]]&gt;=(TODAY()-365),"Y","N")</f>
        <v>N</v>
      </c>
      <c r="D1084" s="25" t="s">
        <v>105</v>
      </c>
      <c r="E1084" s="25" t="s">
        <v>48</v>
      </c>
      <c r="F1084" s="14" t="s">
        <v>2267</v>
      </c>
      <c r="G1084" s="25" t="s">
        <v>59</v>
      </c>
      <c r="H1084" s="28" t="str">
        <f>IFERROR(LEFT(Table_owssvr[[#This Row],[Subject]],FIND(";",Table_owssvr[[#This Row],[Subject]])-1),Table_owssvr[[#This Row],[Subject]])</f>
        <v>Damage related to disaster</v>
      </c>
      <c r="I1084" s="25" t="s">
        <v>16</v>
      </c>
      <c r="J1084" s="25" t="s">
        <v>3</v>
      </c>
      <c r="K1084" s="29">
        <v>43370.707291666666</v>
      </c>
      <c r="L1084" s="25"/>
      <c r="M1084" s="25"/>
      <c r="N1084" s="30" t="s">
        <v>12</v>
      </c>
      <c r="O1084" s="28" t="b">
        <v>0</v>
      </c>
      <c r="P1084" s="25" t="s">
        <v>15</v>
      </c>
      <c r="Q1084" s="33" t="str">
        <f>IF(ISNUMBER(SEARCH(",",Table_owssvr[[#This Row],[Created By]])),SUBSTITUTE(Table_owssvr[[#This Row],[Created By]]," OCD,",""),Table_owssvr[[#This Row],[Created By]])</f>
        <v>Rosalind Peychaud</v>
      </c>
      <c r="R1084" s="33" t="str">
        <f>IF(ISNUMBER(SEARCH(",",Table_owssvr[[#This Row],[Created By]])),(MID(Table_owssvr[[#This Row],[Created By_A]]&amp;" "&amp;Table_owssvr[[#This Row],[Created By_A]],FIND(" ",Table_owssvr[[#This Row],[Created By_A]])+1,LEN(Table_owssvr[[#This Row],[Created By_A]]))),Table_owssvr[[#This Row],[Created By]])</f>
        <v>Rosalind Peychaud</v>
      </c>
      <c r="S1084" s="34" t="str">
        <f>IF(ISNUMBER(SEARCH(",",Table_owssvr[[#This Row],[Created By_B1]])),SUBSTITUTE(Table_owssvr[[#This Row],[Created By_B1]],",",""),Table_owssvr[[#This Row],[Created By_B1]])</f>
        <v>Rosalind Peychaud</v>
      </c>
      <c r="T1084" s="31">
        <v>1097</v>
      </c>
      <c r="U1084" s="25" t="s">
        <v>15</v>
      </c>
      <c r="V1084" s="29">
        <v>43370.707291666666</v>
      </c>
      <c r="W1084" s="25" t="s">
        <v>3</v>
      </c>
      <c r="X1084" s="25"/>
      <c r="Y1084" s="25" t="s">
        <v>13</v>
      </c>
      <c r="Z1084" s="25" t="s">
        <v>12</v>
      </c>
      <c r="AA1084" s="25" t="s">
        <v>11</v>
      </c>
    </row>
    <row r="1085" spans="1:27" x14ac:dyDescent="0.25">
      <c r="A1085" s="25" t="s">
        <v>104</v>
      </c>
      <c r="B1085" s="26">
        <v>43370</v>
      </c>
      <c r="C1085" s="27" t="str">
        <f ca="1">IF(Table_owssvr[[#This Row],[Date]]&gt;=(TODAY()-365),"Y","N")</f>
        <v>N</v>
      </c>
      <c r="D1085" s="25" t="s">
        <v>105</v>
      </c>
      <c r="E1085" s="25" t="s">
        <v>48</v>
      </c>
      <c r="F1085" s="14" t="s">
        <v>2268</v>
      </c>
      <c r="G1085" s="25" t="s">
        <v>239</v>
      </c>
      <c r="H1085" s="28" t="str">
        <f>IFERROR(LEFT(Table_owssvr[[#This Row],[Subject]],FIND(";",Table_owssvr[[#This Row],[Subject]])-1),Table_owssvr[[#This Row],[Subject]])</f>
        <v>Labor - Davis/Bacon</v>
      </c>
      <c r="I1085" s="25" t="s">
        <v>16</v>
      </c>
      <c r="J1085" s="25" t="s">
        <v>3</v>
      </c>
      <c r="K1085" s="29">
        <v>43370.711087962962</v>
      </c>
      <c r="L1085" s="25"/>
      <c r="M1085" s="25"/>
      <c r="N1085" s="30" t="s">
        <v>12</v>
      </c>
      <c r="O1085" s="28" t="b">
        <v>0</v>
      </c>
      <c r="P1085" s="25" t="s">
        <v>15</v>
      </c>
      <c r="Q1085" s="33" t="str">
        <f>IF(ISNUMBER(SEARCH(",",Table_owssvr[[#This Row],[Created By]])),SUBSTITUTE(Table_owssvr[[#This Row],[Created By]]," OCD,",""),Table_owssvr[[#This Row],[Created By]])</f>
        <v>Rosalind Peychaud</v>
      </c>
      <c r="R1085" s="33" t="str">
        <f>IF(ISNUMBER(SEARCH(",",Table_owssvr[[#This Row],[Created By]])),(MID(Table_owssvr[[#This Row],[Created By_A]]&amp;" "&amp;Table_owssvr[[#This Row],[Created By_A]],FIND(" ",Table_owssvr[[#This Row],[Created By_A]])+1,LEN(Table_owssvr[[#This Row],[Created By_A]]))),Table_owssvr[[#This Row],[Created By]])</f>
        <v>Rosalind Peychaud</v>
      </c>
      <c r="S1085" s="34" t="str">
        <f>IF(ISNUMBER(SEARCH(",",Table_owssvr[[#This Row],[Created By_B1]])),SUBSTITUTE(Table_owssvr[[#This Row],[Created By_B1]],",",""),Table_owssvr[[#This Row],[Created By_B1]])</f>
        <v>Rosalind Peychaud</v>
      </c>
      <c r="T1085" s="31">
        <v>1098</v>
      </c>
      <c r="U1085" s="25" t="s">
        <v>15</v>
      </c>
      <c r="V1085" s="29">
        <v>43370.711087962962</v>
      </c>
      <c r="W1085" s="25" t="s">
        <v>3</v>
      </c>
      <c r="X1085" s="25"/>
      <c r="Y1085" s="25" t="s">
        <v>13</v>
      </c>
      <c r="Z1085" s="25" t="s">
        <v>12</v>
      </c>
      <c r="AA1085" s="25" t="s">
        <v>11</v>
      </c>
    </row>
    <row r="1086" spans="1:27" x14ac:dyDescent="0.25">
      <c r="A1086" s="25" t="s">
        <v>116</v>
      </c>
      <c r="B1086" s="26">
        <v>43348</v>
      </c>
      <c r="C1086" s="27" t="str">
        <f ca="1">IF(Table_owssvr[[#This Row],[Date]]&gt;=(TODAY()-365),"Y","N")</f>
        <v>N</v>
      </c>
      <c r="D1086" s="25" t="s">
        <v>115</v>
      </c>
      <c r="E1086" s="25" t="s">
        <v>19</v>
      </c>
      <c r="F1086" s="14" t="s">
        <v>114</v>
      </c>
      <c r="G1086" s="25" t="s">
        <v>113</v>
      </c>
      <c r="H1086" s="28" t="str">
        <f>IFERROR(LEFT(Table_owssvr[[#This Row],[Subject]],FIND(";",Table_owssvr[[#This Row],[Subject]])-1),Table_owssvr[[#This Row],[Subject]])</f>
        <v>Duplication of Benefits</v>
      </c>
      <c r="I1086" s="25" t="s">
        <v>27</v>
      </c>
      <c r="J1086" s="25" t="s">
        <v>112</v>
      </c>
      <c r="K1086" s="29">
        <v>43371.514618055553</v>
      </c>
      <c r="L1086" s="25"/>
      <c r="M1086" s="25"/>
      <c r="N1086" s="30" t="s">
        <v>12</v>
      </c>
      <c r="O1086" s="28" t="b">
        <v>0</v>
      </c>
      <c r="P1086" s="25" t="s">
        <v>15</v>
      </c>
      <c r="Q1086" s="33" t="str">
        <f>IF(ISNUMBER(SEARCH(",",Table_owssvr[[#This Row],[Created By]])),SUBSTITUTE(Table_owssvr[[#This Row],[Created By]]," OCD,",""),Table_owssvr[[#This Row],[Created By]])</f>
        <v>Chua Michael</v>
      </c>
      <c r="R1086" s="33" t="str">
        <f>IF(ISNUMBER(SEARCH(",",Table_owssvr[[#This Row],[Created By]])),(MID(Table_owssvr[[#This Row],[Created By_A]]&amp;" "&amp;Table_owssvr[[#This Row],[Created By_A]],FIND(" ",Table_owssvr[[#This Row],[Created By_A]])+1,LEN(Table_owssvr[[#This Row],[Created By_A]]))),Table_owssvr[[#This Row],[Created By]])</f>
        <v>Michael Chua</v>
      </c>
      <c r="S1086" s="34" t="str">
        <f>IF(ISNUMBER(SEARCH(",",Table_owssvr[[#This Row],[Created By_B1]])),SUBSTITUTE(Table_owssvr[[#This Row],[Created By_B1]],",",""),Table_owssvr[[#This Row],[Created By_B1]])</f>
        <v>Michael Chua</v>
      </c>
      <c r="T1086" s="31">
        <v>1099</v>
      </c>
      <c r="U1086" s="25" t="s">
        <v>15</v>
      </c>
      <c r="V1086" s="29">
        <v>43371.514618055553</v>
      </c>
      <c r="W1086" s="25" t="s">
        <v>112</v>
      </c>
      <c r="X1086" s="25"/>
      <c r="Y1086" s="25" t="s">
        <v>13</v>
      </c>
      <c r="Z1086" s="25" t="s">
        <v>12</v>
      </c>
      <c r="AA1086" s="25" t="s">
        <v>11</v>
      </c>
    </row>
    <row r="1087" spans="1:27" x14ac:dyDescent="0.25">
      <c r="A1087" s="25" t="s">
        <v>116</v>
      </c>
      <c r="B1087" s="26">
        <v>43355</v>
      </c>
      <c r="C1087" s="27" t="str">
        <f ca="1">IF(Table_owssvr[[#This Row],[Date]]&gt;=(TODAY()-365),"Y","N")</f>
        <v>N</v>
      </c>
      <c r="D1087" s="25" t="s">
        <v>115</v>
      </c>
      <c r="E1087" s="25" t="s">
        <v>19</v>
      </c>
      <c r="F1087" s="14" t="s">
        <v>114</v>
      </c>
      <c r="G1087" s="25" t="s">
        <v>113</v>
      </c>
      <c r="H1087" s="28" t="str">
        <f>IFERROR(LEFT(Table_owssvr[[#This Row],[Subject]],FIND(";",Table_owssvr[[#This Row],[Subject]])-1),Table_owssvr[[#This Row],[Subject]])</f>
        <v>Duplication of Benefits</v>
      </c>
      <c r="I1087" s="25" t="s">
        <v>27</v>
      </c>
      <c r="J1087" s="25" t="s">
        <v>112</v>
      </c>
      <c r="K1087" s="29">
        <v>43371.515081018515</v>
      </c>
      <c r="L1087" s="25"/>
      <c r="M1087" s="25"/>
      <c r="N1087" s="30" t="s">
        <v>12</v>
      </c>
      <c r="O1087" s="28" t="b">
        <v>0</v>
      </c>
      <c r="P1087" s="25" t="s">
        <v>15</v>
      </c>
      <c r="Q1087" s="33" t="str">
        <f>IF(ISNUMBER(SEARCH(",",Table_owssvr[[#This Row],[Created By]])),SUBSTITUTE(Table_owssvr[[#This Row],[Created By]]," OCD,",""),Table_owssvr[[#This Row],[Created By]])</f>
        <v>Chua Michael</v>
      </c>
      <c r="R1087" s="33" t="str">
        <f>IF(ISNUMBER(SEARCH(",",Table_owssvr[[#This Row],[Created By]])),(MID(Table_owssvr[[#This Row],[Created By_A]]&amp;" "&amp;Table_owssvr[[#This Row],[Created By_A]],FIND(" ",Table_owssvr[[#This Row],[Created By_A]])+1,LEN(Table_owssvr[[#This Row],[Created By_A]]))),Table_owssvr[[#This Row],[Created By]])</f>
        <v>Michael Chua</v>
      </c>
      <c r="S1087" s="34" t="str">
        <f>IF(ISNUMBER(SEARCH(",",Table_owssvr[[#This Row],[Created By_B1]])),SUBSTITUTE(Table_owssvr[[#This Row],[Created By_B1]],",",""),Table_owssvr[[#This Row],[Created By_B1]])</f>
        <v>Michael Chua</v>
      </c>
      <c r="T1087" s="31">
        <v>1100</v>
      </c>
      <c r="U1087" s="25" t="s">
        <v>15</v>
      </c>
      <c r="V1087" s="29">
        <v>43371.515081018515</v>
      </c>
      <c r="W1087" s="25" t="s">
        <v>112</v>
      </c>
      <c r="X1087" s="25"/>
      <c r="Y1087" s="25" t="s">
        <v>13</v>
      </c>
      <c r="Z1087" s="25" t="s">
        <v>12</v>
      </c>
      <c r="AA1087" s="25" t="s">
        <v>11</v>
      </c>
    </row>
    <row r="1088" spans="1:27" x14ac:dyDescent="0.25">
      <c r="A1088" s="25" t="s">
        <v>116</v>
      </c>
      <c r="B1088" s="26">
        <v>43362</v>
      </c>
      <c r="C1088" s="27" t="str">
        <f ca="1">IF(Table_owssvr[[#This Row],[Date]]&gt;=(TODAY()-365),"Y","N")</f>
        <v>N</v>
      </c>
      <c r="D1088" s="25" t="s">
        <v>115</v>
      </c>
      <c r="E1088" s="25" t="s">
        <v>19</v>
      </c>
      <c r="F1088" s="14" t="s">
        <v>114</v>
      </c>
      <c r="G1088" s="25" t="s">
        <v>113</v>
      </c>
      <c r="H1088" s="28" t="str">
        <f>IFERROR(LEFT(Table_owssvr[[#This Row],[Subject]],FIND(";",Table_owssvr[[#This Row],[Subject]])-1),Table_owssvr[[#This Row],[Subject]])</f>
        <v>Duplication of Benefits</v>
      </c>
      <c r="I1088" s="25" t="s">
        <v>27</v>
      </c>
      <c r="J1088" s="25" t="s">
        <v>112</v>
      </c>
      <c r="K1088" s="29">
        <v>43371.515543981484</v>
      </c>
      <c r="L1088" s="25"/>
      <c r="M1088" s="25"/>
      <c r="N1088" s="30" t="s">
        <v>12</v>
      </c>
      <c r="O1088" s="28" t="b">
        <v>0</v>
      </c>
      <c r="P1088" s="25" t="s">
        <v>15</v>
      </c>
      <c r="Q1088" s="33" t="str">
        <f>IF(ISNUMBER(SEARCH(",",Table_owssvr[[#This Row],[Created By]])),SUBSTITUTE(Table_owssvr[[#This Row],[Created By]]," OCD,",""),Table_owssvr[[#This Row],[Created By]])</f>
        <v>Chua Michael</v>
      </c>
      <c r="R1088" s="33" t="str">
        <f>IF(ISNUMBER(SEARCH(",",Table_owssvr[[#This Row],[Created By]])),(MID(Table_owssvr[[#This Row],[Created By_A]]&amp;" "&amp;Table_owssvr[[#This Row],[Created By_A]],FIND(" ",Table_owssvr[[#This Row],[Created By_A]])+1,LEN(Table_owssvr[[#This Row],[Created By_A]]))),Table_owssvr[[#This Row],[Created By]])</f>
        <v>Michael Chua</v>
      </c>
      <c r="S1088" s="34" t="str">
        <f>IF(ISNUMBER(SEARCH(",",Table_owssvr[[#This Row],[Created By_B1]])),SUBSTITUTE(Table_owssvr[[#This Row],[Created By_B1]],",",""),Table_owssvr[[#This Row],[Created By_B1]])</f>
        <v>Michael Chua</v>
      </c>
      <c r="T1088" s="31">
        <v>1101</v>
      </c>
      <c r="U1088" s="25" t="s">
        <v>15</v>
      </c>
      <c r="V1088" s="29">
        <v>43371.515543981484</v>
      </c>
      <c r="W1088" s="25" t="s">
        <v>112</v>
      </c>
      <c r="X1088" s="25"/>
      <c r="Y1088" s="25" t="s">
        <v>13</v>
      </c>
      <c r="Z1088" s="25" t="s">
        <v>12</v>
      </c>
      <c r="AA1088" s="25" t="s">
        <v>11</v>
      </c>
    </row>
    <row r="1089" spans="1:27" x14ac:dyDescent="0.25">
      <c r="A1089" s="25" t="s">
        <v>116</v>
      </c>
      <c r="B1089" s="26">
        <v>43369</v>
      </c>
      <c r="C1089" s="27" t="str">
        <f ca="1">IF(Table_owssvr[[#This Row],[Date]]&gt;=(TODAY()-365),"Y","N")</f>
        <v>N</v>
      </c>
      <c r="D1089" s="25" t="s">
        <v>115</v>
      </c>
      <c r="E1089" s="25" t="s">
        <v>19</v>
      </c>
      <c r="F1089" s="14" t="s">
        <v>114</v>
      </c>
      <c r="G1089" s="25" t="s">
        <v>113</v>
      </c>
      <c r="H1089" s="28" t="str">
        <f>IFERROR(LEFT(Table_owssvr[[#This Row],[Subject]],FIND(";",Table_owssvr[[#This Row],[Subject]])-1),Table_owssvr[[#This Row],[Subject]])</f>
        <v>Duplication of Benefits</v>
      </c>
      <c r="I1089" s="25" t="s">
        <v>27</v>
      </c>
      <c r="J1089" s="25" t="s">
        <v>112</v>
      </c>
      <c r="K1089" s="29">
        <v>43371.515914351854</v>
      </c>
      <c r="L1089" s="25"/>
      <c r="M1089" s="25"/>
      <c r="N1089" s="30" t="s">
        <v>12</v>
      </c>
      <c r="O1089" s="28" t="b">
        <v>0</v>
      </c>
      <c r="P1089" s="25" t="s">
        <v>15</v>
      </c>
      <c r="Q1089" s="33" t="str">
        <f>IF(ISNUMBER(SEARCH(",",Table_owssvr[[#This Row],[Created By]])),SUBSTITUTE(Table_owssvr[[#This Row],[Created By]]," OCD,",""),Table_owssvr[[#This Row],[Created By]])</f>
        <v>Chua Michael</v>
      </c>
      <c r="R1089" s="33" t="str">
        <f>IF(ISNUMBER(SEARCH(",",Table_owssvr[[#This Row],[Created By]])),(MID(Table_owssvr[[#This Row],[Created By_A]]&amp;" "&amp;Table_owssvr[[#This Row],[Created By_A]],FIND(" ",Table_owssvr[[#This Row],[Created By_A]])+1,LEN(Table_owssvr[[#This Row],[Created By_A]]))),Table_owssvr[[#This Row],[Created By]])</f>
        <v>Michael Chua</v>
      </c>
      <c r="S1089" s="34" t="str">
        <f>IF(ISNUMBER(SEARCH(",",Table_owssvr[[#This Row],[Created By_B1]])),SUBSTITUTE(Table_owssvr[[#This Row],[Created By_B1]],",",""),Table_owssvr[[#This Row],[Created By_B1]])</f>
        <v>Michael Chua</v>
      </c>
      <c r="T1089" s="31">
        <v>1102</v>
      </c>
      <c r="U1089" s="25" t="s">
        <v>15</v>
      </c>
      <c r="V1089" s="29">
        <v>43371.515914351854</v>
      </c>
      <c r="W1089" s="25" t="s">
        <v>112</v>
      </c>
      <c r="X1089" s="25"/>
      <c r="Y1089" s="25" t="s">
        <v>13</v>
      </c>
      <c r="Z1089" s="25" t="s">
        <v>12</v>
      </c>
      <c r="AA1089" s="25" t="s">
        <v>11</v>
      </c>
    </row>
    <row r="1090" spans="1:27" x14ac:dyDescent="0.25">
      <c r="A1090" s="25" t="s">
        <v>31</v>
      </c>
      <c r="B1090" s="26">
        <v>43374</v>
      </c>
      <c r="C1090" s="27" t="str">
        <f ca="1">IF(Table_owssvr[[#This Row],[Date]]&gt;=(TODAY()-365),"Y","N")</f>
        <v>N</v>
      </c>
      <c r="D1090" s="25" t="s">
        <v>30</v>
      </c>
      <c r="E1090" s="25" t="s">
        <v>29</v>
      </c>
      <c r="F1090" s="14" t="s">
        <v>2269</v>
      </c>
      <c r="G1090" s="25" t="s">
        <v>13</v>
      </c>
      <c r="H1090" s="28" t="str">
        <f>IFERROR(LEFT(Table_owssvr[[#This Row],[Subject]],FIND(";",Table_owssvr[[#This Row],[Subject]])-1),Table_owssvr[[#This Row],[Subject]])</f>
        <v>Grants Management</v>
      </c>
      <c r="I1090" s="25" t="s">
        <v>27</v>
      </c>
      <c r="J1090" s="25" t="s">
        <v>26</v>
      </c>
      <c r="K1090" s="29">
        <v>43374.394699074073</v>
      </c>
      <c r="L1090" s="25"/>
      <c r="M1090" s="25"/>
      <c r="N1090" s="30" t="s">
        <v>12</v>
      </c>
      <c r="O1090" s="28" t="b">
        <v>0</v>
      </c>
      <c r="P1090" s="25" t="s">
        <v>15</v>
      </c>
      <c r="Q1090" s="33" t="str">
        <f>IF(ISNUMBER(SEARCH(",",Table_owssvr[[#This Row],[Created By]])),SUBSTITUTE(Table_owssvr[[#This Row],[Created By]]," OCD,",""),Table_owssvr[[#This Row],[Created By]])</f>
        <v>Jimmy Dunphy</v>
      </c>
      <c r="R1090" s="33" t="str">
        <f>IF(ISNUMBER(SEARCH(",",Table_owssvr[[#This Row],[Created By]])),(MID(Table_owssvr[[#This Row],[Created By_A]]&amp;" "&amp;Table_owssvr[[#This Row],[Created By_A]],FIND(" ",Table_owssvr[[#This Row],[Created By_A]])+1,LEN(Table_owssvr[[#This Row],[Created By_A]]))),Table_owssvr[[#This Row],[Created By]])</f>
        <v>Jimmy Dunphy</v>
      </c>
      <c r="S1090" s="34" t="str">
        <f>IF(ISNUMBER(SEARCH(",",Table_owssvr[[#This Row],[Created By_B1]])),SUBSTITUTE(Table_owssvr[[#This Row],[Created By_B1]],",",""),Table_owssvr[[#This Row],[Created By_B1]])</f>
        <v>Jimmy Dunphy</v>
      </c>
      <c r="T1090" s="31">
        <v>1103</v>
      </c>
      <c r="U1090" s="25" t="s">
        <v>15</v>
      </c>
      <c r="V1090" s="29">
        <v>43374.662881944445</v>
      </c>
      <c r="W1090" s="25" t="s">
        <v>26</v>
      </c>
      <c r="X1090" s="25"/>
      <c r="Y1090" s="25" t="s">
        <v>13</v>
      </c>
      <c r="Z1090" s="25" t="s">
        <v>12</v>
      </c>
      <c r="AA1090" s="25" t="s">
        <v>11</v>
      </c>
    </row>
    <row r="1091" spans="1:27" x14ac:dyDescent="0.25">
      <c r="A1091" s="25" t="s">
        <v>2185</v>
      </c>
      <c r="B1091" s="26">
        <v>43363</v>
      </c>
      <c r="C1091" s="27" t="str">
        <f ca="1">IF(Table_owssvr[[#This Row],[Date]]&gt;=(TODAY()-365),"Y","N")</f>
        <v>N</v>
      </c>
      <c r="D1091" s="25" t="s">
        <v>2270</v>
      </c>
      <c r="E1091" s="25" t="s">
        <v>19</v>
      </c>
      <c r="F1091" s="14" t="s">
        <v>2271</v>
      </c>
      <c r="G1091" s="25" t="s">
        <v>59</v>
      </c>
      <c r="H1091" s="28" t="str">
        <f>IFERROR(LEFT(Table_owssvr[[#This Row],[Subject]],FIND(";",Table_owssvr[[#This Row],[Subject]])-1),Table_owssvr[[#This Row],[Subject]])</f>
        <v>Damage related to disaster</v>
      </c>
      <c r="I1091" s="25" t="s">
        <v>16</v>
      </c>
      <c r="J1091" s="25" t="s">
        <v>95</v>
      </c>
      <c r="K1091" s="29">
        <v>43376.348240740743</v>
      </c>
      <c r="L1091" s="25"/>
      <c r="M1091" s="25"/>
      <c r="N1091" s="30" t="s">
        <v>12</v>
      </c>
      <c r="O1091" s="28" t="b">
        <v>0</v>
      </c>
      <c r="P1091" s="25" t="s">
        <v>15</v>
      </c>
      <c r="Q1091" s="33" t="str">
        <f>IF(ISNUMBER(SEARCH(",",Table_owssvr[[#This Row],[Created By]])),SUBSTITUTE(Table_owssvr[[#This Row],[Created By]]," OCD,",""),Table_owssvr[[#This Row],[Created By]])</f>
        <v>Eugenia Williams</v>
      </c>
      <c r="R1091" s="33" t="str">
        <f>IF(ISNUMBER(SEARCH(",",Table_owssvr[[#This Row],[Created By]])),(MID(Table_owssvr[[#This Row],[Created By_A]]&amp;" "&amp;Table_owssvr[[#This Row],[Created By_A]],FIND(" ",Table_owssvr[[#This Row],[Created By_A]])+1,LEN(Table_owssvr[[#This Row],[Created By_A]]))),Table_owssvr[[#This Row],[Created By]])</f>
        <v>Eugenia Williams</v>
      </c>
      <c r="S1091" s="34" t="str">
        <f>IF(ISNUMBER(SEARCH(",",Table_owssvr[[#This Row],[Created By_B1]])),SUBSTITUTE(Table_owssvr[[#This Row],[Created By_B1]],",",""),Table_owssvr[[#This Row],[Created By_B1]])</f>
        <v>Eugenia Williams</v>
      </c>
      <c r="T1091" s="31">
        <v>1104</v>
      </c>
      <c r="U1091" s="25" t="s">
        <v>15</v>
      </c>
      <c r="V1091" s="29">
        <v>43376.348240740743</v>
      </c>
      <c r="W1091" s="25" t="s">
        <v>95</v>
      </c>
      <c r="X1091" s="25"/>
      <c r="Y1091" s="25" t="s">
        <v>13</v>
      </c>
      <c r="Z1091" s="25" t="s">
        <v>12</v>
      </c>
      <c r="AA1091" s="25" t="s">
        <v>11</v>
      </c>
    </row>
    <row r="1092" spans="1:27" x14ac:dyDescent="0.25">
      <c r="A1092" s="1" t="s">
        <v>41</v>
      </c>
      <c r="B1092" s="4">
        <v>43377</v>
      </c>
      <c r="C1092" s="24" t="str">
        <f ca="1">IF(Table_owssvr[[#This Row],[Date]]&gt;=(TODAY()-365),"Y","N")</f>
        <v>N</v>
      </c>
      <c r="D1092" s="1" t="s">
        <v>40</v>
      </c>
      <c r="E1092" s="1" t="s">
        <v>39</v>
      </c>
      <c r="F1092" s="14" t="s">
        <v>2272</v>
      </c>
      <c r="G1092" s="1" t="s">
        <v>13</v>
      </c>
      <c r="H1092" s="6" t="str">
        <f>IFERROR(LEFT(Table_owssvr[[#This Row],[Subject]],FIND(";",Table_owssvr[[#This Row],[Subject]])-1),Table_owssvr[[#This Row],[Subject]])</f>
        <v>Grants Management</v>
      </c>
      <c r="I1092" s="1" t="s">
        <v>27</v>
      </c>
      <c r="J1092" s="1" t="s">
        <v>26</v>
      </c>
      <c r="K1092" s="5">
        <v>43377.35728009259</v>
      </c>
      <c r="L1092" s="1"/>
      <c r="M1092" s="1"/>
      <c r="N1092" s="2" t="s">
        <v>12</v>
      </c>
      <c r="O1092" s="6" t="b">
        <v>0</v>
      </c>
      <c r="P1092" s="1" t="s">
        <v>15</v>
      </c>
      <c r="Q1092" s="33" t="str">
        <f>IF(ISNUMBER(SEARCH(",",Table_owssvr[[#This Row],[Created By]])),SUBSTITUTE(Table_owssvr[[#This Row],[Created By]]," OCD,",""),Table_owssvr[[#This Row],[Created By]])</f>
        <v>Jimmy Dunphy</v>
      </c>
      <c r="R1092" s="33" t="str">
        <f>IF(ISNUMBER(SEARCH(",",Table_owssvr[[#This Row],[Created By]])),(MID(Table_owssvr[[#This Row],[Created By_A]]&amp;" "&amp;Table_owssvr[[#This Row],[Created By_A]],FIND(" ",Table_owssvr[[#This Row],[Created By_A]])+1,LEN(Table_owssvr[[#This Row],[Created By_A]]))),Table_owssvr[[#This Row],[Created By]])</f>
        <v>Jimmy Dunphy</v>
      </c>
      <c r="S1092" s="34" t="str">
        <f>IF(ISNUMBER(SEARCH(",",Table_owssvr[[#This Row],[Created By_B1]])),SUBSTITUTE(Table_owssvr[[#This Row],[Created By_B1]],",",""),Table_owssvr[[#This Row],[Created By_B1]])</f>
        <v>Jimmy Dunphy</v>
      </c>
      <c r="T1092" s="7">
        <v>1105</v>
      </c>
      <c r="U1092" s="1" t="s">
        <v>15</v>
      </c>
      <c r="V1092" s="5">
        <v>43377.428136574075</v>
      </c>
      <c r="W1092" s="1" t="s">
        <v>26</v>
      </c>
      <c r="X1092" s="1"/>
      <c r="Y1092" s="1" t="s">
        <v>13</v>
      </c>
      <c r="Z1092" s="1" t="s">
        <v>12</v>
      </c>
      <c r="AA1092" s="1" t="s">
        <v>11</v>
      </c>
    </row>
    <row r="1093" spans="1:27" x14ac:dyDescent="0.25">
      <c r="A1093" s="1" t="s">
        <v>2273</v>
      </c>
      <c r="B1093" s="4">
        <v>43376</v>
      </c>
      <c r="C1093" s="24" t="str">
        <f ca="1">IF(Table_owssvr[[#This Row],[Date]]&gt;=(TODAY()-365),"Y","N")</f>
        <v>N</v>
      </c>
      <c r="D1093" s="1" t="s">
        <v>2274</v>
      </c>
      <c r="E1093" s="1" t="s">
        <v>19</v>
      </c>
      <c r="F1093" s="14" t="s">
        <v>2275</v>
      </c>
      <c r="G1093" s="1" t="s">
        <v>2276</v>
      </c>
      <c r="H1093" s="6" t="str">
        <f>IFERROR(LEFT(Table_owssvr[[#This Row],[Subject]],FIND(";",Table_owssvr[[#This Row],[Subject]])-1),Table_owssvr[[#This Row],[Subject]])</f>
        <v>Damage related to disaster</v>
      </c>
      <c r="I1093" s="1" t="s">
        <v>16</v>
      </c>
      <c r="J1093" s="1" t="s">
        <v>14</v>
      </c>
      <c r="K1093" s="5">
        <v>43377.46402777778</v>
      </c>
      <c r="L1093" s="1"/>
      <c r="M1093" s="1"/>
      <c r="N1093" s="2" t="s">
        <v>12</v>
      </c>
      <c r="O1093" s="6" t="b">
        <v>0</v>
      </c>
      <c r="P1093" s="1" t="s">
        <v>15</v>
      </c>
      <c r="Q1093" s="33" t="str">
        <f>IF(ISNUMBER(SEARCH(",",Table_owssvr[[#This Row],[Created By]])),SUBSTITUTE(Table_owssvr[[#This Row],[Created By]]," OCD,",""),Table_owssvr[[#This Row],[Created By]])</f>
        <v>Janssen Helena</v>
      </c>
      <c r="R1093" s="33" t="str">
        <f>IF(ISNUMBER(SEARCH(",",Table_owssvr[[#This Row],[Created By]])),(MID(Table_owssvr[[#This Row],[Created By_A]]&amp;" "&amp;Table_owssvr[[#This Row],[Created By_A]],FIND(" ",Table_owssvr[[#This Row],[Created By_A]])+1,LEN(Table_owssvr[[#This Row],[Created By_A]]))),Table_owssvr[[#This Row],[Created By]])</f>
        <v>Helena Janssen</v>
      </c>
      <c r="S1093" s="34" t="str">
        <f>IF(ISNUMBER(SEARCH(",",Table_owssvr[[#This Row],[Created By_B1]])),SUBSTITUTE(Table_owssvr[[#This Row],[Created By_B1]],",",""),Table_owssvr[[#This Row],[Created By_B1]])</f>
        <v>Helena Janssen</v>
      </c>
      <c r="T1093" s="7">
        <v>1106</v>
      </c>
      <c r="U1093" s="1" t="s">
        <v>15</v>
      </c>
      <c r="V1093" s="5">
        <v>43377.475706018522</v>
      </c>
      <c r="W1093" s="1" t="s">
        <v>14</v>
      </c>
      <c r="X1093" s="1"/>
      <c r="Y1093" s="1" t="s">
        <v>13</v>
      </c>
      <c r="Z1093" s="1" t="s">
        <v>12</v>
      </c>
      <c r="AA1093" s="1" t="s">
        <v>11</v>
      </c>
    </row>
    <row r="1094" spans="1:27" x14ac:dyDescent="0.25">
      <c r="A1094" s="1" t="s">
        <v>2277</v>
      </c>
      <c r="B1094" s="4">
        <v>43376</v>
      </c>
      <c r="C1094" s="24" t="str">
        <f ca="1">IF(Table_owssvr[[#This Row],[Date]]&gt;=(TODAY()-365),"Y","N")</f>
        <v>N</v>
      </c>
      <c r="D1094" s="1" t="s">
        <v>2278</v>
      </c>
      <c r="E1094" s="1" t="s">
        <v>19</v>
      </c>
      <c r="F1094" s="14" t="s">
        <v>2279</v>
      </c>
      <c r="G1094" s="1" t="s">
        <v>1476</v>
      </c>
      <c r="H1094" s="6" t="str">
        <f>IFERROR(LEFT(Table_owssvr[[#This Row],[Subject]],FIND(";",Table_owssvr[[#This Row],[Subject]])-1),Table_owssvr[[#This Row],[Subject]])</f>
        <v>Damage related to disaster</v>
      </c>
      <c r="I1094" s="1" t="s">
        <v>16</v>
      </c>
      <c r="J1094" s="1" t="s">
        <v>14</v>
      </c>
      <c r="K1094" s="5">
        <v>43377.467638888891</v>
      </c>
      <c r="L1094" s="1"/>
      <c r="M1094" s="1"/>
      <c r="N1094" s="2" t="s">
        <v>12</v>
      </c>
      <c r="O1094" s="6" t="b">
        <v>0</v>
      </c>
      <c r="P1094" s="1" t="s">
        <v>15</v>
      </c>
      <c r="Q1094" s="33" t="str">
        <f>IF(ISNUMBER(SEARCH(",",Table_owssvr[[#This Row],[Created By]])),SUBSTITUTE(Table_owssvr[[#This Row],[Created By]]," OCD,",""),Table_owssvr[[#This Row],[Created By]])</f>
        <v>Janssen Helena</v>
      </c>
      <c r="R1094" s="33" t="str">
        <f>IF(ISNUMBER(SEARCH(",",Table_owssvr[[#This Row],[Created By]])),(MID(Table_owssvr[[#This Row],[Created By_A]]&amp;" "&amp;Table_owssvr[[#This Row],[Created By_A]],FIND(" ",Table_owssvr[[#This Row],[Created By_A]])+1,LEN(Table_owssvr[[#This Row],[Created By_A]]))),Table_owssvr[[#This Row],[Created By]])</f>
        <v>Helena Janssen</v>
      </c>
      <c r="S1094" s="34" t="str">
        <f>IF(ISNUMBER(SEARCH(",",Table_owssvr[[#This Row],[Created By_B1]])),SUBSTITUTE(Table_owssvr[[#This Row],[Created By_B1]],",",""),Table_owssvr[[#This Row],[Created By_B1]])</f>
        <v>Helena Janssen</v>
      </c>
      <c r="T1094" s="7">
        <v>1107</v>
      </c>
      <c r="U1094" s="1" t="s">
        <v>15</v>
      </c>
      <c r="V1094" s="5">
        <v>43377.467638888891</v>
      </c>
      <c r="W1094" s="1" t="s">
        <v>14</v>
      </c>
      <c r="X1094" s="1"/>
      <c r="Y1094" s="1" t="s">
        <v>13</v>
      </c>
      <c r="Z1094" s="1" t="s">
        <v>12</v>
      </c>
      <c r="AA1094" s="1" t="s">
        <v>11</v>
      </c>
    </row>
    <row r="1095" spans="1:27" x14ac:dyDescent="0.25">
      <c r="A1095" s="25" t="s">
        <v>2280</v>
      </c>
      <c r="B1095" s="26">
        <v>43376</v>
      </c>
      <c r="C1095" s="27" t="str">
        <f ca="1">IF(Table_owssvr[[#This Row],[Date]]&gt;=(TODAY()-365),"Y","N")</f>
        <v>N</v>
      </c>
      <c r="D1095" s="25" t="s">
        <v>2281</v>
      </c>
      <c r="E1095" s="25" t="s">
        <v>19</v>
      </c>
      <c r="F1095" s="14" t="s">
        <v>2282</v>
      </c>
      <c r="G1095" s="25" t="s">
        <v>306</v>
      </c>
      <c r="H1095" s="28" t="str">
        <f>IFERROR(LEFT(Table_owssvr[[#This Row],[Subject]],FIND(";",Table_owssvr[[#This Row],[Subject]])-1),Table_owssvr[[#This Row],[Subject]])</f>
        <v>Damage related to disaster</v>
      </c>
      <c r="I1095" s="25" t="s">
        <v>16</v>
      </c>
      <c r="J1095" s="25" t="s">
        <v>14</v>
      </c>
      <c r="K1095" s="29">
        <v>43377.471296296295</v>
      </c>
      <c r="L1095" s="25"/>
      <c r="M1095" s="25"/>
      <c r="N1095" s="30" t="s">
        <v>12</v>
      </c>
      <c r="O1095" s="28" t="b">
        <v>0</v>
      </c>
      <c r="P1095" s="25" t="s">
        <v>15</v>
      </c>
      <c r="Q1095" s="33" t="str">
        <f>IF(ISNUMBER(SEARCH(",",Table_owssvr[[#This Row],[Created By]])),SUBSTITUTE(Table_owssvr[[#This Row],[Created By]]," OCD,",""),Table_owssvr[[#This Row],[Created By]])</f>
        <v>Janssen Helena</v>
      </c>
      <c r="R1095" s="33" t="str">
        <f>IF(ISNUMBER(SEARCH(",",Table_owssvr[[#This Row],[Created By]])),(MID(Table_owssvr[[#This Row],[Created By_A]]&amp;" "&amp;Table_owssvr[[#This Row],[Created By_A]],FIND(" ",Table_owssvr[[#This Row],[Created By_A]])+1,LEN(Table_owssvr[[#This Row],[Created By_A]]))),Table_owssvr[[#This Row],[Created By]])</f>
        <v>Helena Janssen</v>
      </c>
      <c r="S1095" s="34" t="str">
        <f>IF(ISNUMBER(SEARCH(",",Table_owssvr[[#This Row],[Created By_B1]])),SUBSTITUTE(Table_owssvr[[#This Row],[Created By_B1]],",",""),Table_owssvr[[#This Row],[Created By_B1]])</f>
        <v>Helena Janssen</v>
      </c>
      <c r="T1095" s="31">
        <v>1108</v>
      </c>
      <c r="U1095" s="25" t="s">
        <v>15</v>
      </c>
      <c r="V1095" s="29">
        <v>43377.474918981483</v>
      </c>
      <c r="W1095" s="25" t="s">
        <v>14</v>
      </c>
      <c r="X1095" s="25"/>
      <c r="Y1095" s="25" t="s">
        <v>13</v>
      </c>
      <c r="Z1095" s="25" t="s">
        <v>12</v>
      </c>
      <c r="AA1095" s="25" t="s">
        <v>11</v>
      </c>
    </row>
    <row r="1096" spans="1:27" x14ac:dyDescent="0.25">
      <c r="A1096" s="1" t="s">
        <v>2283</v>
      </c>
      <c r="B1096" s="4">
        <v>43363</v>
      </c>
      <c r="C1096" s="24" t="str">
        <f ca="1">IF(Table_owssvr[[#This Row],[Date]]&gt;=(TODAY()-365),"Y","N")</f>
        <v>N</v>
      </c>
      <c r="D1096" s="1" t="s">
        <v>2284</v>
      </c>
      <c r="E1096" s="1" t="s">
        <v>19</v>
      </c>
      <c r="F1096" s="14" t="s">
        <v>2285</v>
      </c>
      <c r="G1096" s="1" t="s">
        <v>59</v>
      </c>
      <c r="H1096" s="6" t="str">
        <f>IFERROR(LEFT(Table_owssvr[[#This Row],[Subject]],FIND(";",Table_owssvr[[#This Row],[Subject]])-1),Table_owssvr[[#This Row],[Subject]])</f>
        <v>Damage related to disaster</v>
      </c>
      <c r="I1096" s="1" t="s">
        <v>16</v>
      </c>
      <c r="J1096" s="1" t="s">
        <v>95</v>
      </c>
      <c r="K1096" s="5">
        <v>43381.544895833336</v>
      </c>
      <c r="L1096" s="1"/>
      <c r="M1096" s="1"/>
      <c r="N1096" s="2" t="s">
        <v>12</v>
      </c>
      <c r="O1096" s="6" t="b">
        <v>0</v>
      </c>
      <c r="P1096" s="1" t="s">
        <v>15</v>
      </c>
      <c r="Q1096" s="33" t="str">
        <f>IF(ISNUMBER(SEARCH(",",Table_owssvr[[#This Row],[Created By]])),SUBSTITUTE(Table_owssvr[[#This Row],[Created By]]," OCD,",""),Table_owssvr[[#This Row],[Created By]])</f>
        <v>Eugenia Williams</v>
      </c>
      <c r="R1096" s="33" t="str">
        <f>IF(ISNUMBER(SEARCH(",",Table_owssvr[[#This Row],[Created By]])),(MID(Table_owssvr[[#This Row],[Created By_A]]&amp;" "&amp;Table_owssvr[[#This Row],[Created By_A]],FIND(" ",Table_owssvr[[#This Row],[Created By_A]])+1,LEN(Table_owssvr[[#This Row],[Created By_A]]))),Table_owssvr[[#This Row],[Created By]])</f>
        <v>Eugenia Williams</v>
      </c>
      <c r="S1096" s="34" t="str">
        <f>IF(ISNUMBER(SEARCH(",",Table_owssvr[[#This Row],[Created By_B1]])),SUBSTITUTE(Table_owssvr[[#This Row],[Created By_B1]],",",""),Table_owssvr[[#This Row],[Created By_B1]])</f>
        <v>Eugenia Williams</v>
      </c>
      <c r="T1096" s="7">
        <v>1109</v>
      </c>
      <c r="U1096" s="1" t="s">
        <v>15</v>
      </c>
      <c r="V1096" s="5">
        <v>43381.544895833336</v>
      </c>
      <c r="W1096" s="1" t="s">
        <v>95</v>
      </c>
      <c r="X1096" s="1"/>
      <c r="Y1096" s="1" t="s">
        <v>13</v>
      </c>
      <c r="Z1096" s="1" t="s">
        <v>12</v>
      </c>
      <c r="AA1096" s="1" t="s">
        <v>11</v>
      </c>
    </row>
    <row r="1097" spans="1:27" x14ac:dyDescent="0.25">
      <c r="A1097" s="1" t="s">
        <v>2286</v>
      </c>
      <c r="B1097" s="4">
        <v>43375</v>
      </c>
      <c r="C1097" s="24" t="str">
        <f ca="1">IF(Table_owssvr[[#This Row],[Date]]&gt;=(TODAY()-365),"Y","N")</f>
        <v>N</v>
      </c>
      <c r="D1097" s="1" t="s">
        <v>2287</v>
      </c>
      <c r="E1097" s="1" t="s">
        <v>19</v>
      </c>
      <c r="F1097" s="14" t="s">
        <v>2288</v>
      </c>
      <c r="G1097" s="1" t="s">
        <v>59</v>
      </c>
      <c r="H1097" s="6" t="str">
        <f>IFERROR(LEFT(Table_owssvr[[#This Row],[Subject]],FIND(";",Table_owssvr[[#This Row],[Subject]])-1),Table_owssvr[[#This Row],[Subject]])</f>
        <v>Damage related to disaster</v>
      </c>
      <c r="I1097" s="1" t="s">
        <v>16</v>
      </c>
      <c r="J1097" s="1" t="s">
        <v>95</v>
      </c>
      <c r="K1097" s="5">
        <v>43381.680625000001</v>
      </c>
      <c r="L1097" s="1"/>
      <c r="M1097" s="1"/>
      <c r="N1097" s="2" t="s">
        <v>12</v>
      </c>
      <c r="O1097" s="6" t="b">
        <v>0</v>
      </c>
      <c r="P1097" s="1" t="s">
        <v>15</v>
      </c>
      <c r="Q1097" s="33" t="str">
        <f>IF(ISNUMBER(SEARCH(",",Table_owssvr[[#This Row],[Created By]])),SUBSTITUTE(Table_owssvr[[#This Row],[Created By]]," OCD,",""),Table_owssvr[[#This Row],[Created By]])</f>
        <v>Eugenia Williams</v>
      </c>
      <c r="R1097" s="33" t="str">
        <f>IF(ISNUMBER(SEARCH(",",Table_owssvr[[#This Row],[Created By]])),(MID(Table_owssvr[[#This Row],[Created By_A]]&amp;" "&amp;Table_owssvr[[#This Row],[Created By_A]],FIND(" ",Table_owssvr[[#This Row],[Created By_A]])+1,LEN(Table_owssvr[[#This Row],[Created By_A]]))),Table_owssvr[[#This Row],[Created By]])</f>
        <v>Eugenia Williams</v>
      </c>
      <c r="S1097" s="34" t="str">
        <f>IF(ISNUMBER(SEARCH(",",Table_owssvr[[#This Row],[Created By_B1]])),SUBSTITUTE(Table_owssvr[[#This Row],[Created By_B1]],",",""),Table_owssvr[[#This Row],[Created By_B1]])</f>
        <v>Eugenia Williams</v>
      </c>
      <c r="T1097" s="7">
        <v>1110</v>
      </c>
      <c r="U1097" s="1" t="s">
        <v>15</v>
      </c>
      <c r="V1097" s="5">
        <v>43381.680625000001</v>
      </c>
      <c r="W1097" s="1" t="s">
        <v>95</v>
      </c>
      <c r="X1097" s="1"/>
      <c r="Y1097" s="1" t="s">
        <v>13</v>
      </c>
      <c r="Z1097" s="1" t="s">
        <v>12</v>
      </c>
      <c r="AA1097" s="1" t="s">
        <v>11</v>
      </c>
    </row>
    <row r="1098" spans="1:27" x14ac:dyDescent="0.25">
      <c r="A1098" s="1" t="s">
        <v>2443</v>
      </c>
      <c r="B1098" s="4">
        <v>43375</v>
      </c>
      <c r="C1098" s="24" t="str">
        <f ca="1">IF(Table_owssvr[[#This Row],[Date]]&gt;=(TODAY()-365),"Y","N")</f>
        <v>N</v>
      </c>
      <c r="D1098" s="1" t="s">
        <v>2289</v>
      </c>
      <c r="E1098" s="1" t="s">
        <v>19</v>
      </c>
      <c r="F1098" s="14" t="s">
        <v>2444</v>
      </c>
      <c r="G1098" s="1" t="s">
        <v>59</v>
      </c>
      <c r="H1098" s="6" t="str">
        <f>IFERROR(LEFT(Table_owssvr[[#This Row],[Subject]],FIND(";",Table_owssvr[[#This Row],[Subject]])-1),Table_owssvr[[#This Row],[Subject]])</f>
        <v>Damage related to disaster</v>
      </c>
      <c r="I1098" s="1" t="s">
        <v>16</v>
      </c>
      <c r="J1098" s="1" t="s">
        <v>95</v>
      </c>
      <c r="K1098" s="5">
        <v>43382.507465277777</v>
      </c>
      <c r="L1098" s="1"/>
      <c r="M1098" s="1"/>
      <c r="N1098" s="2" t="s">
        <v>12</v>
      </c>
      <c r="O1098" s="6" t="b">
        <v>0</v>
      </c>
      <c r="P1098" s="1" t="s">
        <v>15</v>
      </c>
      <c r="Q1098" s="33" t="str">
        <f>IF(ISNUMBER(SEARCH(",",Table_owssvr[[#This Row],[Created By]])),SUBSTITUTE(Table_owssvr[[#This Row],[Created By]]," OCD,",""),Table_owssvr[[#This Row],[Created By]])</f>
        <v>Eugenia Williams</v>
      </c>
      <c r="R1098" s="33" t="str">
        <f>IF(ISNUMBER(SEARCH(",",Table_owssvr[[#This Row],[Created By]])),(MID(Table_owssvr[[#This Row],[Created By_A]]&amp;" "&amp;Table_owssvr[[#This Row],[Created By_A]],FIND(" ",Table_owssvr[[#This Row],[Created By_A]])+1,LEN(Table_owssvr[[#This Row],[Created By_A]]))),Table_owssvr[[#This Row],[Created By]])</f>
        <v>Eugenia Williams</v>
      </c>
      <c r="S1098" s="34" t="str">
        <f>IF(ISNUMBER(SEARCH(",",Table_owssvr[[#This Row],[Created By_B1]])),SUBSTITUTE(Table_owssvr[[#This Row],[Created By_B1]],",",""),Table_owssvr[[#This Row],[Created By_B1]])</f>
        <v>Eugenia Williams</v>
      </c>
      <c r="T1098" s="7">
        <v>1111</v>
      </c>
      <c r="U1098" s="1" t="s">
        <v>15</v>
      </c>
      <c r="V1098" s="5">
        <v>43472.649108796293</v>
      </c>
      <c r="W1098" s="1" t="s">
        <v>95</v>
      </c>
      <c r="X1098" s="1"/>
      <c r="Y1098" s="1" t="s">
        <v>13</v>
      </c>
      <c r="Z1098" s="1" t="s">
        <v>12</v>
      </c>
      <c r="AA1098" s="1" t="s">
        <v>11</v>
      </c>
    </row>
    <row r="1099" spans="1:27" x14ac:dyDescent="0.25">
      <c r="A1099" s="25" t="s">
        <v>2290</v>
      </c>
      <c r="B1099" s="26">
        <v>43376</v>
      </c>
      <c r="C1099" s="27" t="str">
        <f ca="1">IF(Table_owssvr[[#This Row],[Date]]&gt;=(TODAY()-365),"Y","N")</f>
        <v>N</v>
      </c>
      <c r="D1099" s="25" t="s">
        <v>2291</v>
      </c>
      <c r="E1099" s="25" t="s">
        <v>19</v>
      </c>
      <c r="F1099" s="14" t="s">
        <v>2292</v>
      </c>
      <c r="G1099" s="25" t="s">
        <v>2293</v>
      </c>
      <c r="H1099" s="28" t="str">
        <f>IFERROR(LEFT(Table_owssvr[[#This Row],[Subject]],FIND(";",Table_owssvr[[#This Row],[Subject]])-1),Table_owssvr[[#This Row],[Subject]])</f>
        <v>Damage related to disaster</v>
      </c>
      <c r="I1099" s="25" t="s">
        <v>16</v>
      </c>
      <c r="J1099" s="25" t="s">
        <v>2827</v>
      </c>
      <c r="K1099" s="29">
        <v>43383.453993055555</v>
      </c>
      <c r="L1099" s="25"/>
      <c r="M1099" s="25"/>
      <c r="N1099" s="30" t="s">
        <v>12</v>
      </c>
      <c r="O1099" s="28" t="b">
        <v>0</v>
      </c>
      <c r="P1099" s="25" t="s">
        <v>15</v>
      </c>
      <c r="Q1099" s="33" t="str">
        <f>IF(ISNUMBER(SEARCH(",",Table_owssvr[[#This Row],[Created By]])),SUBSTITUTE(Table_owssvr[[#This Row],[Created By]]," OCD,",""),Table_owssvr[[#This Row],[Created By]])</f>
        <v>Eva Strausbaugh</v>
      </c>
      <c r="R1099" s="33" t="str">
        <f>IF(ISNUMBER(SEARCH(",",Table_owssvr[[#This Row],[Created By]])),(MID(Table_owssvr[[#This Row],[Created By_A]]&amp;" "&amp;Table_owssvr[[#This Row],[Created By_A]],FIND(" ",Table_owssvr[[#This Row],[Created By_A]])+1,LEN(Table_owssvr[[#This Row],[Created By_A]]))),Table_owssvr[[#This Row],[Created By]])</f>
        <v>Eva Strausbaugh</v>
      </c>
      <c r="S1099" s="34" t="str">
        <f>IF(ISNUMBER(SEARCH(",",Table_owssvr[[#This Row],[Created By_B1]])),SUBSTITUTE(Table_owssvr[[#This Row],[Created By_B1]],",",""),Table_owssvr[[#This Row],[Created By_B1]])</f>
        <v>Eva Strausbaugh</v>
      </c>
      <c r="T1099" s="31">
        <v>1112</v>
      </c>
      <c r="U1099" s="25" t="s">
        <v>15</v>
      </c>
      <c r="V1099" s="29">
        <v>43383.453993055555</v>
      </c>
      <c r="W1099" s="25" t="s">
        <v>2827</v>
      </c>
      <c r="X1099" s="25"/>
      <c r="Y1099" s="25" t="s">
        <v>13</v>
      </c>
      <c r="Z1099" s="25" t="s">
        <v>12</v>
      </c>
      <c r="AA1099" s="25" t="s">
        <v>11</v>
      </c>
    </row>
    <row r="1100" spans="1:27" x14ac:dyDescent="0.25">
      <c r="A1100" s="1" t="s">
        <v>2294</v>
      </c>
      <c r="B1100" s="4">
        <v>43376</v>
      </c>
      <c r="C1100" s="24" t="str">
        <f ca="1">IF(Table_owssvr[[#This Row],[Date]]&gt;=(TODAY()-365),"Y","N")</f>
        <v>N</v>
      </c>
      <c r="D1100" s="1" t="s">
        <v>2295</v>
      </c>
      <c r="E1100" s="1" t="s">
        <v>19</v>
      </c>
      <c r="F1100" s="14" t="s">
        <v>2296</v>
      </c>
      <c r="G1100" s="1" t="s">
        <v>2293</v>
      </c>
      <c r="H1100" s="6" t="str">
        <f>IFERROR(LEFT(Table_owssvr[[#This Row],[Subject]],FIND(";",Table_owssvr[[#This Row],[Subject]])-1),Table_owssvr[[#This Row],[Subject]])</f>
        <v>Damage related to disaster</v>
      </c>
      <c r="I1100" s="1" t="s">
        <v>16</v>
      </c>
      <c r="J1100" s="1" t="s">
        <v>2827</v>
      </c>
      <c r="K1100" s="5">
        <v>43383.457974537036</v>
      </c>
      <c r="L1100" s="1"/>
      <c r="M1100" s="1"/>
      <c r="N1100" s="2" t="s">
        <v>12</v>
      </c>
      <c r="O1100" s="6" t="b">
        <v>0</v>
      </c>
      <c r="P1100" s="1" t="s">
        <v>15</v>
      </c>
      <c r="Q1100" s="33" t="str">
        <f>IF(ISNUMBER(SEARCH(",",Table_owssvr[[#This Row],[Created By]])),SUBSTITUTE(Table_owssvr[[#This Row],[Created By]]," OCD,",""),Table_owssvr[[#This Row],[Created By]])</f>
        <v>Eva Strausbaugh</v>
      </c>
      <c r="R1100" s="33" t="str">
        <f>IF(ISNUMBER(SEARCH(",",Table_owssvr[[#This Row],[Created By]])),(MID(Table_owssvr[[#This Row],[Created By_A]]&amp;" "&amp;Table_owssvr[[#This Row],[Created By_A]],FIND(" ",Table_owssvr[[#This Row],[Created By_A]])+1,LEN(Table_owssvr[[#This Row],[Created By_A]]))),Table_owssvr[[#This Row],[Created By]])</f>
        <v>Eva Strausbaugh</v>
      </c>
      <c r="S1100" s="34" t="str">
        <f>IF(ISNUMBER(SEARCH(",",Table_owssvr[[#This Row],[Created By_B1]])),SUBSTITUTE(Table_owssvr[[#This Row],[Created By_B1]],",",""),Table_owssvr[[#This Row],[Created By_B1]])</f>
        <v>Eva Strausbaugh</v>
      </c>
      <c r="T1100" s="7">
        <v>1113</v>
      </c>
      <c r="U1100" s="1" t="s">
        <v>15</v>
      </c>
      <c r="V1100" s="5">
        <v>43383.457974537036</v>
      </c>
      <c r="W1100" s="1" t="s">
        <v>2827</v>
      </c>
      <c r="X1100" s="1"/>
      <c r="Y1100" s="1" t="s">
        <v>13</v>
      </c>
      <c r="Z1100" s="1" t="s">
        <v>12</v>
      </c>
      <c r="AA1100" s="1" t="s">
        <v>11</v>
      </c>
    </row>
    <row r="1101" spans="1:27" x14ac:dyDescent="0.25">
      <c r="A1101" s="25" t="s">
        <v>758</v>
      </c>
      <c r="B1101" s="26">
        <v>43377</v>
      </c>
      <c r="C1101" s="27" t="str">
        <f ca="1">IF(Table_owssvr[[#This Row],[Date]]&gt;=(TODAY()-365),"Y","N")</f>
        <v>N</v>
      </c>
      <c r="D1101" s="25" t="s">
        <v>2297</v>
      </c>
      <c r="E1101" s="25" t="s">
        <v>19</v>
      </c>
      <c r="F1101" s="14" t="s">
        <v>2298</v>
      </c>
      <c r="G1101" s="25" t="s">
        <v>2299</v>
      </c>
      <c r="H1101" s="28" t="str">
        <f>IFERROR(LEFT(Table_owssvr[[#This Row],[Subject]],FIND(";",Table_owssvr[[#This Row],[Subject]])-1),Table_owssvr[[#This Row],[Subject]])</f>
        <v>Damage related to disaster</v>
      </c>
      <c r="I1101" s="25" t="s">
        <v>16</v>
      </c>
      <c r="J1101" s="25" t="s">
        <v>2827</v>
      </c>
      <c r="K1101" s="29">
        <v>43383.463125000002</v>
      </c>
      <c r="L1101" s="25"/>
      <c r="M1101" s="25"/>
      <c r="N1101" s="30" t="s">
        <v>12</v>
      </c>
      <c r="O1101" s="28" t="b">
        <v>0</v>
      </c>
      <c r="P1101" s="25" t="s">
        <v>15</v>
      </c>
      <c r="Q1101" s="33" t="str">
        <f>IF(ISNUMBER(SEARCH(",",Table_owssvr[[#This Row],[Created By]])),SUBSTITUTE(Table_owssvr[[#This Row],[Created By]]," OCD,",""),Table_owssvr[[#This Row],[Created By]])</f>
        <v>Eva Strausbaugh</v>
      </c>
      <c r="R1101" s="33" t="str">
        <f>IF(ISNUMBER(SEARCH(",",Table_owssvr[[#This Row],[Created By]])),(MID(Table_owssvr[[#This Row],[Created By_A]]&amp;" "&amp;Table_owssvr[[#This Row],[Created By_A]],FIND(" ",Table_owssvr[[#This Row],[Created By_A]])+1,LEN(Table_owssvr[[#This Row],[Created By_A]]))),Table_owssvr[[#This Row],[Created By]])</f>
        <v>Eva Strausbaugh</v>
      </c>
      <c r="S1101" s="34" t="str">
        <f>IF(ISNUMBER(SEARCH(",",Table_owssvr[[#This Row],[Created By_B1]])),SUBSTITUTE(Table_owssvr[[#This Row],[Created By_B1]],",",""),Table_owssvr[[#This Row],[Created By_B1]])</f>
        <v>Eva Strausbaugh</v>
      </c>
      <c r="T1101" s="31">
        <v>1114</v>
      </c>
      <c r="U1101" s="25" t="s">
        <v>15</v>
      </c>
      <c r="V1101" s="29">
        <v>43383.463125000002</v>
      </c>
      <c r="W1101" s="25" t="s">
        <v>2827</v>
      </c>
      <c r="X1101" s="25"/>
      <c r="Y1101" s="25" t="s">
        <v>13</v>
      </c>
      <c r="Z1101" s="25" t="s">
        <v>12</v>
      </c>
      <c r="AA1101" s="25" t="s">
        <v>11</v>
      </c>
    </row>
    <row r="1102" spans="1:27" x14ac:dyDescent="0.25">
      <c r="A1102" s="25" t="s">
        <v>2300</v>
      </c>
      <c r="B1102" s="26">
        <v>43375</v>
      </c>
      <c r="C1102" s="27" t="str">
        <f ca="1">IF(Table_owssvr[[#This Row],[Date]]&gt;=(TODAY()-365),"Y","N")</f>
        <v>N</v>
      </c>
      <c r="D1102" s="25" t="s">
        <v>2301</v>
      </c>
      <c r="E1102" s="25" t="s">
        <v>19</v>
      </c>
      <c r="F1102" s="14" t="s">
        <v>2302</v>
      </c>
      <c r="G1102" s="25" t="s">
        <v>59</v>
      </c>
      <c r="H1102" s="28" t="str">
        <f>IFERROR(LEFT(Table_owssvr[[#This Row],[Subject]],FIND(";",Table_owssvr[[#This Row],[Subject]])-1),Table_owssvr[[#This Row],[Subject]])</f>
        <v>Damage related to disaster</v>
      </c>
      <c r="I1102" s="25" t="s">
        <v>16</v>
      </c>
      <c r="J1102" s="25" t="s">
        <v>95</v>
      </c>
      <c r="K1102" s="29">
        <v>43383.545034722221</v>
      </c>
      <c r="L1102" s="25"/>
      <c r="M1102" s="25"/>
      <c r="N1102" s="30" t="s">
        <v>12</v>
      </c>
      <c r="O1102" s="28" t="b">
        <v>0</v>
      </c>
      <c r="P1102" s="25" t="s">
        <v>15</v>
      </c>
      <c r="Q1102" s="33" t="str">
        <f>IF(ISNUMBER(SEARCH(",",Table_owssvr[[#This Row],[Created By]])),SUBSTITUTE(Table_owssvr[[#This Row],[Created By]]," OCD,",""),Table_owssvr[[#This Row],[Created By]])</f>
        <v>Eugenia Williams</v>
      </c>
      <c r="R1102" s="33" t="str">
        <f>IF(ISNUMBER(SEARCH(",",Table_owssvr[[#This Row],[Created By]])),(MID(Table_owssvr[[#This Row],[Created By_A]]&amp;" "&amp;Table_owssvr[[#This Row],[Created By_A]],FIND(" ",Table_owssvr[[#This Row],[Created By_A]])+1,LEN(Table_owssvr[[#This Row],[Created By_A]]))),Table_owssvr[[#This Row],[Created By]])</f>
        <v>Eugenia Williams</v>
      </c>
      <c r="S1102" s="34" t="str">
        <f>IF(ISNUMBER(SEARCH(",",Table_owssvr[[#This Row],[Created By_B1]])),SUBSTITUTE(Table_owssvr[[#This Row],[Created By_B1]],",",""),Table_owssvr[[#This Row],[Created By_B1]])</f>
        <v>Eugenia Williams</v>
      </c>
      <c r="T1102" s="31">
        <v>1115</v>
      </c>
      <c r="U1102" s="25" t="s">
        <v>15</v>
      </c>
      <c r="V1102" s="29">
        <v>43383.545034722221</v>
      </c>
      <c r="W1102" s="25" t="s">
        <v>95</v>
      </c>
      <c r="X1102" s="25"/>
      <c r="Y1102" s="25" t="s">
        <v>13</v>
      </c>
      <c r="Z1102" s="25" t="s">
        <v>12</v>
      </c>
      <c r="AA1102" s="25" t="s">
        <v>11</v>
      </c>
    </row>
    <row r="1103" spans="1:27" x14ac:dyDescent="0.25">
      <c r="A1103" s="1" t="s">
        <v>2303</v>
      </c>
      <c r="B1103" s="4">
        <v>43376</v>
      </c>
      <c r="C1103" s="24" t="str">
        <f ca="1">IF(Table_owssvr[[#This Row],[Date]]&gt;=(TODAY()-365),"Y","N")</f>
        <v>N</v>
      </c>
      <c r="D1103" s="1" t="s">
        <v>2304</v>
      </c>
      <c r="E1103" s="1" t="s">
        <v>19</v>
      </c>
      <c r="F1103" s="14" t="s">
        <v>2305</v>
      </c>
      <c r="G1103" s="1" t="s">
        <v>59</v>
      </c>
      <c r="H1103" s="6" t="str">
        <f>IFERROR(LEFT(Table_owssvr[[#This Row],[Subject]],FIND(";",Table_owssvr[[#This Row],[Subject]])-1),Table_owssvr[[#This Row],[Subject]])</f>
        <v>Damage related to disaster</v>
      </c>
      <c r="I1103" s="1" t="s">
        <v>16</v>
      </c>
      <c r="J1103" s="1" t="s">
        <v>95</v>
      </c>
      <c r="K1103" s="5">
        <v>43385.476215277777</v>
      </c>
      <c r="L1103" s="1"/>
      <c r="M1103" s="1"/>
      <c r="N1103" s="2" t="s">
        <v>12</v>
      </c>
      <c r="O1103" s="6" t="b">
        <v>0</v>
      </c>
      <c r="P1103" s="1" t="s">
        <v>15</v>
      </c>
      <c r="Q1103" s="33" t="str">
        <f>IF(ISNUMBER(SEARCH(",",Table_owssvr[[#This Row],[Created By]])),SUBSTITUTE(Table_owssvr[[#This Row],[Created By]]," OCD,",""),Table_owssvr[[#This Row],[Created By]])</f>
        <v>Eugenia Williams</v>
      </c>
      <c r="R1103" s="33" t="str">
        <f>IF(ISNUMBER(SEARCH(",",Table_owssvr[[#This Row],[Created By]])),(MID(Table_owssvr[[#This Row],[Created By_A]]&amp;" "&amp;Table_owssvr[[#This Row],[Created By_A]],FIND(" ",Table_owssvr[[#This Row],[Created By_A]])+1,LEN(Table_owssvr[[#This Row],[Created By_A]]))),Table_owssvr[[#This Row],[Created By]])</f>
        <v>Eugenia Williams</v>
      </c>
      <c r="S1103" s="34" t="str">
        <f>IF(ISNUMBER(SEARCH(",",Table_owssvr[[#This Row],[Created By_B1]])),SUBSTITUTE(Table_owssvr[[#This Row],[Created By_B1]],",",""),Table_owssvr[[#This Row],[Created By_B1]])</f>
        <v>Eugenia Williams</v>
      </c>
      <c r="T1103" s="7">
        <v>1116</v>
      </c>
      <c r="U1103" s="1" t="s">
        <v>15</v>
      </c>
      <c r="V1103" s="5">
        <v>43385.476215277777</v>
      </c>
      <c r="W1103" s="1" t="s">
        <v>95</v>
      </c>
      <c r="X1103" s="1"/>
      <c r="Y1103" s="1" t="s">
        <v>13</v>
      </c>
      <c r="Z1103" s="1" t="s">
        <v>12</v>
      </c>
      <c r="AA1103" s="1" t="s">
        <v>11</v>
      </c>
    </row>
    <row r="1104" spans="1:27" x14ac:dyDescent="0.25">
      <c r="A1104" s="1" t="s">
        <v>142</v>
      </c>
      <c r="B1104" s="4">
        <v>43391</v>
      </c>
      <c r="C1104" s="24" t="str">
        <f ca="1">IF(Table_owssvr[[#This Row],[Date]]&gt;=(TODAY()-365),"Y","N")</f>
        <v>N</v>
      </c>
      <c r="D1104" s="1" t="s">
        <v>305</v>
      </c>
      <c r="E1104" s="1" t="s">
        <v>48</v>
      </c>
      <c r="F1104" s="14" t="s">
        <v>2306</v>
      </c>
      <c r="G1104" s="1" t="s">
        <v>13</v>
      </c>
      <c r="H1104" s="6" t="str">
        <f>IFERROR(LEFT(Table_owssvr[[#This Row],[Subject]],FIND(";",Table_owssvr[[#This Row],[Subject]])-1),Table_owssvr[[#This Row],[Subject]])</f>
        <v>Grants Management</v>
      </c>
      <c r="I1104" s="1" t="s">
        <v>27</v>
      </c>
      <c r="J1104" s="1" t="s">
        <v>26</v>
      </c>
      <c r="K1104" s="5">
        <v>43391.321215277778</v>
      </c>
      <c r="L1104" s="1"/>
      <c r="M1104" s="1"/>
      <c r="N1104" s="2" t="s">
        <v>12</v>
      </c>
      <c r="O1104" s="6" t="b">
        <v>0</v>
      </c>
      <c r="P1104" s="1" t="s">
        <v>15</v>
      </c>
      <c r="Q1104" s="33" t="str">
        <f>IF(ISNUMBER(SEARCH(",",Table_owssvr[[#This Row],[Created By]])),SUBSTITUTE(Table_owssvr[[#This Row],[Created By]]," OCD,",""),Table_owssvr[[#This Row],[Created By]])</f>
        <v>Jimmy Dunphy</v>
      </c>
      <c r="R1104" s="33" t="str">
        <f>IF(ISNUMBER(SEARCH(",",Table_owssvr[[#This Row],[Created By]])),(MID(Table_owssvr[[#This Row],[Created By_A]]&amp;" "&amp;Table_owssvr[[#This Row],[Created By_A]],FIND(" ",Table_owssvr[[#This Row],[Created By_A]])+1,LEN(Table_owssvr[[#This Row],[Created By_A]]))),Table_owssvr[[#This Row],[Created By]])</f>
        <v>Jimmy Dunphy</v>
      </c>
      <c r="S1104" s="34" t="str">
        <f>IF(ISNUMBER(SEARCH(",",Table_owssvr[[#This Row],[Created By_B1]])),SUBSTITUTE(Table_owssvr[[#This Row],[Created By_B1]],",",""),Table_owssvr[[#This Row],[Created By_B1]])</f>
        <v>Jimmy Dunphy</v>
      </c>
      <c r="T1104" s="7">
        <v>1117</v>
      </c>
      <c r="U1104" s="1" t="s">
        <v>15</v>
      </c>
      <c r="V1104" s="5">
        <v>43391.462835648148</v>
      </c>
      <c r="W1104" s="1" t="s">
        <v>26</v>
      </c>
      <c r="X1104" s="1"/>
      <c r="Y1104" s="1" t="s">
        <v>13</v>
      </c>
      <c r="Z1104" s="1" t="s">
        <v>12</v>
      </c>
      <c r="AA1104" s="1" t="s">
        <v>11</v>
      </c>
    </row>
    <row r="1105" spans="1:27" x14ac:dyDescent="0.25">
      <c r="A1105" s="25" t="s">
        <v>2307</v>
      </c>
      <c r="B1105" s="26">
        <v>43388</v>
      </c>
      <c r="C1105" s="27" t="str">
        <f ca="1">IF(Table_owssvr[[#This Row],[Date]]&gt;=(TODAY()-365),"Y","N")</f>
        <v>N</v>
      </c>
      <c r="D1105" s="25" t="s">
        <v>2308</v>
      </c>
      <c r="E1105" s="25" t="s">
        <v>19</v>
      </c>
      <c r="F1105" s="14" t="s">
        <v>2309</v>
      </c>
      <c r="G1105" s="25" t="s">
        <v>22</v>
      </c>
      <c r="H1105" s="28" t="str">
        <f>IFERROR(LEFT(Table_owssvr[[#This Row],[Subject]],FIND(";",Table_owssvr[[#This Row],[Subject]])-1),Table_owssvr[[#This Row],[Subject]])</f>
        <v>Damage related to disaster</v>
      </c>
      <c r="I1105" s="25" t="s">
        <v>16</v>
      </c>
      <c r="J1105" s="25" t="s">
        <v>14</v>
      </c>
      <c r="K1105" s="29">
        <v>43391.381550925929</v>
      </c>
      <c r="L1105" s="25"/>
      <c r="M1105" s="25"/>
      <c r="N1105" s="30" t="s">
        <v>12</v>
      </c>
      <c r="O1105" s="28" t="b">
        <v>0</v>
      </c>
      <c r="P1105" s="25" t="s">
        <v>15</v>
      </c>
      <c r="Q1105" s="33" t="str">
        <f>IF(ISNUMBER(SEARCH(",",Table_owssvr[[#This Row],[Created By]])),SUBSTITUTE(Table_owssvr[[#This Row],[Created By]]," OCD,",""),Table_owssvr[[#This Row],[Created By]])</f>
        <v>Janssen Helena</v>
      </c>
      <c r="R1105" s="33" t="str">
        <f>IF(ISNUMBER(SEARCH(",",Table_owssvr[[#This Row],[Created By]])),(MID(Table_owssvr[[#This Row],[Created By_A]]&amp;" "&amp;Table_owssvr[[#This Row],[Created By_A]],FIND(" ",Table_owssvr[[#This Row],[Created By_A]])+1,LEN(Table_owssvr[[#This Row],[Created By_A]]))),Table_owssvr[[#This Row],[Created By]])</f>
        <v>Helena Janssen</v>
      </c>
      <c r="S1105" s="34" t="str">
        <f>IF(ISNUMBER(SEARCH(",",Table_owssvr[[#This Row],[Created By_B1]])),SUBSTITUTE(Table_owssvr[[#This Row],[Created By_B1]],",",""),Table_owssvr[[#This Row],[Created By_B1]])</f>
        <v>Helena Janssen</v>
      </c>
      <c r="T1105" s="31">
        <v>1118</v>
      </c>
      <c r="U1105" s="25" t="s">
        <v>15</v>
      </c>
      <c r="V1105" s="29">
        <v>43391.381550925929</v>
      </c>
      <c r="W1105" s="25" t="s">
        <v>14</v>
      </c>
      <c r="X1105" s="25"/>
      <c r="Y1105" s="25" t="s">
        <v>13</v>
      </c>
      <c r="Z1105" s="25" t="s">
        <v>12</v>
      </c>
      <c r="AA1105" s="25" t="s">
        <v>11</v>
      </c>
    </row>
    <row r="1106" spans="1:27" x14ac:dyDescent="0.25">
      <c r="A1106" s="25" t="s">
        <v>2310</v>
      </c>
      <c r="B1106" s="26">
        <v>43388</v>
      </c>
      <c r="C1106" s="27" t="str">
        <f ca="1">IF(Table_owssvr[[#This Row],[Date]]&gt;=(TODAY()-365),"Y","N")</f>
        <v>N</v>
      </c>
      <c r="D1106" s="25" t="s">
        <v>2311</v>
      </c>
      <c r="E1106" s="25" t="s">
        <v>19</v>
      </c>
      <c r="F1106" s="14" t="s">
        <v>2312</v>
      </c>
      <c r="G1106" s="25" t="s">
        <v>22</v>
      </c>
      <c r="H1106" s="28" t="str">
        <f>IFERROR(LEFT(Table_owssvr[[#This Row],[Subject]],FIND(";",Table_owssvr[[#This Row],[Subject]])-1),Table_owssvr[[#This Row],[Subject]])</f>
        <v>Damage related to disaster</v>
      </c>
      <c r="I1106" s="25" t="s">
        <v>16</v>
      </c>
      <c r="J1106" s="25" t="s">
        <v>14</v>
      </c>
      <c r="K1106" s="29">
        <v>43391.383634259262</v>
      </c>
      <c r="L1106" s="25"/>
      <c r="M1106" s="25"/>
      <c r="N1106" s="30" t="s">
        <v>12</v>
      </c>
      <c r="O1106" s="28" t="b">
        <v>0</v>
      </c>
      <c r="P1106" s="25" t="s">
        <v>15</v>
      </c>
      <c r="Q1106" s="33" t="str">
        <f>IF(ISNUMBER(SEARCH(",",Table_owssvr[[#This Row],[Created By]])),SUBSTITUTE(Table_owssvr[[#This Row],[Created By]]," OCD,",""),Table_owssvr[[#This Row],[Created By]])</f>
        <v>Janssen Helena</v>
      </c>
      <c r="R1106" s="33" t="str">
        <f>IF(ISNUMBER(SEARCH(",",Table_owssvr[[#This Row],[Created By]])),(MID(Table_owssvr[[#This Row],[Created By_A]]&amp;" "&amp;Table_owssvr[[#This Row],[Created By_A]],FIND(" ",Table_owssvr[[#This Row],[Created By_A]])+1,LEN(Table_owssvr[[#This Row],[Created By_A]]))),Table_owssvr[[#This Row],[Created By]])</f>
        <v>Helena Janssen</v>
      </c>
      <c r="S1106" s="34" t="str">
        <f>IF(ISNUMBER(SEARCH(",",Table_owssvr[[#This Row],[Created By_B1]])),SUBSTITUTE(Table_owssvr[[#This Row],[Created By_B1]],",",""),Table_owssvr[[#This Row],[Created By_B1]])</f>
        <v>Helena Janssen</v>
      </c>
      <c r="T1106" s="31">
        <v>1119</v>
      </c>
      <c r="U1106" s="25" t="s">
        <v>15</v>
      </c>
      <c r="V1106" s="29">
        <v>43391.383634259262</v>
      </c>
      <c r="W1106" s="25" t="s">
        <v>14</v>
      </c>
      <c r="X1106" s="25"/>
      <c r="Y1106" s="25" t="s">
        <v>13</v>
      </c>
      <c r="Z1106" s="25" t="s">
        <v>12</v>
      </c>
      <c r="AA1106" s="25" t="s">
        <v>11</v>
      </c>
    </row>
    <row r="1107" spans="1:27" x14ac:dyDescent="0.25">
      <c r="A1107" s="25" t="s">
        <v>2313</v>
      </c>
      <c r="B1107" s="26">
        <v>43389</v>
      </c>
      <c r="C1107" s="27" t="str">
        <f ca="1">IF(Table_owssvr[[#This Row],[Date]]&gt;=(TODAY()-365),"Y","N")</f>
        <v>N</v>
      </c>
      <c r="D1107" s="25" t="s">
        <v>2314</v>
      </c>
      <c r="E1107" s="25" t="s">
        <v>19</v>
      </c>
      <c r="F1107" s="14" t="s">
        <v>2315</v>
      </c>
      <c r="G1107" s="25" t="s">
        <v>22</v>
      </c>
      <c r="H1107" s="28" t="str">
        <f>IFERROR(LEFT(Table_owssvr[[#This Row],[Subject]],FIND(";",Table_owssvr[[#This Row],[Subject]])-1),Table_owssvr[[#This Row],[Subject]])</f>
        <v>Damage related to disaster</v>
      </c>
      <c r="I1107" s="25" t="s">
        <v>16</v>
      </c>
      <c r="J1107" s="25" t="s">
        <v>14</v>
      </c>
      <c r="K1107" s="29">
        <v>43391.38553240741</v>
      </c>
      <c r="L1107" s="25"/>
      <c r="M1107" s="25"/>
      <c r="N1107" s="30" t="s">
        <v>12</v>
      </c>
      <c r="O1107" s="28" t="b">
        <v>0</v>
      </c>
      <c r="P1107" s="25" t="s">
        <v>15</v>
      </c>
      <c r="Q1107" s="33" t="str">
        <f>IF(ISNUMBER(SEARCH(",",Table_owssvr[[#This Row],[Created By]])),SUBSTITUTE(Table_owssvr[[#This Row],[Created By]]," OCD,",""),Table_owssvr[[#This Row],[Created By]])</f>
        <v>Janssen Helena</v>
      </c>
      <c r="R1107" s="33" t="str">
        <f>IF(ISNUMBER(SEARCH(",",Table_owssvr[[#This Row],[Created By]])),(MID(Table_owssvr[[#This Row],[Created By_A]]&amp;" "&amp;Table_owssvr[[#This Row],[Created By_A]],FIND(" ",Table_owssvr[[#This Row],[Created By_A]])+1,LEN(Table_owssvr[[#This Row],[Created By_A]]))),Table_owssvr[[#This Row],[Created By]])</f>
        <v>Helena Janssen</v>
      </c>
      <c r="S1107" s="34" t="str">
        <f>IF(ISNUMBER(SEARCH(",",Table_owssvr[[#This Row],[Created By_B1]])),SUBSTITUTE(Table_owssvr[[#This Row],[Created By_B1]],",",""),Table_owssvr[[#This Row],[Created By_B1]])</f>
        <v>Helena Janssen</v>
      </c>
      <c r="T1107" s="31">
        <v>1120</v>
      </c>
      <c r="U1107" s="25" t="s">
        <v>15</v>
      </c>
      <c r="V1107" s="29">
        <v>43391.38553240741</v>
      </c>
      <c r="W1107" s="25" t="s">
        <v>14</v>
      </c>
      <c r="X1107" s="25"/>
      <c r="Y1107" s="25" t="s">
        <v>13</v>
      </c>
      <c r="Z1107" s="25" t="s">
        <v>12</v>
      </c>
      <c r="AA1107" s="25" t="s">
        <v>11</v>
      </c>
    </row>
    <row r="1108" spans="1:27" x14ac:dyDescent="0.25">
      <c r="A1108" s="25" t="s">
        <v>2316</v>
      </c>
      <c r="B1108" s="26">
        <v>43389</v>
      </c>
      <c r="C1108" s="27" t="str">
        <f ca="1">IF(Table_owssvr[[#This Row],[Date]]&gt;=(TODAY()-365),"Y","N")</f>
        <v>N</v>
      </c>
      <c r="D1108" s="25" t="s">
        <v>2317</v>
      </c>
      <c r="E1108" s="25" t="s">
        <v>19</v>
      </c>
      <c r="F1108" s="14" t="s">
        <v>2318</v>
      </c>
      <c r="G1108" s="25" t="s">
        <v>22</v>
      </c>
      <c r="H1108" s="28" t="str">
        <f>IFERROR(LEFT(Table_owssvr[[#This Row],[Subject]],FIND(";",Table_owssvr[[#This Row],[Subject]])-1),Table_owssvr[[#This Row],[Subject]])</f>
        <v>Damage related to disaster</v>
      </c>
      <c r="I1108" s="25" t="s">
        <v>16</v>
      </c>
      <c r="J1108" s="25" t="s">
        <v>14</v>
      </c>
      <c r="K1108" s="29">
        <v>43391.387233796297</v>
      </c>
      <c r="L1108" s="25"/>
      <c r="M1108" s="25"/>
      <c r="N1108" s="30" t="s">
        <v>12</v>
      </c>
      <c r="O1108" s="28" t="b">
        <v>0</v>
      </c>
      <c r="P1108" s="25" t="s">
        <v>15</v>
      </c>
      <c r="Q1108" s="33" t="str">
        <f>IF(ISNUMBER(SEARCH(",",Table_owssvr[[#This Row],[Created By]])),SUBSTITUTE(Table_owssvr[[#This Row],[Created By]]," OCD,",""),Table_owssvr[[#This Row],[Created By]])</f>
        <v>Janssen Helena</v>
      </c>
      <c r="R1108" s="33" t="str">
        <f>IF(ISNUMBER(SEARCH(",",Table_owssvr[[#This Row],[Created By]])),(MID(Table_owssvr[[#This Row],[Created By_A]]&amp;" "&amp;Table_owssvr[[#This Row],[Created By_A]],FIND(" ",Table_owssvr[[#This Row],[Created By_A]])+1,LEN(Table_owssvr[[#This Row],[Created By_A]]))),Table_owssvr[[#This Row],[Created By]])</f>
        <v>Helena Janssen</v>
      </c>
      <c r="S1108" s="34" t="str">
        <f>IF(ISNUMBER(SEARCH(",",Table_owssvr[[#This Row],[Created By_B1]])),SUBSTITUTE(Table_owssvr[[#This Row],[Created By_B1]],",",""),Table_owssvr[[#This Row],[Created By_B1]])</f>
        <v>Helena Janssen</v>
      </c>
      <c r="T1108" s="31">
        <v>1121</v>
      </c>
      <c r="U1108" s="25" t="s">
        <v>15</v>
      </c>
      <c r="V1108" s="29">
        <v>43391.387233796297</v>
      </c>
      <c r="W1108" s="25" t="s">
        <v>14</v>
      </c>
      <c r="X1108" s="25"/>
      <c r="Y1108" s="25" t="s">
        <v>13</v>
      </c>
      <c r="Z1108" s="25" t="s">
        <v>12</v>
      </c>
      <c r="AA1108" s="25" t="s">
        <v>11</v>
      </c>
    </row>
    <row r="1109" spans="1:27" x14ac:dyDescent="0.25">
      <c r="A1109" s="1" t="s">
        <v>2319</v>
      </c>
      <c r="B1109" s="4">
        <v>43389</v>
      </c>
      <c r="C1109" s="24" t="str">
        <f ca="1">IF(Table_owssvr[[#This Row],[Date]]&gt;=(TODAY()-365),"Y","N")</f>
        <v>N</v>
      </c>
      <c r="D1109" s="1" t="s">
        <v>2320</v>
      </c>
      <c r="E1109" s="1" t="s">
        <v>19</v>
      </c>
      <c r="F1109" s="14" t="s">
        <v>2321</v>
      </c>
      <c r="G1109" s="1" t="s">
        <v>159</v>
      </c>
      <c r="H1109" s="6" t="str">
        <f>IFERROR(LEFT(Table_owssvr[[#This Row],[Subject]],FIND(";",Table_owssvr[[#This Row],[Subject]])-1),Table_owssvr[[#This Row],[Subject]])</f>
        <v>Damage related to disaster</v>
      </c>
      <c r="I1109" s="1" t="s">
        <v>16</v>
      </c>
      <c r="J1109" s="1" t="s">
        <v>14</v>
      </c>
      <c r="K1109" s="5">
        <v>43391.389699074076</v>
      </c>
      <c r="L1109" s="1"/>
      <c r="M1109" s="1"/>
      <c r="N1109" s="2" t="s">
        <v>12</v>
      </c>
      <c r="O1109" s="6" t="b">
        <v>0</v>
      </c>
      <c r="P1109" s="1" t="s">
        <v>15</v>
      </c>
      <c r="Q1109" s="33" t="str">
        <f>IF(ISNUMBER(SEARCH(",",Table_owssvr[[#This Row],[Created By]])),SUBSTITUTE(Table_owssvr[[#This Row],[Created By]]," OCD,",""),Table_owssvr[[#This Row],[Created By]])</f>
        <v>Janssen Helena</v>
      </c>
      <c r="R1109" s="33" t="str">
        <f>IF(ISNUMBER(SEARCH(",",Table_owssvr[[#This Row],[Created By]])),(MID(Table_owssvr[[#This Row],[Created By_A]]&amp;" "&amp;Table_owssvr[[#This Row],[Created By_A]],FIND(" ",Table_owssvr[[#This Row],[Created By_A]])+1,LEN(Table_owssvr[[#This Row],[Created By_A]]))),Table_owssvr[[#This Row],[Created By]])</f>
        <v>Helena Janssen</v>
      </c>
      <c r="S1109" s="34" t="str">
        <f>IF(ISNUMBER(SEARCH(",",Table_owssvr[[#This Row],[Created By_B1]])),SUBSTITUTE(Table_owssvr[[#This Row],[Created By_B1]],",",""),Table_owssvr[[#This Row],[Created By_B1]])</f>
        <v>Helena Janssen</v>
      </c>
      <c r="T1109" s="7">
        <v>1122</v>
      </c>
      <c r="U1109" s="1" t="s">
        <v>15</v>
      </c>
      <c r="V1109" s="5">
        <v>43391.389699074076</v>
      </c>
      <c r="W1109" s="1" t="s">
        <v>14</v>
      </c>
      <c r="X1109" s="1"/>
      <c r="Y1109" s="1" t="s">
        <v>13</v>
      </c>
      <c r="Z1109" s="1" t="s">
        <v>12</v>
      </c>
      <c r="AA1109" s="1" t="s">
        <v>11</v>
      </c>
    </row>
    <row r="1110" spans="1:27" x14ac:dyDescent="0.25">
      <c r="A1110" s="1" t="s">
        <v>2322</v>
      </c>
      <c r="B1110" s="4">
        <v>43390</v>
      </c>
      <c r="C1110" s="24" t="str">
        <f ca="1">IF(Table_owssvr[[#This Row],[Date]]&gt;=(TODAY()-365),"Y","N")</f>
        <v>N</v>
      </c>
      <c r="D1110" s="1" t="s">
        <v>2323</v>
      </c>
      <c r="E1110" s="1" t="s">
        <v>19</v>
      </c>
      <c r="F1110" s="14" t="s">
        <v>2324</v>
      </c>
      <c r="G1110" s="1" t="s">
        <v>22</v>
      </c>
      <c r="H1110" s="6" t="str">
        <f>IFERROR(LEFT(Table_owssvr[[#This Row],[Subject]],FIND(";",Table_owssvr[[#This Row],[Subject]])-1),Table_owssvr[[#This Row],[Subject]])</f>
        <v>Damage related to disaster</v>
      </c>
      <c r="I1110" s="1" t="s">
        <v>16</v>
      </c>
      <c r="J1110" s="1" t="s">
        <v>14</v>
      </c>
      <c r="K1110" s="5">
        <v>43391.391562500001</v>
      </c>
      <c r="L1110" s="1"/>
      <c r="M1110" s="1"/>
      <c r="N1110" s="2" t="s">
        <v>12</v>
      </c>
      <c r="O1110" s="6" t="b">
        <v>0</v>
      </c>
      <c r="P1110" s="1" t="s">
        <v>15</v>
      </c>
      <c r="Q1110" s="33" t="str">
        <f>IF(ISNUMBER(SEARCH(",",Table_owssvr[[#This Row],[Created By]])),SUBSTITUTE(Table_owssvr[[#This Row],[Created By]]," OCD,",""),Table_owssvr[[#This Row],[Created By]])</f>
        <v>Janssen Helena</v>
      </c>
      <c r="R1110" s="33" t="str">
        <f>IF(ISNUMBER(SEARCH(",",Table_owssvr[[#This Row],[Created By]])),(MID(Table_owssvr[[#This Row],[Created By_A]]&amp;" "&amp;Table_owssvr[[#This Row],[Created By_A]],FIND(" ",Table_owssvr[[#This Row],[Created By_A]])+1,LEN(Table_owssvr[[#This Row],[Created By_A]]))),Table_owssvr[[#This Row],[Created By]])</f>
        <v>Helena Janssen</v>
      </c>
      <c r="S1110" s="34" t="str">
        <f>IF(ISNUMBER(SEARCH(",",Table_owssvr[[#This Row],[Created By_B1]])),SUBSTITUTE(Table_owssvr[[#This Row],[Created By_B1]],",",""),Table_owssvr[[#This Row],[Created By_B1]])</f>
        <v>Helena Janssen</v>
      </c>
      <c r="T1110" s="7">
        <v>1123</v>
      </c>
      <c r="U1110" s="1" t="s">
        <v>15</v>
      </c>
      <c r="V1110" s="5">
        <v>43391.391562500001</v>
      </c>
      <c r="W1110" s="1" t="s">
        <v>14</v>
      </c>
      <c r="X1110" s="1"/>
      <c r="Y1110" s="1" t="s">
        <v>13</v>
      </c>
      <c r="Z1110" s="1" t="s">
        <v>12</v>
      </c>
      <c r="AA1110" s="1" t="s">
        <v>11</v>
      </c>
    </row>
    <row r="1111" spans="1:27" x14ac:dyDescent="0.25">
      <c r="A1111" s="25" t="s">
        <v>2325</v>
      </c>
      <c r="B1111" s="26">
        <v>43390</v>
      </c>
      <c r="C1111" s="27" t="str">
        <f ca="1">IF(Table_owssvr[[#This Row],[Date]]&gt;=(TODAY()-365),"Y","N")</f>
        <v>N</v>
      </c>
      <c r="D1111" s="25" t="s">
        <v>2326</v>
      </c>
      <c r="E1111" s="25" t="s">
        <v>19</v>
      </c>
      <c r="F1111" s="14" t="s">
        <v>2327</v>
      </c>
      <c r="G1111" s="25" t="s">
        <v>22</v>
      </c>
      <c r="H1111" s="28" t="str">
        <f>IFERROR(LEFT(Table_owssvr[[#This Row],[Subject]],FIND(";",Table_owssvr[[#This Row],[Subject]])-1),Table_owssvr[[#This Row],[Subject]])</f>
        <v>Damage related to disaster</v>
      </c>
      <c r="I1111" s="25" t="s">
        <v>16</v>
      </c>
      <c r="J1111" s="25" t="s">
        <v>14</v>
      </c>
      <c r="K1111" s="29">
        <v>43391.393518518518</v>
      </c>
      <c r="L1111" s="25"/>
      <c r="M1111" s="25"/>
      <c r="N1111" s="30" t="s">
        <v>12</v>
      </c>
      <c r="O1111" s="28" t="b">
        <v>0</v>
      </c>
      <c r="P1111" s="25" t="s">
        <v>15</v>
      </c>
      <c r="Q1111" s="33" t="str">
        <f>IF(ISNUMBER(SEARCH(",",Table_owssvr[[#This Row],[Created By]])),SUBSTITUTE(Table_owssvr[[#This Row],[Created By]]," OCD,",""),Table_owssvr[[#This Row],[Created By]])</f>
        <v>Janssen Helena</v>
      </c>
      <c r="R1111" s="33" t="str">
        <f>IF(ISNUMBER(SEARCH(",",Table_owssvr[[#This Row],[Created By]])),(MID(Table_owssvr[[#This Row],[Created By_A]]&amp;" "&amp;Table_owssvr[[#This Row],[Created By_A]],FIND(" ",Table_owssvr[[#This Row],[Created By_A]])+1,LEN(Table_owssvr[[#This Row],[Created By_A]]))),Table_owssvr[[#This Row],[Created By]])</f>
        <v>Helena Janssen</v>
      </c>
      <c r="S1111" s="34" t="str">
        <f>IF(ISNUMBER(SEARCH(",",Table_owssvr[[#This Row],[Created By_B1]])),SUBSTITUTE(Table_owssvr[[#This Row],[Created By_B1]],",",""),Table_owssvr[[#This Row],[Created By_B1]])</f>
        <v>Helena Janssen</v>
      </c>
      <c r="T1111" s="31">
        <v>1124</v>
      </c>
      <c r="U1111" s="25" t="s">
        <v>15</v>
      </c>
      <c r="V1111" s="29">
        <v>43391.393518518518</v>
      </c>
      <c r="W1111" s="25" t="s">
        <v>14</v>
      </c>
      <c r="X1111" s="25"/>
      <c r="Y1111" s="25" t="s">
        <v>13</v>
      </c>
      <c r="Z1111" s="25" t="s">
        <v>12</v>
      </c>
      <c r="AA1111" s="25" t="s">
        <v>11</v>
      </c>
    </row>
    <row r="1112" spans="1:27" x14ac:dyDescent="0.25">
      <c r="A1112" s="1" t="s">
        <v>2328</v>
      </c>
      <c r="B1112" s="4">
        <v>43390</v>
      </c>
      <c r="C1112" s="24" t="str">
        <f ca="1">IF(Table_owssvr[[#This Row],[Date]]&gt;=(TODAY()-365),"Y","N")</f>
        <v>N</v>
      </c>
      <c r="D1112" s="1" t="s">
        <v>2329</v>
      </c>
      <c r="E1112" s="1" t="s">
        <v>19</v>
      </c>
      <c r="F1112" s="14" t="s">
        <v>2330</v>
      </c>
      <c r="G1112" s="1" t="s">
        <v>59</v>
      </c>
      <c r="H1112" s="6" t="str">
        <f>IFERROR(LEFT(Table_owssvr[[#This Row],[Subject]],FIND(";",Table_owssvr[[#This Row],[Subject]])-1),Table_owssvr[[#This Row],[Subject]])</f>
        <v>Damage related to disaster</v>
      </c>
      <c r="I1112" s="1" t="s">
        <v>16</v>
      </c>
      <c r="J1112" s="1" t="s">
        <v>14</v>
      </c>
      <c r="K1112" s="5">
        <v>43391.395208333335</v>
      </c>
      <c r="L1112" s="1"/>
      <c r="M1112" s="1"/>
      <c r="N1112" s="2" t="s">
        <v>12</v>
      </c>
      <c r="O1112" s="6" t="b">
        <v>0</v>
      </c>
      <c r="P1112" s="1" t="s">
        <v>15</v>
      </c>
      <c r="Q1112" s="33" t="str">
        <f>IF(ISNUMBER(SEARCH(",",Table_owssvr[[#This Row],[Created By]])),SUBSTITUTE(Table_owssvr[[#This Row],[Created By]]," OCD,",""),Table_owssvr[[#This Row],[Created By]])</f>
        <v>Janssen Helena</v>
      </c>
      <c r="R1112" s="33" t="str">
        <f>IF(ISNUMBER(SEARCH(",",Table_owssvr[[#This Row],[Created By]])),(MID(Table_owssvr[[#This Row],[Created By_A]]&amp;" "&amp;Table_owssvr[[#This Row],[Created By_A]],FIND(" ",Table_owssvr[[#This Row],[Created By_A]])+1,LEN(Table_owssvr[[#This Row],[Created By_A]]))),Table_owssvr[[#This Row],[Created By]])</f>
        <v>Helena Janssen</v>
      </c>
      <c r="S1112" s="34" t="str">
        <f>IF(ISNUMBER(SEARCH(",",Table_owssvr[[#This Row],[Created By_B1]])),SUBSTITUTE(Table_owssvr[[#This Row],[Created By_B1]],",",""),Table_owssvr[[#This Row],[Created By_B1]])</f>
        <v>Helena Janssen</v>
      </c>
      <c r="T1112" s="7">
        <v>1125</v>
      </c>
      <c r="U1112" s="1" t="s">
        <v>15</v>
      </c>
      <c r="V1112" s="5">
        <v>43391.395208333335</v>
      </c>
      <c r="W1112" s="1" t="s">
        <v>14</v>
      </c>
      <c r="X1112" s="1"/>
      <c r="Y1112" s="1" t="s">
        <v>13</v>
      </c>
      <c r="Z1112" s="1" t="s">
        <v>12</v>
      </c>
      <c r="AA1112" s="1" t="s">
        <v>11</v>
      </c>
    </row>
    <row r="1113" spans="1:27" x14ac:dyDescent="0.25">
      <c r="A1113" s="25" t="s">
        <v>732</v>
      </c>
      <c r="B1113" s="26">
        <v>43384</v>
      </c>
      <c r="C1113" s="27" t="str">
        <f ca="1">IF(Table_owssvr[[#This Row],[Date]]&gt;=(TODAY()-365),"Y","N")</f>
        <v>N</v>
      </c>
      <c r="D1113" s="25" t="s">
        <v>2331</v>
      </c>
      <c r="E1113" s="25" t="s">
        <v>19</v>
      </c>
      <c r="F1113" s="14" t="s">
        <v>2332</v>
      </c>
      <c r="G1113" s="25" t="s">
        <v>22</v>
      </c>
      <c r="H1113" s="28" t="str">
        <f>IFERROR(LEFT(Table_owssvr[[#This Row],[Subject]],FIND(";",Table_owssvr[[#This Row],[Subject]])-1),Table_owssvr[[#This Row],[Subject]])</f>
        <v>Damage related to disaster</v>
      </c>
      <c r="I1113" s="25" t="s">
        <v>16</v>
      </c>
      <c r="J1113" s="25" t="s">
        <v>14</v>
      </c>
      <c r="K1113" s="29">
        <v>43391.398310185185</v>
      </c>
      <c r="L1113" s="25"/>
      <c r="M1113" s="25"/>
      <c r="N1113" s="30" t="s">
        <v>12</v>
      </c>
      <c r="O1113" s="28" t="b">
        <v>0</v>
      </c>
      <c r="P1113" s="25" t="s">
        <v>15</v>
      </c>
      <c r="Q1113" s="33" t="str">
        <f>IF(ISNUMBER(SEARCH(",",Table_owssvr[[#This Row],[Created By]])),SUBSTITUTE(Table_owssvr[[#This Row],[Created By]]," OCD,",""),Table_owssvr[[#This Row],[Created By]])</f>
        <v>Janssen Helena</v>
      </c>
      <c r="R1113" s="33" t="str">
        <f>IF(ISNUMBER(SEARCH(",",Table_owssvr[[#This Row],[Created By]])),(MID(Table_owssvr[[#This Row],[Created By_A]]&amp;" "&amp;Table_owssvr[[#This Row],[Created By_A]],FIND(" ",Table_owssvr[[#This Row],[Created By_A]])+1,LEN(Table_owssvr[[#This Row],[Created By_A]]))),Table_owssvr[[#This Row],[Created By]])</f>
        <v>Helena Janssen</v>
      </c>
      <c r="S1113" s="34" t="str">
        <f>IF(ISNUMBER(SEARCH(",",Table_owssvr[[#This Row],[Created By_B1]])),SUBSTITUTE(Table_owssvr[[#This Row],[Created By_B1]],",",""),Table_owssvr[[#This Row],[Created By_B1]])</f>
        <v>Helena Janssen</v>
      </c>
      <c r="T1113" s="31">
        <v>1126</v>
      </c>
      <c r="U1113" s="25" t="s">
        <v>15</v>
      </c>
      <c r="V1113" s="29">
        <v>43391.398310185185</v>
      </c>
      <c r="W1113" s="25" t="s">
        <v>14</v>
      </c>
      <c r="X1113" s="25"/>
      <c r="Y1113" s="25" t="s">
        <v>13</v>
      </c>
      <c r="Z1113" s="25" t="s">
        <v>12</v>
      </c>
      <c r="AA1113" s="25" t="s">
        <v>11</v>
      </c>
    </row>
    <row r="1114" spans="1:27" x14ac:dyDescent="0.25">
      <c r="A1114" s="1" t="s">
        <v>2333</v>
      </c>
      <c r="B1114" s="4">
        <v>43384</v>
      </c>
      <c r="C1114" s="24" t="str">
        <f ca="1">IF(Table_owssvr[[#This Row],[Date]]&gt;=(TODAY()-365),"Y","N")</f>
        <v>N</v>
      </c>
      <c r="D1114" s="1" t="s">
        <v>2334</v>
      </c>
      <c r="E1114" s="1" t="s">
        <v>19</v>
      </c>
      <c r="F1114" s="14" t="s">
        <v>2335</v>
      </c>
      <c r="G1114" s="1" t="s">
        <v>22</v>
      </c>
      <c r="H1114" s="6" t="str">
        <f>IFERROR(LEFT(Table_owssvr[[#This Row],[Subject]],FIND(";",Table_owssvr[[#This Row],[Subject]])-1),Table_owssvr[[#This Row],[Subject]])</f>
        <v>Damage related to disaster</v>
      </c>
      <c r="I1114" s="1" t="s">
        <v>16</v>
      </c>
      <c r="J1114" s="1" t="s">
        <v>14</v>
      </c>
      <c r="K1114" s="5">
        <v>43391.403726851851</v>
      </c>
      <c r="L1114" s="1"/>
      <c r="M1114" s="1"/>
      <c r="N1114" s="2" t="s">
        <v>12</v>
      </c>
      <c r="O1114" s="6" t="b">
        <v>0</v>
      </c>
      <c r="P1114" s="1" t="s">
        <v>15</v>
      </c>
      <c r="Q1114" s="33" t="str">
        <f>IF(ISNUMBER(SEARCH(",",Table_owssvr[[#This Row],[Created By]])),SUBSTITUTE(Table_owssvr[[#This Row],[Created By]]," OCD,",""),Table_owssvr[[#This Row],[Created By]])</f>
        <v>Janssen Helena</v>
      </c>
      <c r="R1114" s="33" t="str">
        <f>IF(ISNUMBER(SEARCH(",",Table_owssvr[[#This Row],[Created By]])),(MID(Table_owssvr[[#This Row],[Created By_A]]&amp;" "&amp;Table_owssvr[[#This Row],[Created By_A]],FIND(" ",Table_owssvr[[#This Row],[Created By_A]])+1,LEN(Table_owssvr[[#This Row],[Created By_A]]))),Table_owssvr[[#This Row],[Created By]])</f>
        <v>Helena Janssen</v>
      </c>
      <c r="S1114" s="34" t="str">
        <f>IF(ISNUMBER(SEARCH(",",Table_owssvr[[#This Row],[Created By_B1]])),SUBSTITUTE(Table_owssvr[[#This Row],[Created By_B1]],",",""),Table_owssvr[[#This Row],[Created By_B1]])</f>
        <v>Helena Janssen</v>
      </c>
      <c r="T1114" s="7">
        <v>1127</v>
      </c>
      <c r="U1114" s="1" t="s">
        <v>15</v>
      </c>
      <c r="V1114" s="5">
        <v>43391.403726851851</v>
      </c>
      <c r="W1114" s="1" t="s">
        <v>14</v>
      </c>
      <c r="X1114" s="1"/>
      <c r="Y1114" s="1" t="s">
        <v>13</v>
      </c>
      <c r="Z1114" s="1" t="s">
        <v>12</v>
      </c>
      <c r="AA1114" s="1" t="s">
        <v>11</v>
      </c>
    </row>
    <row r="1115" spans="1:27" x14ac:dyDescent="0.25">
      <c r="A1115" s="25" t="s">
        <v>153</v>
      </c>
      <c r="B1115" s="26">
        <v>43391</v>
      </c>
      <c r="C1115" s="27" t="str">
        <f ca="1">IF(Table_owssvr[[#This Row],[Date]]&gt;=(TODAY()-365),"Y","N")</f>
        <v>N</v>
      </c>
      <c r="D1115" s="25" t="s">
        <v>199</v>
      </c>
      <c r="E1115" s="25" t="s">
        <v>39</v>
      </c>
      <c r="F1115" s="14" t="s">
        <v>2336</v>
      </c>
      <c r="G1115" s="25" t="s">
        <v>13</v>
      </c>
      <c r="H1115" s="28" t="str">
        <f>IFERROR(LEFT(Table_owssvr[[#This Row],[Subject]],FIND(";",Table_owssvr[[#This Row],[Subject]])-1),Table_owssvr[[#This Row],[Subject]])</f>
        <v>Grants Management</v>
      </c>
      <c r="I1115" s="25" t="s">
        <v>27</v>
      </c>
      <c r="J1115" s="25" t="s">
        <v>26</v>
      </c>
      <c r="K1115" s="29">
        <v>43391.543877314813</v>
      </c>
      <c r="L1115" s="25"/>
      <c r="M1115" s="25"/>
      <c r="N1115" s="30" t="s">
        <v>12</v>
      </c>
      <c r="O1115" s="28" t="b">
        <v>0</v>
      </c>
      <c r="P1115" s="25" t="s">
        <v>15</v>
      </c>
      <c r="Q1115" s="33" t="str">
        <f>IF(ISNUMBER(SEARCH(",",Table_owssvr[[#This Row],[Created By]])),SUBSTITUTE(Table_owssvr[[#This Row],[Created By]]," OCD,",""),Table_owssvr[[#This Row],[Created By]])</f>
        <v>Jimmy Dunphy</v>
      </c>
      <c r="R1115" s="33" t="str">
        <f>IF(ISNUMBER(SEARCH(",",Table_owssvr[[#This Row],[Created By]])),(MID(Table_owssvr[[#This Row],[Created By_A]]&amp;" "&amp;Table_owssvr[[#This Row],[Created By_A]],FIND(" ",Table_owssvr[[#This Row],[Created By_A]])+1,LEN(Table_owssvr[[#This Row],[Created By_A]]))),Table_owssvr[[#This Row],[Created By]])</f>
        <v>Jimmy Dunphy</v>
      </c>
      <c r="S1115" s="34" t="str">
        <f>IF(ISNUMBER(SEARCH(",",Table_owssvr[[#This Row],[Created By_B1]])),SUBSTITUTE(Table_owssvr[[#This Row],[Created By_B1]],",",""),Table_owssvr[[#This Row],[Created By_B1]])</f>
        <v>Jimmy Dunphy</v>
      </c>
      <c r="T1115" s="31">
        <v>1128</v>
      </c>
      <c r="U1115" s="25" t="s">
        <v>15</v>
      </c>
      <c r="V1115" s="29">
        <v>43392.411168981482</v>
      </c>
      <c r="W1115" s="25" t="s">
        <v>26</v>
      </c>
      <c r="X1115" s="25"/>
      <c r="Y1115" s="25" t="s">
        <v>13</v>
      </c>
      <c r="Z1115" s="25" t="s">
        <v>12</v>
      </c>
      <c r="AA1115" s="25" t="s">
        <v>11</v>
      </c>
    </row>
    <row r="1116" spans="1:27" x14ac:dyDescent="0.25">
      <c r="A1116" s="1" t="s">
        <v>1751</v>
      </c>
      <c r="B1116" s="4">
        <v>43362</v>
      </c>
      <c r="C1116" s="24" t="str">
        <f ca="1">IF(Table_owssvr[[#This Row],[Date]]&gt;=(TODAY()-365),"Y","N")</f>
        <v>N</v>
      </c>
      <c r="D1116" s="1" t="s">
        <v>2337</v>
      </c>
      <c r="E1116" s="1" t="s">
        <v>39</v>
      </c>
      <c r="F1116" s="14" t="s">
        <v>2338</v>
      </c>
      <c r="G1116" s="1" t="s">
        <v>59</v>
      </c>
      <c r="H1116" s="6" t="str">
        <f>IFERROR(LEFT(Table_owssvr[[#This Row],[Subject]],FIND(";",Table_owssvr[[#This Row],[Subject]])-1),Table_owssvr[[#This Row],[Subject]])</f>
        <v>Damage related to disaster</v>
      </c>
      <c r="I1116" s="1" t="s">
        <v>16</v>
      </c>
      <c r="J1116" s="1" t="s">
        <v>2339</v>
      </c>
      <c r="K1116" s="5">
        <v>43392.574108796296</v>
      </c>
      <c r="L1116" s="1"/>
      <c r="M1116" s="1"/>
      <c r="N1116" s="2" t="s">
        <v>12</v>
      </c>
      <c r="O1116" s="6" t="b">
        <v>0</v>
      </c>
      <c r="P1116" s="1" t="s">
        <v>15</v>
      </c>
      <c r="Q1116" s="33" t="str">
        <f>IF(ISNUMBER(SEARCH(",",Table_owssvr[[#This Row],[Created By]])),SUBSTITUTE(Table_owssvr[[#This Row],[Created By]]," OCD,",""),Table_owssvr[[#This Row],[Created By]])</f>
        <v>Part, Fay</v>
      </c>
      <c r="R1116" s="33" t="str">
        <f>IF(ISNUMBER(SEARCH(",",Table_owssvr[[#This Row],[Created By]])),(MID(Table_owssvr[[#This Row],[Created By_A]]&amp;" "&amp;Table_owssvr[[#This Row],[Created By_A]],FIND(" ",Table_owssvr[[#This Row],[Created By_A]])+1,LEN(Table_owssvr[[#This Row],[Created By_A]]))),Table_owssvr[[#This Row],[Created By]])</f>
        <v>Fay Part,</v>
      </c>
      <c r="S1116" s="34" t="str">
        <f>IF(ISNUMBER(SEARCH(",",Table_owssvr[[#This Row],[Created By_B1]])),SUBSTITUTE(Table_owssvr[[#This Row],[Created By_B1]],",",""),Table_owssvr[[#This Row],[Created By_B1]])</f>
        <v>Fay Part</v>
      </c>
      <c r="T1116" s="7">
        <v>1129</v>
      </c>
      <c r="U1116" s="1" t="s">
        <v>15</v>
      </c>
      <c r="V1116" s="5">
        <v>43392.574108796296</v>
      </c>
      <c r="W1116" s="1" t="s">
        <v>2339</v>
      </c>
      <c r="X1116" s="1"/>
      <c r="Y1116" s="1" t="s">
        <v>13</v>
      </c>
      <c r="Z1116" s="1" t="s">
        <v>12</v>
      </c>
      <c r="AA1116" s="1" t="s">
        <v>11</v>
      </c>
    </row>
    <row r="1117" spans="1:27" x14ac:dyDescent="0.25">
      <c r="A1117" s="1" t="s">
        <v>2340</v>
      </c>
      <c r="B1117" s="4">
        <v>43396</v>
      </c>
      <c r="C1117" s="24" t="str">
        <f ca="1">IF(Table_owssvr[[#This Row],[Date]]&gt;=(TODAY()-365),"Y","N")</f>
        <v>N</v>
      </c>
      <c r="D1117" s="1" t="s">
        <v>2341</v>
      </c>
      <c r="E1117" s="1" t="s">
        <v>19</v>
      </c>
      <c r="F1117" s="14" t="s">
        <v>2342</v>
      </c>
      <c r="G1117" s="1" t="s">
        <v>117</v>
      </c>
      <c r="H1117" s="6" t="str">
        <f>IFERROR(LEFT(Table_owssvr[[#This Row],[Subject]],FIND(";",Table_owssvr[[#This Row],[Subject]])-1),Table_owssvr[[#This Row],[Subject]])</f>
        <v>Damage related to disaster</v>
      </c>
      <c r="I1117" s="1" t="s">
        <v>16</v>
      </c>
      <c r="J1117" s="1" t="s">
        <v>2827</v>
      </c>
      <c r="K1117" s="5">
        <v>43396.577141203707</v>
      </c>
      <c r="L1117" s="1"/>
      <c r="M1117" s="1"/>
      <c r="N1117" s="2" t="s">
        <v>12</v>
      </c>
      <c r="O1117" s="6" t="b">
        <v>0</v>
      </c>
      <c r="P1117" s="1" t="s">
        <v>15</v>
      </c>
      <c r="Q1117" s="33" t="str">
        <f>IF(ISNUMBER(SEARCH(",",Table_owssvr[[#This Row],[Created By]])),SUBSTITUTE(Table_owssvr[[#This Row],[Created By]]," OCD,",""),Table_owssvr[[#This Row],[Created By]])</f>
        <v>Eva Strausbaugh</v>
      </c>
      <c r="R1117" s="33" t="str">
        <f>IF(ISNUMBER(SEARCH(",",Table_owssvr[[#This Row],[Created By]])),(MID(Table_owssvr[[#This Row],[Created By_A]]&amp;" "&amp;Table_owssvr[[#This Row],[Created By_A]],FIND(" ",Table_owssvr[[#This Row],[Created By_A]])+1,LEN(Table_owssvr[[#This Row],[Created By_A]]))),Table_owssvr[[#This Row],[Created By]])</f>
        <v>Eva Strausbaugh</v>
      </c>
      <c r="S1117" s="34" t="str">
        <f>IF(ISNUMBER(SEARCH(",",Table_owssvr[[#This Row],[Created By_B1]])),SUBSTITUTE(Table_owssvr[[#This Row],[Created By_B1]],",",""),Table_owssvr[[#This Row],[Created By_B1]])</f>
        <v>Eva Strausbaugh</v>
      </c>
      <c r="T1117" s="7">
        <v>1130</v>
      </c>
      <c r="U1117" s="1" t="s">
        <v>15</v>
      </c>
      <c r="V1117" s="5">
        <v>43396.577141203707</v>
      </c>
      <c r="W1117" s="1" t="s">
        <v>2827</v>
      </c>
      <c r="X1117" s="1"/>
      <c r="Y1117" s="1" t="s">
        <v>13</v>
      </c>
      <c r="Z1117" s="1" t="s">
        <v>12</v>
      </c>
      <c r="AA1117" s="1" t="s">
        <v>11</v>
      </c>
    </row>
    <row r="1118" spans="1:27" x14ac:dyDescent="0.25">
      <c r="A1118" s="25" t="s">
        <v>656</v>
      </c>
      <c r="B1118" s="26">
        <v>43370</v>
      </c>
      <c r="C1118" s="27" t="str">
        <f ca="1">IF(Table_owssvr[[#This Row],[Date]]&gt;=(TODAY()-365),"Y","N")</f>
        <v>N</v>
      </c>
      <c r="D1118" s="25" t="s">
        <v>2343</v>
      </c>
      <c r="E1118" s="25" t="s">
        <v>296</v>
      </c>
      <c r="F1118" s="14" t="s">
        <v>2344</v>
      </c>
      <c r="G1118" s="25" t="s">
        <v>1804</v>
      </c>
      <c r="H1118" s="28" t="str">
        <f>IFERROR(LEFT(Table_owssvr[[#This Row],[Subject]],FIND(";",Table_owssvr[[#This Row],[Subject]])-1),Table_owssvr[[#This Row],[Subject]])</f>
        <v>Damage related to disaster</v>
      </c>
      <c r="I1118" s="25" t="s">
        <v>27</v>
      </c>
      <c r="J1118" s="25" t="s">
        <v>2830</v>
      </c>
      <c r="K1118" s="29">
        <v>43397.445613425924</v>
      </c>
      <c r="L1118" s="25"/>
      <c r="M1118" s="25"/>
      <c r="N1118" s="30" t="s">
        <v>12</v>
      </c>
      <c r="O1118" s="28" t="b">
        <v>0</v>
      </c>
      <c r="P1118" s="25" t="s">
        <v>15</v>
      </c>
      <c r="Q1118" s="33" t="str">
        <f>IF(ISNUMBER(SEARCH(",",Table_owssvr[[#This Row],[Created By]])),SUBSTITUTE(Table_owssvr[[#This Row],[Created By]]," OCD,",""),Table_owssvr[[#This Row],[Created By]])</f>
        <v>Jared Lee</v>
      </c>
      <c r="R1118" s="33" t="str">
        <f>IF(ISNUMBER(SEARCH(",",Table_owssvr[[#This Row],[Created By]])),(MID(Table_owssvr[[#This Row],[Created By_A]]&amp;" "&amp;Table_owssvr[[#This Row],[Created By_A]],FIND(" ",Table_owssvr[[#This Row],[Created By_A]])+1,LEN(Table_owssvr[[#This Row],[Created By_A]]))),Table_owssvr[[#This Row],[Created By]])</f>
        <v>Jared Lee</v>
      </c>
      <c r="S1118" s="34" t="str">
        <f>IF(ISNUMBER(SEARCH(",",Table_owssvr[[#This Row],[Created By_B1]])),SUBSTITUTE(Table_owssvr[[#This Row],[Created By_B1]],",",""),Table_owssvr[[#This Row],[Created By_B1]])</f>
        <v>Jared Lee</v>
      </c>
      <c r="T1118" s="31">
        <v>1131</v>
      </c>
      <c r="U1118" s="25" t="s">
        <v>15</v>
      </c>
      <c r="V1118" s="29">
        <v>43397.447858796295</v>
      </c>
      <c r="W1118" s="25" t="s">
        <v>2830</v>
      </c>
      <c r="X1118" s="25"/>
      <c r="Y1118" s="25" t="s">
        <v>13</v>
      </c>
      <c r="Z1118" s="25" t="s">
        <v>12</v>
      </c>
      <c r="AA1118" s="25" t="s">
        <v>11</v>
      </c>
    </row>
    <row r="1119" spans="1:27" x14ac:dyDescent="0.25">
      <c r="A1119" s="25" t="s">
        <v>2345</v>
      </c>
      <c r="B1119" s="26">
        <v>43383</v>
      </c>
      <c r="C1119" s="27" t="str">
        <f ca="1">IF(Table_owssvr[[#This Row],[Date]]&gt;=(TODAY()-365),"Y","N")</f>
        <v>N</v>
      </c>
      <c r="D1119" s="25" t="s">
        <v>2346</v>
      </c>
      <c r="E1119" s="25" t="s">
        <v>19</v>
      </c>
      <c r="F1119" s="14" t="s">
        <v>2347</v>
      </c>
      <c r="G1119" s="25" t="s">
        <v>59</v>
      </c>
      <c r="H1119" s="28" t="str">
        <f>IFERROR(LEFT(Table_owssvr[[#This Row],[Subject]],FIND(";",Table_owssvr[[#This Row],[Subject]])-1),Table_owssvr[[#This Row],[Subject]])</f>
        <v>Damage related to disaster</v>
      </c>
      <c r="I1119" s="25" t="s">
        <v>16</v>
      </c>
      <c r="J1119" s="25" t="s">
        <v>95</v>
      </c>
      <c r="K1119" s="29">
        <v>43397.580347222225</v>
      </c>
      <c r="L1119" s="25"/>
      <c r="M1119" s="25"/>
      <c r="N1119" s="30" t="s">
        <v>12</v>
      </c>
      <c r="O1119" s="28" t="b">
        <v>0</v>
      </c>
      <c r="P1119" s="25" t="s">
        <v>15</v>
      </c>
      <c r="Q1119" s="33" t="str">
        <f>IF(ISNUMBER(SEARCH(",",Table_owssvr[[#This Row],[Created By]])),SUBSTITUTE(Table_owssvr[[#This Row],[Created By]]," OCD,",""),Table_owssvr[[#This Row],[Created By]])</f>
        <v>Eugenia Williams</v>
      </c>
      <c r="R1119" s="33" t="str">
        <f>IF(ISNUMBER(SEARCH(",",Table_owssvr[[#This Row],[Created By]])),(MID(Table_owssvr[[#This Row],[Created By_A]]&amp;" "&amp;Table_owssvr[[#This Row],[Created By_A]],FIND(" ",Table_owssvr[[#This Row],[Created By_A]])+1,LEN(Table_owssvr[[#This Row],[Created By_A]]))),Table_owssvr[[#This Row],[Created By]])</f>
        <v>Eugenia Williams</v>
      </c>
      <c r="S1119" s="34" t="str">
        <f>IF(ISNUMBER(SEARCH(",",Table_owssvr[[#This Row],[Created By_B1]])),SUBSTITUTE(Table_owssvr[[#This Row],[Created By_B1]],",",""),Table_owssvr[[#This Row],[Created By_B1]])</f>
        <v>Eugenia Williams</v>
      </c>
      <c r="T1119" s="31">
        <v>1132</v>
      </c>
      <c r="U1119" s="25" t="s">
        <v>15</v>
      </c>
      <c r="V1119" s="29">
        <v>43397.580347222225</v>
      </c>
      <c r="W1119" s="25" t="s">
        <v>95</v>
      </c>
      <c r="X1119" s="25"/>
      <c r="Y1119" s="25" t="s">
        <v>13</v>
      </c>
      <c r="Z1119" s="25" t="s">
        <v>12</v>
      </c>
      <c r="AA1119" s="25" t="s">
        <v>11</v>
      </c>
    </row>
    <row r="1120" spans="1:27" x14ac:dyDescent="0.25">
      <c r="A1120" s="1" t="s">
        <v>2348</v>
      </c>
      <c r="B1120" s="4">
        <v>43377</v>
      </c>
      <c r="C1120" s="24" t="str">
        <f ca="1">IF(Table_owssvr[[#This Row],[Date]]&gt;=(TODAY()-365),"Y","N")</f>
        <v>N</v>
      </c>
      <c r="D1120" s="1" t="s">
        <v>2349</v>
      </c>
      <c r="E1120" s="1" t="s">
        <v>19</v>
      </c>
      <c r="F1120" s="14" t="s">
        <v>2350</v>
      </c>
      <c r="G1120" s="1" t="s">
        <v>59</v>
      </c>
      <c r="H1120" s="6" t="str">
        <f>IFERROR(LEFT(Table_owssvr[[#This Row],[Subject]],FIND(";",Table_owssvr[[#This Row],[Subject]])-1),Table_owssvr[[#This Row],[Subject]])</f>
        <v>Damage related to disaster</v>
      </c>
      <c r="I1120" s="1" t="s">
        <v>16</v>
      </c>
      <c r="J1120" s="1" t="s">
        <v>95</v>
      </c>
      <c r="K1120" s="5">
        <v>43397.606516203705</v>
      </c>
      <c r="L1120" s="1"/>
      <c r="M1120" s="1"/>
      <c r="N1120" s="2" t="s">
        <v>12</v>
      </c>
      <c r="O1120" s="6" t="b">
        <v>0</v>
      </c>
      <c r="P1120" s="1" t="s">
        <v>15</v>
      </c>
      <c r="Q1120" s="33" t="str">
        <f>IF(ISNUMBER(SEARCH(",",Table_owssvr[[#This Row],[Created By]])),SUBSTITUTE(Table_owssvr[[#This Row],[Created By]]," OCD,",""),Table_owssvr[[#This Row],[Created By]])</f>
        <v>Eugenia Williams</v>
      </c>
      <c r="R1120" s="33" t="str">
        <f>IF(ISNUMBER(SEARCH(",",Table_owssvr[[#This Row],[Created By]])),(MID(Table_owssvr[[#This Row],[Created By_A]]&amp;" "&amp;Table_owssvr[[#This Row],[Created By_A]],FIND(" ",Table_owssvr[[#This Row],[Created By_A]])+1,LEN(Table_owssvr[[#This Row],[Created By_A]]))),Table_owssvr[[#This Row],[Created By]])</f>
        <v>Eugenia Williams</v>
      </c>
      <c r="S1120" s="34" t="str">
        <f>IF(ISNUMBER(SEARCH(",",Table_owssvr[[#This Row],[Created By_B1]])),SUBSTITUTE(Table_owssvr[[#This Row],[Created By_B1]],",",""),Table_owssvr[[#This Row],[Created By_B1]])</f>
        <v>Eugenia Williams</v>
      </c>
      <c r="T1120" s="7">
        <v>1133</v>
      </c>
      <c r="U1120" s="1" t="s">
        <v>15</v>
      </c>
      <c r="V1120" s="5">
        <v>43397.606516203705</v>
      </c>
      <c r="W1120" s="1" t="s">
        <v>95</v>
      </c>
      <c r="X1120" s="1"/>
      <c r="Y1120" s="1" t="s">
        <v>13</v>
      </c>
      <c r="Z1120" s="1" t="s">
        <v>12</v>
      </c>
      <c r="AA1120" s="1" t="s">
        <v>11</v>
      </c>
    </row>
    <row r="1121" spans="1:27" x14ac:dyDescent="0.25">
      <c r="A1121" s="1" t="s">
        <v>135</v>
      </c>
      <c r="B1121" s="4">
        <v>43398</v>
      </c>
      <c r="C1121" s="24" t="str">
        <f ca="1">IF(Table_owssvr[[#This Row],[Date]]&gt;=(TODAY()-365),"Y","N")</f>
        <v>N</v>
      </c>
      <c r="D1121" s="1" t="s">
        <v>199</v>
      </c>
      <c r="E1121" s="1" t="s">
        <v>39</v>
      </c>
      <c r="F1121" s="14" t="s">
        <v>2351</v>
      </c>
      <c r="G1121" s="1" t="s">
        <v>13</v>
      </c>
      <c r="H1121" s="6" t="str">
        <f>IFERROR(LEFT(Table_owssvr[[#This Row],[Subject]],FIND(";",Table_owssvr[[#This Row],[Subject]])-1),Table_owssvr[[#This Row],[Subject]])</f>
        <v>Grants Management</v>
      </c>
      <c r="I1121" s="1" t="s">
        <v>27</v>
      </c>
      <c r="J1121" s="1" t="s">
        <v>26</v>
      </c>
      <c r="K1121" s="5">
        <v>43398.344236111108</v>
      </c>
      <c r="L1121" s="1"/>
      <c r="M1121" s="1"/>
      <c r="N1121" s="2" t="s">
        <v>12</v>
      </c>
      <c r="O1121" s="6" t="b">
        <v>0</v>
      </c>
      <c r="P1121" s="1" t="s">
        <v>15</v>
      </c>
      <c r="Q1121" s="33" t="str">
        <f>IF(ISNUMBER(SEARCH(",",Table_owssvr[[#This Row],[Created By]])),SUBSTITUTE(Table_owssvr[[#This Row],[Created By]]," OCD,",""),Table_owssvr[[#This Row],[Created By]])</f>
        <v>Jimmy Dunphy</v>
      </c>
      <c r="R1121" s="33" t="str">
        <f>IF(ISNUMBER(SEARCH(",",Table_owssvr[[#This Row],[Created By]])),(MID(Table_owssvr[[#This Row],[Created By_A]]&amp;" "&amp;Table_owssvr[[#This Row],[Created By_A]],FIND(" ",Table_owssvr[[#This Row],[Created By_A]])+1,LEN(Table_owssvr[[#This Row],[Created By_A]]))),Table_owssvr[[#This Row],[Created By]])</f>
        <v>Jimmy Dunphy</v>
      </c>
      <c r="S1121" s="34" t="str">
        <f>IF(ISNUMBER(SEARCH(",",Table_owssvr[[#This Row],[Created By_B1]])),SUBSTITUTE(Table_owssvr[[#This Row],[Created By_B1]],",",""),Table_owssvr[[#This Row],[Created By_B1]])</f>
        <v>Jimmy Dunphy</v>
      </c>
      <c r="T1121" s="7">
        <v>1134</v>
      </c>
      <c r="U1121" s="1" t="s">
        <v>15</v>
      </c>
      <c r="V1121" s="5">
        <v>43398.515925925924</v>
      </c>
      <c r="W1121" s="1" t="s">
        <v>26</v>
      </c>
      <c r="X1121" s="1"/>
      <c r="Y1121" s="1" t="s">
        <v>13</v>
      </c>
      <c r="Z1121" s="1" t="s">
        <v>12</v>
      </c>
      <c r="AA1121" s="1" t="s">
        <v>11</v>
      </c>
    </row>
    <row r="1122" spans="1:27" x14ac:dyDescent="0.25">
      <c r="A1122" s="25" t="s">
        <v>2352</v>
      </c>
      <c r="B1122" s="26">
        <v>43397</v>
      </c>
      <c r="C1122" s="27" t="str">
        <f ca="1">IF(Table_owssvr[[#This Row],[Date]]&gt;=(TODAY()-365),"Y","N")</f>
        <v>N</v>
      </c>
      <c r="D1122" s="25" t="s">
        <v>2353</v>
      </c>
      <c r="E1122" s="25" t="s">
        <v>19</v>
      </c>
      <c r="F1122" s="14" t="s">
        <v>2354</v>
      </c>
      <c r="G1122" s="25" t="s">
        <v>117</v>
      </c>
      <c r="H1122" s="28" t="str">
        <f>IFERROR(LEFT(Table_owssvr[[#This Row],[Subject]],FIND(";",Table_owssvr[[#This Row],[Subject]])-1),Table_owssvr[[#This Row],[Subject]])</f>
        <v>Damage related to disaster</v>
      </c>
      <c r="I1122" s="25" t="s">
        <v>27</v>
      </c>
      <c r="J1122" s="25" t="s">
        <v>2827</v>
      </c>
      <c r="K1122" s="29">
        <v>43399.695092592592</v>
      </c>
      <c r="L1122" s="25"/>
      <c r="M1122" s="25"/>
      <c r="N1122" s="30" t="s">
        <v>12</v>
      </c>
      <c r="O1122" s="28" t="b">
        <v>0</v>
      </c>
      <c r="P1122" s="25" t="s">
        <v>15</v>
      </c>
      <c r="Q1122" s="33" t="str">
        <f>IF(ISNUMBER(SEARCH(",",Table_owssvr[[#This Row],[Created By]])),SUBSTITUTE(Table_owssvr[[#This Row],[Created By]]," OCD,",""),Table_owssvr[[#This Row],[Created By]])</f>
        <v>Eva Strausbaugh</v>
      </c>
      <c r="R1122" s="33" t="str">
        <f>IF(ISNUMBER(SEARCH(",",Table_owssvr[[#This Row],[Created By]])),(MID(Table_owssvr[[#This Row],[Created By_A]]&amp;" "&amp;Table_owssvr[[#This Row],[Created By_A]],FIND(" ",Table_owssvr[[#This Row],[Created By_A]])+1,LEN(Table_owssvr[[#This Row],[Created By_A]]))),Table_owssvr[[#This Row],[Created By]])</f>
        <v>Eva Strausbaugh</v>
      </c>
      <c r="S1122" s="34" t="str">
        <f>IF(ISNUMBER(SEARCH(",",Table_owssvr[[#This Row],[Created By_B1]])),SUBSTITUTE(Table_owssvr[[#This Row],[Created By_B1]],",",""),Table_owssvr[[#This Row],[Created By_B1]])</f>
        <v>Eva Strausbaugh</v>
      </c>
      <c r="T1122" s="31">
        <v>1135</v>
      </c>
      <c r="U1122" s="25" t="s">
        <v>15</v>
      </c>
      <c r="V1122" s="29">
        <v>43399.695092592592</v>
      </c>
      <c r="W1122" s="25" t="s">
        <v>2827</v>
      </c>
      <c r="X1122" s="25"/>
      <c r="Y1122" s="25" t="s">
        <v>13</v>
      </c>
      <c r="Z1122" s="25" t="s">
        <v>12</v>
      </c>
      <c r="AA1122" s="25" t="s">
        <v>11</v>
      </c>
    </row>
    <row r="1123" spans="1:27" x14ac:dyDescent="0.25">
      <c r="A1123" s="25" t="s">
        <v>1751</v>
      </c>
      <c r="B1123" s="26">
        <v>43390</v>
      </c>
      <c r="C1123" s="27" t="str">
        <f ca="1">IF(Table_owssvr[[#This Row],[Date]]&gt;=(TODAY()-365),"Y","N")</f>
        <v>N</v>
      </c>
      <c r="D1123" s="25" t="s">
        <v>2355</v>
      </c>
      <c r="E1123" s="25" t="s">
        <v>19</v>
      </c>
      <c r="F1123" s="14" t="s">
        <v>2356</v>
      </c>
      <c r="G1123" s="25" t="s">
        <v>59</v>
      </c>
      <c r="H1123" s="28" t="str">
        <f>IFERROR(LEFT(Table_owssvr[[#This Row],[Subject]],FIND(";",Table_owssvr[[#This Row],[Subject]])-1),Table_owssvr[[#This Row],[Subject]])</f>
        <v>Damage related to disaster</v>
      </c>
      <c r="I1123" s="25" t="s">
        <v>16</v>
      </c>
      <c r="J1123" s="25" t="s">
        <v>95</v>
      </c>
      <c r="K1123" s="29">
        <v>43402.411620370367</v>
      </c>
      <c r="L1123" s="25"/>
      <c r="M1123" s="25"/>
      <c r="N1123" s="30" t="s">
        <v>12</v>
      </c>
      <c r="O1123" s="28" t="b">
        <v>0</v>
      </c>
      <c r="P1123" s="25" t="s">
        <v>15</v>
      </c>
      <c r="Q1123" s="33" t="str">
        <f>IF(ISNUMBER(SEARCH(",",Table_owssvr[[#This Row],[Created By]])),SUBSTITUTE(Table_owssvr[[#This Row],[Created By]]," OCD,",""),Table_owssvr[[#This Row],[Created By]])</f>
        <v>Eugenia Williams</v>
      </c>
      <c r="R1123" s="33" t="str">
        <f>IF(ISNUMBER(SEARCH(",",Table_owssvr[[#This Row],[Created By]])),(MID(Table_owssvr[[#This Row],[Created By_A]]&amp;" "&amp;Table_owssvr[[#This Row],[Created By_A]],FIND(" ",Table_owssvr[[#This Row],[Created By_A]])+1,LEN(Table_owssvr[[#This Row],[Created By_A]]))),Table_owssvr[[#This Row],[Created By]])</f>
        <v>Eugenia Williams</v>
      </c>
      <c r="S1123" s="34" t="str">
        <f>IF(ISNUMBER(SEARCH(",",Table_owssvr[[#This Row],[Created By_B1]])),SUBSTITUTE(Table_owssvr[[#This Row],[Created By_B1]],",",""),Table_owssvr[[#This Row],[Created By_B1]])</f>
        <v>Eugenia Williams</v>
      </c>
      <c r="T1123" s="31">
        <v>1136</v>
      </c>
      <c r="U1123" s="25" t="s">
        <v>15</v>
      </c>
      <c r="V1123" s="29">
        <v>43402.411620370367</v>
      </c>
      <c r="W1123" s="25" t="s">
        <v>95</v>
      </c>
      <c r="X1123" s="25"/>
      <c r="Y1123" s="25" t="s">
        <v>13</v>
      </c>
      <c r="Z1123" s="25" t="s">
        <v>12</v>
      </c>
      <c r="AA1123" s="25" t="s">
        <v>11</v>
      </c>
    </row>
    <row r="1124" spans="1:27" x14ac:dyDescent="0.25">
      <c r="A1124" s="25" t="s">
        <v>2357</v>
      </c>
      <c r="B1124" s="26">
        <v>43390</v>
      </c>
      <c r="C1124" s="27" t="str">
        <f ca="1">IF(Table_owssvr[[#This Row],[Date]]&gt;=(TODAY()-365),"Y","N")</f>
        <v>N</v>
      </c>
      <c r="D1124" s="25" t="s">
        <v>2358</v>
      </c>
      <c r="E1124" s="25" t="s">
        <v>19</v>
      </c>
      <c r="F1124" s="14" t="s">
        <v>2359</v>
      </c>
      <c r="G1124" s="25" t="s">
        <v>59</v>
      </c>
      <c r="H1124" s="28" t="str">
        <f>IFERROR(LEFT(Table_owssvr[[#This Row],[Subject]],FIND(";",Table_owssvr[[#This Row],[Subject]])-1),Table_owssvr[[#This Row],[Subject]])</f>
        <v>Damage related to disaster</v>
      </c>
      <c r="I1124" s="25" t="s">
        <v>16</v>
      </c>
      <c r="J1124" s="25" t="s">
        <v>95</v>
      </c>
      <c r="K1124" s="29">
        <v>43402.507152777776</v>
      </c>
      <c r="L1124" s="25"/>
      <c r="M1124" s="25"/>
      <c r="N1124" s="30" t="s">
        <v>12</v>
      </c>
      <c r="O1124" s="28" t="b">
        <v>0</v>
      </c>
      <c r="P1124" s="25" t="s">
        <v>15</v>
      </c>
      <c r="Q1124" s="33" t="str">
        <f>IF(ISNUMBER(SEARCH(",",Table_owssvr[[#This Row],[Created By]])),SUBSTITUTE(Table_owssvr[[#This Row],[Created By]]," OCD,",""),Table_owssvr[[#This Row],[Created By]])</f>
        <v>Eugenia Williams</v>
      </c>
      <c r="R1124" s="33" t="str">
        <f>IF(ISNUMBER(SEARCH(",",Table_owssvr[[#This Row],[Created By]])),(MID(Table_owssvr[[#This Row],[Created By_A]]&amp;" "&amp;Table_owssvr[[#This Row],[Created By_A]],FIND(" ",Table_owssvr[[#This Row],[Created By_A]])+1,LEN(Table_owssvr[[#This Row],[Created By_A]]))),Table_owssvr[[#This Row],[Created By]])</f>
        <v>Eugenia Williams</v>
      </c>
      <c r="S1124" s="34" t="str">
        <f>IF(ISNUMBER(SEARCH(",",Table_owssvr[[#This Row],[Created By_B1]])),SUBSTITUTE(Table_owssvr[[#This Row],[Created By_B1]],",",""),Table_owssvr[[#This Row],[Created By_B1]])</f>
        <v>Eugenia Williams</v>
      </c>
      <c r="T1124" s="31">
        <v>1137</v>
      </c>
      <c r="U1124" s="25" t="s">
        <v>15</v>
      </c>
      <c r="V1124" s="29">
        <v>43402.507152777776</v>
      </c>
      <c r="W1124" s="25" t="s">
        <v>95</v>
      </c>
      <c r="X1124" s="25"/>
      <c r="Y1124" s="25" t="s">
        <v>13</v>
      </c>
      <c r="Z1124" s="25" t="s">
        <v>12</v>
      </c>
      <c r="AA1124" s="25" t="s">
        <v>11</v>
      </c>
    </row>
    <row r="1125" spans="1:27" x14ac:dyDescent="0.25">
      <c r="A1125" s="1" t="s">
        <v>2360</v>
      </c>
      <c r="B1125" s="4">
        <v>43396</v>
      </c>
      <c r="C1125" s="24" t="str">
        <f ca="1">IF(Table_owssvr[[#This Row],[Date]]&gt;=(TODAY()-365),"Y","N")</f>
        <v>N</v>
      </c>
      <c r="D1125" s="1" t="s">
        <v>2361</v>
      </c>
      <c r="E1125" s="1" t="s">
        <v>19</v>
      </c>
      <c r="F1125" s="14" t="s">
        <v>2362</v>
      </c>
      <c r="G1125" s="1" t="s">
        <v>59</v>
      </c>
      <c r="H1125" s="6" t="str">
        <f>IFERROR(LEFT(Table_owssvr[[#This Row],[Subject]],FIND(";",Table_owssvr[[#This Row],[Subject]])-1),Table_owssvr[[#This Row],[Subject]])</f>
        <v>Damage related to disaster</v>
      </c>
      <c r="I1125" s="1" t="s">
        <v>16</v>
      </c>
      <c r="J1125" s="1" t="s">
        <v>95</v>
      </c>
      <c r="K1125" s="5">
        <v>43402.609224537038</v>
      </c>
      <c r="L1125" s="1"/>
      <c r="M1125" s="1"/>
      <c r="N1125" s="2" t="s">
        <v>12</v>
      </c>
      <c r="O1125" s="6" t="b">
        <v>0</v>
      </c>
      <c r="P1125" s="1" t="s">
        <v>15</v>
      </c>
      <c r="Q1125" s="33" t="str">
        <f>IF(ISNUMBER(SEARCH(",",Table_owssvr[[#This Row],[Created By]])),SUBSTITUTE(Table_owssvr[[#This Row],[Created By]]," OCD,",""),Table_owssvr[[#This Row],[Created By]])</f>
        <v>Eugenia Williams</v>
      </c>
      <c r="R1125" s="33" t="str">
        <f>IF(ISNUMBER(SEARCH(",",Table_owssvr[[#This Row],[Created By]])),(MID(Table_owssvr[[#This Row],[Created By_A]]&amp;" "&amp;Table_owssvr[[#This Row],[Created By_A]],FIND(" ",Table_owssvr[[#This Row],[Created By_A]])+1,LEN(Table_owssvr[[#This Row],[Created By_A]]))),Table_owssvr[[#This Row],[Created By]])</f>
        <v>Eugenia Williams</v>
      </c>
      <c r="S1125" s="34" t="str">
        <f>IF(ISNUMBER(SEARCH(",",Table_owssvr[[#This Row],[Created By_B1]])),SUBSTITUTE(Table_owssvr[[#This Row],[Created By_B1]],",",""),Table_owssvr[[#This Row],[Created By_B1]])</f>
        <v>Eugenia Williams</v>
      </c>
      <c r="T1125" s="7">
        <v>1138</v>
      </c>
      <c r="U1125" s="1" t="s">
        <v>15</v>
      </c>
      <c r="V1125" s="5">
        <v>43402.609224537038</v>
      </c>
      <c r="W1125" s="1" t="s">
        <v>95</v>
      </c>
      <c r="X1125" s="1"/>
      <c r="Y1125" s="1" t="s">
        <v>13</v>
      </c>
      <c r="Z1125" s="1" t="s">
        <v>12</v>
      </c>
      <c r="AA1125" s="1" t="s">
        <v>11</v>
      </c>
    </row>
    <row r="1126" spans="1:27" x14ac:dyDescent="0.25">
      <c r="A1126" s="25" t="s">
        <v>2363</v>
      </c>
      <c r="B1126" s="26">
        <v>43403</v>
      </c>
      <c r="C1126" s="27" t="str">
        <f ca="1">IF(Table_owssvr[[#This Row],[Date]]&gt;=(TODAY()-365),"Y","N")</f>
        <v>N</v>
      </c>
      <c r="D1126" s="25" t="s">
        <v>2364</v>
      </c>
      <c r="E1126" s="25" t="s">
        <v>19</v>
      </c>
      <c r="F1126" s="14" t="s">
        <v>2365</v>
      </c>
      <c r="G1126" s="25" t="s">
        <v>306</v>
      </c>
      <c r="H1126" s="28" t="str">
        <f>IFERROR(LEFT(Table_owssvr[[#This Row],[Subject]],FIND(";",Table_owssvr[[#This Row],[Subject]])-1),Table_owssvr[[#This Row],[Subject]])</f>
        <v>Damage related to disaster</v>
      </c>
      <c r="I1126" s="25" t="s">
        <v>16</v>
      </c>
      <c r="J1126" s="25" t="s">
        <v>14</v>
      </c>
      <c r="K1126" s="29">
        <v>43404.353773148148</v>
      </c>
      <c r="L1126" s="25"/>
      <c r="M1126" s="25"/>
      <c r="N1126" s="30" t="s">
        <v>12</v>
      </c>
      <c r="O1126" s="28" t="b">
        <v>0</v>
      </c>
      <c r="P1126" s="25" t="s">
        <v>15</v>
      </c>
      <c r="Q1126" s="33" t="str">
        <f>IF(ISNUMBER(SEARCH(",",Table_owssvr[[#This Row],[Created By]])),SUBSTITUTE(Table_owssvr[[#This Row],[Created By]]," OCD,",""),Table_owssvr[[#This Row],[Created By]])</f>
        <v>Janssen Helena</v>
      </c>
      <c r="R1126" s="33" t="str">
        <f>IF(ISNUMBER(SEARCH(",",Table_owssvr[[#This Row],[Created By]])),(MID(Table_owssvr[[#This Row],[Created By_A]]&amp;" "&amp;Table_owssvr[[#This Row],[Created By_A]],FIND(" ",Table_owssvr[[#This Row],[Created By_A]])+1,LEN(Table_owssvr[[#This Row],[Created By_A]]))),Table_owssvr[[#This Row],[Created By]])</f>
        <v>Helena Janssen</v>
      </c>
      <c r="S1126" s="34" t="str">
        <f>IF(ISNUMBER(SEARCH(",",Table_owssvr[[#This Row],[Created By_B1]])),SUBSTITUTE(Table_owssvr[[#This Row],[Created By_B1]],",",""),Table_owssvr[[#This Row],[Created By_B1]])</f>
        <v>Helena Janssen</v>
      </c>
      <c r="T1126" s="31">
        <v>1139</v>
      </c>
      <c r="U1126" s="25" t="s">
        <v>15</v>
      </c>
      <c r="V1126" s="29">
        <v>43404.353773148148</v>
      </c>
      <c r="W1126" s="25" t="s">
        <v>14</v>
      </c>
      <c r="X1126" s="25"/>
      <c r="Y1126" s="25" t="s">
        <v>13</v>
      </c>
      <c r="Z1126" s="25" t="s">
        <v>12</v>
      </c>
      <c r="AA1126" s="25" t="s">
        <v>11</v>
      </c>
    </row>
    <row r="1127" spans="1:27" x14ac:dyDescent="0.25">
      <c r="A1127" s="25" t="s">
        <v>105</v>
      </c>
      <c r="B1127" s="26">
        <v>43404</v>
      </c>
      <c r="C1127" s="27" t="str">
        <f ca="1">IF(Table_owssvr[[#This Row],[Date]]&gt;=(TODAY()-365),"Y","N")</f>
        <v>N</v>
      </c>
      <c r="D1127" s="25" t="s">
        <v>105</v>
      </c>
      <c r="E1127" s="25" t="s">
        <v>29</v>
      </c>
      <c r="F1127" s="14" t="s">
        <v>2366</v>
      </c>
      <c r="G1127" s="25" t="s">
        <v>126</v>
      </c>
      <c r="H1127" s="28" t="str">
        <f>IFERROR(LEFT(Table_owssvr[[#This Row],[Subject]],FIND(";",Table_owssvr[[#This Row],[Subject]])-1),Table_owssvr[[#This Row],[Subject]])</f>
        <v>Damage related to disaster</v>
      </c>
      <c r="I1127" s="25" t="s">
        <v>16</v>
      </c>
      <c r="J1127" s="25" t="s">
        <v>3</v>
      </c>
      <c r="K1127" s="29">
        <v>43404.657847222225</v>
      </c>
      <c r="L1127" s="25"/>
      <c r="M1127" s="25"/>
      <c r="N1127" s="30" t="s">
        <v>12</v>
      </c>
      <c r="O1127" s="28" t="b">
        <v>0</v>
      </c>
      <c r="P1127" s="25" t="s">
        <v>15</v>
      </c>
      <c r="Q1127" s="33" t="str">
        <f>IF(ISNUMBER(SEARCH(",",Table_owssvr[[#This Row],[Created By]])),SUBSTITUTE(Table_owssvr[[#This Row],[Created By]]," OCD,",""),Table_owssvr[[#This Row],[Created By]])</f>
        <v>Rosalind Peychaud</v>
      </c>
      <c r="R1127" s="33" t="str">
        <f>IF(ISNUMBER(SEARCH(",",Table_owssvr[[#This Row],[Created By]])),(MID(Table_owssvr[[#This Row],[Created By_A]]&amp;" "&amp;Table_owssvr[[#This Row],[Created By_A]],FIND(" ",Table_owssvr[[#This Row],[Created By_A]])+1,LEN(Table_owssvr[[#This Row],[Created By_A]]))),Table_owssvr[[#This Row],[Created By]])</f>
        <v>Rosalind Peychaud</v>
      </c>
      <c r="S1127" s="34" t="str">
        <f>IF(ISNUMBER(SEARCH(",",Table_owssvr[[#This Row],[Created By_B1]])),SUBSTITUTE(Table_owssvr[[#This Row],[Created By_B1]],",",""),Table_owssvr[[#This Row],[Created By_B1]])</f>
        <v>Rosalind Peychaud</v>
      </c>
      <c r="T1127" s="31">
        <v>1140</v>
      </c>
      <c r="U1127" s="25" t="s">
        <v>15</v>
      </c>
      <c r="V1127" s="29">
        <v>43404.657847222225</v>
      </c>
      <c r="W1127" s="25" t="s">
        <v>3</v>
      </c>
      <c r="X1127" s="25"/>
      <c r="Y1127" s="25" t="s">
        <v>13</v>
      </c>
      <c r="Z1127" s="25" t="s">
        <v>12</v>
      </c>
      <c r="AA1127" s="25" t="s">
        <v>11</v>
      </c>
    </row>
    <row r="1128" spans="1:27" x14ac:dyDescent="0.25">
      <c r="A1128" s="25" t="s">
        <v>41</v>
      </c>
      <c r="B1128" s="26">
        <v>43405</v>
      </c>
      <c r="C1128" s="27" t="str">
        <f ca="1">IF(Table_owssvr[[#This Row],[Date]]&gt;=(TODAY()-365),"Y","N")</f>
        <v>N</v>
      </c>
      <c r="D1128" s="25" t="s">
        <v>40</v>
      </c>
      <c r="E1128" s="25" t="s">
        <v>39</v>
      </c>
      <c r="F1128" s="14" t="s">
        <v>2367</v>
      </c>
      <c r="G1128" s="25" t="s">
        <v>13</v>
      </c>
      <c r="H1128" s="28" t="str">
        <f>IFERROR(LEFT(Table_owssvr[[#This Row],[Subject]],FIND(";",Table_owssvr[[#This Row],[Subject]])-1),Table_owssvr[[#This Row],[Subject]])</f>
        <v>Grants Management</v>
      </c>
      <c r="I1128" s="25" t="s">
        <v>27</v>
      </c>
      <c r="J1128" s="25" t="s">
        <v>26</v>
      </c>
      <c r="K1128" s="29">
        <v>43405.317407407405</v>
      </c>
      <c r="L1128" s="25"/>
      <c r="M1128" s="25"/>
      <c r="N1128" s="30" t="s">
        <v>12</v>
      </c>
      <c r="O1128" s="28" t="b">
        <v>0</v>
      </c>
      <c r="P1128" s="25" t="s">
        <v>15</v>
      </c>
      <c r="Q1128" s="33" t="str">
        <f>IF(ISNUMBER(SEARCH(",",Table_owssvr[[#This Row],[Created By]])),SUBSTITUTE(Table_owssvr[[#This Row],[Created By]]," OCD,",""),Table_owssvr[[#This Row],[Created By]])</f>
        <v>Jimmy Dunphy</v>
      </c>
      <c r="R1128" s="33" t="str">
        <f>IF(ISNUMBER(SEARCH(",",Table_owssvr[[#This Row],[Created By]])),(MID(Table_owssvr[[#This Row],[Created By_A]]&amp;" "&amp;Table_owssvr[[#This Row],[Created By_A]],FIND(" ",Table_owssvr[[#This Row],[Created By_A]])+1,LEN(Table_owssvr[[#This Row],[Created By_A]]))),Table_owssvr[[#This Row],[Created By]])</f>
        <v>Jimmy Dunphy</v>
      </c>
      <c r="S1128" s="34" t="str">
        <f>IF(ISNUMBER(SEARCH(",",Table_owssvr[[#This Row],[Created By_B1]])),SUBSTITUTE(Table_owssvr[[#This Row],[Created By_B1]],",",""),Table_owssvr[[#This Row],[Created By_B1]])</f>
        <v>Jimmy Dunphy</v>
      </c>
      <c r="T1128" s="31">
        <v>1141</v>
      </c>
      <c r="U1128" s="25" t="s">
        <v>15</v>
      </c>
      <c r="V1128" s="29">
        <v>43405.470300925925</v>
      </c>
      <c r="W1128" s="25" t="s">
        <v>26</v>
      </c>
      <c r="X1128" s="25"/>
      <c r="Y1128" s="25" t="s">
        <v>13</v>
      </c>
      <c r="Z1128" s="25" t="s">
        <v>12</v>
      </c>
      <c r="AA1128" s="25" t="s">
        <v>11</v>
      </c>
    </row>
    <row r="1129" spans="1:27" x14ac:dyDescent="0.25">
      <c r="A1129" s="25" t="s">
        <v>1065</v>
      </c>
      <c r="B1129" s="26">
        <v>43404</v>
      </c>
      <c r="C1129" s="27" t="str">
        <f ca="1">IF(Table_owssvr[[#This Row],[Date]]&gt;=(TODAY()-365),"Y","N")</f>
        <v>N</v>
      </c>
      <c r="D1129" s="25" t="s">
        <v>2368</v>
      </c>
      <c r="E1129" s="25" t="s">
        <v>502</v>
      </c>
      <c r="F1129" s="14" t="s">
        <v>2369</v>
      </c>
      <c r="G1129" s="25" t="s">
        <v>2370</v>
      </c>
      <c r="H1129" s="28" t="str">
        <f>IFERROR(LEFT(Table_owssvr[[#This Row],[Subject]],FIND(";",Table_owssvr[[#This Row],[Subject]])-1),Table_owssvr[[#This Row],[Subject]])</f>
        <v>Damage related to disaster</v>
      </c>
      <c r="I1129" s="25" t="s">
        <v>27</v>
      </c>
      <c r="J1129" s="25" t="s">
        <v>4</v>
      </c>
      <c r="K1129" s="29">
        <v>43405.377743055556</v>
      </c>
      <c r="L1129" s="25"/>
      <c r="M1129" s="25"/>
      <c r="N1129" s="30" t="s">
        <v>12</v>
      </c>
      <c r="O1129" s="28" t="b">
        <v>0</v>
      </c>
      <c r="P1129" s="25" t="s">
        <v>15</v>
      </c>
      <c r="Q1129" s="33" t="str">
        <f>IF(ISNUMBER(SEARCH(",",Table_owssvr[[#This Row],[Created By]])),SUBSTITUTE(Table_owssvr[[#This Row],[Created By]]," OCD,",""),Table_owssvr[[#This Row],[Created By]])</f>
        <v>Kristen Hebert</v>
      </c>
      <c r="R1129" s="33" t="str">
        <f>IF(ISNUMBER(SEARCH(",",Table_owssvr[[#This Row],[Created By]])),(MID(Table_owssvr[[#This Row],[Created By_A]]&amp;" "&amp;Table_owssvr[[#This Row],[Created By_A]],FIND(" ",Table_owssvr[[#This Row],[Created By_A]])+1,LEN(Table_owssvr[[#This Row],[Created By_A]]))),Table_owssvr[[#This Row],[Created By]])</f>
        <v>Kristen Hebert</v>
      </c>
      <c r="S1129" s="34" t="str">
        <f>IF(ISNUMBER(SEARCH(",",Table_owssvr[[#This Row],[Created By_B1]])),SUBSTITUTE(Table_owssvr[[#This Row],[Created By_B1]],",",""),Table_owssvr[[#This Row],[Created By_B1]])</f>
        <v>Kristen Hebert</v>
      </c>
      <c r="T1129" s="31">
        <v>1142</v>
      </c>
      <c r="U1129" s="25" t="s">
        <v>15</v>
      </c>
      <c r="V1129" s="29">
        <v>43455.423611111109</v>
      </c>
      <c r="W1129" s="25" t="s">
        <v>2826</v>
      </c>
      <c r="X1129" s="25"/>
      <c r="Y1129" s="25" t="s">
        <v>190</v>
      </c>
      <c r="Z1129" s="25" t="s">
        <v>12</v>
      </c>
      <c r="AA1129" s="25" t="s">
        <v>11</v>
      </c>
    </row>
    <row r="1130" spans="1:27" x14ac:dyDescent="0.25">
      <c r="A1130" s="25" t="s">
        <v>1065</v>
      </c>
      <c r="B1130" s="26">
        <v>43369</v>
      </c>
      <c r="C1130" s="27" t="str">
        <f ca="1">IF(Table_owssvr[[#This Row],[Date]]&gt;=(TODAY()-365),"Y","N")</f>
        <v>N</v>
      </c>
      <c r="D1130" s="25" t="s">
        <v>2368</v>
      </c>
      <c r="E1130" s="25" t="s">
        <v>502</v>
      </c>
      <c r="F1130" s="14" t="s">
        <v>2369</v>
      </c>
      <c r="G1130" s="25" t="s">
        <v>2370</v>
      </c>
      <c r="H1130" s="28" t="str">
        <f>IFERROR(LEFT(Table_owssvr[[#This Row],[Subject]],FIND(";",Table_owssvr[[#This Row],[Subject]])-1),Table_owssvr[[#This Row],[Subject]])</f>
        <v>Damage related to disaster</v>
      </c>
      <c r="I1130" s="25" t="s">
        <v>27</v>
      </c>
      <c r="J1130" s="25" t="s">
        <v>4</v>
      </c>
      <c r="K1130" s="29">
        <v>43405.383391203701</v>
      </c>
      <c r="L1130" s="25"/>
      <c r="M1130" s="25"/>
      <c r="N1130" s="30" t="s">
        <v>12</v>
      </c>
      <c r="O1130" s="28" t="b">
        <v>0</v>
      </c>
      <c r="P1130" s="25" t="s">
        <v>15</v>
      </c>
      <c r="Q1130" s="33" t="str">
        <f>IF(ISNUMBER(SEARCH(",",Table_owssvr[[#This Row],[Created By]])),SUBSTITUTE(Table_owssvr[[#This Row],[Created By]]," OCD,",""),Table_owssvr[[#This Row],[Created By]])</f>
        <v>Kristen Hebert</v>
      </c>
      <c r="R1130" s="33" t="str">
        <f>IF(ISNUMBER(SEARCH(",",Table_owssvr[[#This Row],[Created By]])),(MID(Table_owssvr[[#This Row],[Created By_A]]&amp;" "&amp;Table_owssvr[[#This Row],[Created By_A]],FIND(" ",Table_owssvr[[#This Row],[Created By_A]])+1,LEN(Table_owssvr[[#This Row],[Created By_A]]))),Table_owssvr[[#This Row],[Created By]])</f>
        <v>Kristen Hebert</v>
      </c>
      <c r="S1130" s="34" t="str">
        <f>IF(ISNUMBER(SEARCH(",",Table_owssvr[[#This Row],[Created By_B1]])),SUBSTITUTE(Table_owssvr[[#This Row],[Created By_B1]],",",""),Table_owssvr[[#This Row],[Created By_B1]])</f>
        <v>Kristen Hebert</v>
      </c>
      <c r="T1130" s="31">
        <v>1143</v>
      </c>
      <c r="U1130" s="25" t="s">
        <v>15</v>
      </c>
      <c r="V1130" s="29">
        <v>43455.423379629632</v>
      </c>
      <c r="W1130" s="25" t="s">
        <v>2826</v>
      </c>
      <c r="X1130" s="25"/>
      <c r="Y1130" s="25" t="s">
        <v>190</v>
      </c>
      <c r="Z1130" s="25" t="s">
        <v>12</v>
      </c>
      <c r="AA1130" s="25" t="s">
        <v>11</v>
      </c>
    </row>
    <row r="1131" spans="1:27" x14ac:dyDescent="0.25">
      <c r="A1131" s="1" t="s">
        <v>2371</v>
      </c>
      <c r="B1131" s="4">
        <v>43405</v>
      </c>
      <c r="C1131" s="24" t="str">
        <f ca="1">IF(Table_owssvr[[#This Row],[Date]]&gt;=(TODAY()-365),"Y","N")</f>
        <v>N</v>
      </c>
      <c r="D1131" s="1" t="s">
        <v>2372</v>
      </c>
      <c r="E1131" s="1" t="s">
        <v>19</v>
      </c>
      <c r="F1131" s="14" t="s">
        <v>2373</v>
      </c>
      <c r="G1131" s="1" t="s">
        <v>306</v>
      </c>
      <c r="H1131" s="6" t="str">
        <f>IFERROR(LEFT(Table_owssvr[[#This Row],[Subject]],FIND(";",Table_owssvr[[#This Row],[Subject]])-1),Table_owssvr[[#This Row],[Subject]])</f>
        <v>Damage related to disaster</v>
      </c>
      <c r="I1131" s="1" t="s">
        <v>16</v>
      </c>
      <c r="J1131" s="1" t="s">
        <v>14</v>
      </c>
      <c r="K1131" s="5">
        <v>43406.330682870372</v>
      </c>
      <c r="L1131" s="1"/>
      <c r="M1131" s="1"/>
      <c r="N1131" s="2" t="s">
        <v>12</v>
      </c>
      <c r="O1131" s="6" t="b">
        <v>0</v>
      </c>
      <c r="P1131" s="1" t="s">
        <v>15</v>
      </c>
      <c r="Q1131" s="33" t="str">
        <f>IF(ISNUMBER(SEARCH(",",Table_owssvr[[#This Row],[Created By]])),SUBSTITUTE(Table_owssvr[[#This Row],[Created By]]," OCD,",""),Table_owssvr[[#This Row],[Created By]])</f>
        <v>Janssen Helena</v>
      </c>
      <c r="R1131" s="33" t="str">
        <f>IF(ISNUMBER(SEARCH(",",Table_owssvr[[#This Row],[Created By]])),(MID(Table_owssvr[[#This Row],[Created By_A]]&amp;" "&amp;Table_owssvr[[#This Row],[Created By_A]],FIND(" ",Table_owssvr[[#This Row],[Created By_A]])+1,LEN(Table_owssvr[[#This Row],[Created By_A]]))),Table_owssvr[[#This Row],[Created By]])</f>
        <v>Helena Janssen</v>
      </c>
      <c r="S1131" s="34" t="str">
        <f>IF(ISNUMBER(SEARCH(",",Table_owssvr[[#This Row],[Created By_B1]])),SUBSTITUTE(Table_owssvr[[#This Row],[Created By_B1]],",",""),Table_owssvr[[#This Row],[Created By_B1]])</f>
        <v>Helena Janssen</v>
      </c>
      <c r="T1131" s="7">
        <v>1144</v>
      </c>
      <c r="U1131" s="1" t="s">
        <v>15</v>
      </c>
      <c r="V1131" s="5">
        <v>43406.330682870372</v>
      </c>
      <c r="W1131" s="1" t="s">
        <v>14</v>
      </c>
      <c r="X1131" s="1"/>
      <c r="Y1131" s="1" t="s">
        <v>13</v>
      </c>
      <c r="Z1131" s="1" t="s">
        <v>12</v>
      </c>
      <c r="AA1131" s="1" t="s">
        <v>11</v>
      </c>
    </row>
    <row r="1132" spans="1:27" x14ac:dyDescent="0.25">
      <c r="A1132" s="25" t="s">
        <v>2374</v>
      </c>
      <c r="B1132" s="26">
        <v>43405</v>
      </c>
      <c r="C1132" s="27" t="str">
        <f ca="1">IF(Table_owssvr[[#This Row],[Date]]&gt;=(TODAY()-365),"Y","N")</f>
        <v>N</v>
      </c>
      <c r="D1132" s="25" t="s">
        <v>2375</v>
      </c>
      <c r="E1132" s="25" t="s">
        <v>19</v>
      </c>
      <c r="F1132" s="14" t="s">
        <v>2376</v>
      </c>
      <c r="G1132" s="25" t="s">
        <v>271</v>
      </c>
      <c r="H1132" s="28" t="str">
        <f>IFERROR(LEFT(Table_owssvr[[#This Row],[Subject]],FIND(";",Table_owssvr[[#This Row],[Subject]])-1),Table_owssvr[[#This Row],[Subject]])</f>
        <v>Damage related to disaster</v>
      </c>
      <c r="I1132" s="25" t="s">
        <v>16</v>
      </c>
      <c r="J1132" s="25" t="s">
        <v>14</v>
      </c>
      <c r="K1132" s="29">
        <v>43406.332800925928</v>
      </c>
      <c r="L1132" s="25"/>
      <c r="M1132" s="25"/>
      <c r="N1132" s="30" t="s">
        <v>12</v>
      </c>
      <c r="O1132" s="28" t="b">
        <v>0</v>
      </c>
      <c r="P1132" s="25" t="s">
        <v>15</v>
      </c>
      <c r="Q1132" s="33" t="str">
        <f>IF(ISNUMBER(SEARCH(",",Table_owssvr[[#This Row],[Created By]])),SUBSTITUTE(Table_owssvr[[#This Row],[Created By]]," OCD,",""),Table_owssvr[[#This Row],[Created By]])</f>
        <v>Janssen Helena</v>
      </c>
      <c r="R1132" s="33" t="str">
        <f>IF(ISNUMBER(SEARCH(",",Table_owssvr[[#This Row],[Created By]])),(MID(Table_owssvr[[#This Row],[Created By_A]]&amp;" "&amp;Table_owssvr[[#This Row],[Created By_A]],FIND(" ",Table_owssvr[[#This Row],[Created By_A]])+1,LEN(Table_owssvr[[#This Row],[Created By_A]]))),Table_owssvr[[#This Row],[Created By]])</f>
        <v>Helena Janssen</v>
      </c>
      <c r="S1132" s="34" t="str">
        <f>IF(ISNUMBER(SEARCH(",",Table_owssvr[[#This Row],[Created By_B1]])),SUBSTITUTE(Table_owssvr[[#This Row],[Created By_B1]],",",""),Table_owssvr[[#This Row],[Created By_B1]])</f>
        <v>Helena Janssen</v>
      </c>
      <c r="T1132" s="31">
        <v>1145</v>
      </c>
      <c r="U1132" s="25" t="s">
        <v>15</v>
      </c>
      <c r="V1132" s="29">
        <v>43406.332800925928</v>
      </c>
      <c r="W1132" s="25" t="s">
        <v>14</v>
      </c>
      <c r="X1132" s="25"/>
      <c r="Y1132" s="25" t="s">
        <v>13</v>
      </c>
      <c r="Z1132" s="25" t="s">
        <v>12</v>
      </c>
      <c r="AA1132" s="25" t="s">
        <v>11</v>
      </c>
    </row>
    <row r="1133" spans="1:27" x14ac:dyDescent="0.25">
      <c r="A1133" s="1" t="s">
        <v>116</v>
      </c>
      <c r="B1133" s="4">
        <v>43376</v>
      </c>
      <c r="C1133" s="24" t="str">
        <f ca="1">IF(Table_owssvr[[#This Row],[Date]]&gt;=(TODAY()-365),"Y","N")</f>
        <v>N</v>
      </c>
      <c r="D1133" s="1" t="s">
        <v>115</v>
      </c>
      <c r="E1133" s="1" t="s">
        <v>19</v>
      </c>
      <c r="F1133" s="14" t="s">
        <v>374</v>
      </c>
      <c r="G1133" s="1" t="s">
        <v>113</v>
      </c>
      <c r="H1133" s="6" t="str">
        <f>IFERROR(LEFT(Table_owssvr[[#This Row],[Subject]],FIND(";",Table_owssvr[[#This Row],[Subject]])-1),Table_owssvr[[#This Row],[Subject]])</f>
        <v>Duplication of Benefits</v>
      </c>
      <c r="I1133" s="1" t="s">
        <v>27</v>
      </c>
      <c r="J1133" s="1" t="s">
        <v>112</v>
      </c>
      <c r="K1133" s="5">
        <v>43406.448391203703</v>
      </c>
      <c r="L1133" s="1"/>
      <c r="M1133" s="1"/>
      <c r="N1133" s="2" t="s">
        <v>12</v>
      </c>
      <c r="O1133" s="6" t="b">
        <v>0</v>
      </c>
      <c r="P1133" s="1" t="s">
        <v>15</v>
      </c>
      <c r="Q1133" s="33" t="str">
        <f>IF(ISNUMBER(SEARCH(",",Table_owssvr[[#This Row],[Created By]])),SUBSTITUTE(Table_owssvr[[#This Row],[Created By]]," OCD,",""),Table_owssvr[[#This Row],[Created By]])</f>
        <v>Chua Michael</v>
      </c>
      <c r="R1133" s="33" t="str">
        <f>IF(ISNUMBER(SEARCH(",",Table_owssvr[[#This Row],[Created By]])),(MID(Table_owssvr[[#This Row],[Created By_A]]&amp;" "&amp;Table_owssvr[[#This Row],[Created By_A]],FIND(" ",Table_owssvr[[#This Row],[Created By_A]])+1,LEN(Table_owssvr[[#This Row],[Created By_A]]))),Table_owssvr[[#This Row],[Created By]])</f>
        <v>Michael Chua</v>
      </c>
      <c r="S1133" s="34" t="str">
        <f>IF(ISNUMBER(SEARCH(",",Table_owssvr[[#This Row],[Created By_B1]])),SUBSTITUTE(Table_owssvr[[#This Row],[Created By_B1]],",",""),Table_owssvr[[#This Row],[Created By_B1]])</f>
        <v>Michael Chua</v>
      </c>
      <c r="T1133" s="7">
        <v>1146</v>
      </c>
      <c r="U1133" s="1" t="s">
        <v>15</v>
      </c>
      <c r="V1133" s="5">
        <v>43406.44871527778</v>
      </c>
      <c r="W1133" s="1" t="s">
        <v>112</v>
      </c>
      <c r="X1133" s="1"/>
      <c r="Y1133" s="1" t="s">
        <v>13</v>
      </c>
      <c r="Z1133" s="1" t="s">
        <v>12</v>
      </c>
      <c r="AA1133" s="1" t="s">
        <v>11</v>
      </c>
    </row>
    <row r="1134" spans="1:27" x14ac:dyDescent="0.25">
      <c r="A1134" s="25" t="s">
        <v>116</v>
      </c>
      <c r="B1134" s="26">
        <v>43383</v>
      </c>
      <c r="C1134" s="27" t="str">
        <f ca="1">IF(Table_owssvr[[#This Row],[Date]]&gt;=(TODAY()-365),"Y","N")</f>
        <v>N</v>
      </c>
      <c r="D1134" s="25" t="s">
        <v>115</v>
      </c>
      <c r="E1134" s="25" t="s">
        <v>19</v>
      </c>
      <c r="F1134" s="14" t="s">
        <v>374</v>
      </c>
      <c r="G1134" s="25" t="s">
        <v>373</v>
      </c>
      <c r="H1134" s="28" t="str">
        <f>IFERROR(LEFT(Table_owssvr[[#This Row],[Subject]],FIND(";",Table_owssvr[[#This Row],[Subject]])-1),Table_owssvr[[#This Row],[Subject]])</f>
        <v>Duplication of Benefits</v>
      </c>
      <c r="I1134" s="25" t="s">
        <v>27</v>
      </c>
      <c r="J1134" s="25" t="s">
        <v>112</v>
      </c>
      <c r="K1134" s="29">
        <v>43406.449699074074</v>
      </c>
      <c r="L1134" s="25"/>
      <c r="M1134" s="25"/>
      <c r="N1134" s="30" t="s">
        <v>12</v>
      </c>
      <c r="O1134" s="28" t="b">
        <v>0</v>
      </c>
      <c r="P1134" s="25" t="s">
        <v>15</v>
      </c>
      <c r="Q1134" s="33" t="str">
        <f>IF(ISNUMBER(SEARCH(",",Table_owssvr[[#This Row],[Created By]])),SUBSTITUTE(Table_owssvr[[#This Row],[Created By]]," OCD,",""),Table_owssvr[[#This Row],[Created By]])</f>
        <v>Chua Michael</v>
      </c>
      <c r="R1134" s="33" t="str">
        <f>IF(ISNUMBER(SEARCH(",",Table_owssvr[[#This Row],[Created By]])),(MID(Table_owssvr[[#This Row],[Created By_A]]&amp;" "&amp;Table_owssvr[[#This Row],[Created By_A]],FIND(" ",Table_owssvr[[#This Row],[Created By_A]])+1,LEN(Table_owssvr[[#This Row],[Created By_A]]))),Table_owssvr[[#This Row],[Created By]])</f>
        <v>Michael Chua</v>
      </c>
      <c r="S1134" s="34" t="str">
        <f>IF(ISNUMBER(SEARCH(",",Table_owssvr[[#This Row],[Created By_B1]])),SUBSTITUTE(Table_owssvr[[#This Row],[Created By_B1]],",",""),Table_owssvr[[#This Row],[Created By_B1]])</f>
        <v>Michael Chua</v>
      </c>
      <c r="T1134" s="31">
        <v>1147</v>
      </c>
      <c r="U1134" s="25" t="s">
        <v>15</v>
      </c>
      <c r="V1134" s="29">
        <v>43406.449699074074</v>
      </c>
      <c r="W1134" s="25" t="s">
        <v>112</v>
      </c>
      <c r="X1134" s="25"/>
      <c r="Y1134" s="25" t="s">
        <v>13</v>
      </c>
      <c r="Z1134" s="25" t="s">
        <v>12</v>
      </c>
      <c r="AA1134" s="25" t="s">
        <v>11</v>
      </c>
    </row>
    <row r="1135" spans="1:27" x14ac:dyDescent="0.25">
      <c r="A1135" s="1" t="s">
        <v>116</v>
      </c>
      <c r="B1135" s="4">
        <v>43397</v>
      </c>
      <c r="C1135" s="24" t="str">
        <f ca="1">IF(Table_owssvr[[#This Row],[Date]]&gt;=(TODAY()-365),"Y","N")</f>
        <v>N</v>
      </c>
      <c r="D1135" s="1" t="s">
        <v>115</v>
      </c>
      <c r="E1135" s="1" t="s">
        <v>19</v>
      </c>
      <c r="F1135" s="14" t="s">
        <v>374</v>
      </c>
      <c r="G1135" s="1" t="s">
        <v>373</v>
      </c>
      <c r="H1135" s="6" t="str">
        <f>IFERROR(LEFT(Table_owssvr[[#This Row],[Subject]],FIND(";",Table_owssvr[[#This Row],[Subject]])-1),Table_owssvr[[#This Row],[Subject]])</f>
        <v>Duplication of Benefits</v>
      </c>
      <c r="I1135" s="1" t="s">
        <v>27</v>
      </c>
      <c r="J1135" s="1" t="s">
        <v>112</v>
      </c>
      <c r="K1135" s="5">
        <v>43406.450185185182</v>
      </c>
      <c r="L1135" s="1"/>
      <c r="M1135" s="1"/>
      <c r="N1135" s="2" t="s">
        <v>12</v>
      </c>
      <c r="O1135" s="6" t="b">
        <v>0</v>
      </c>
      <c r="P1135" s="1" t="s">
        <v>15</v>
      </c>
      <c r="Q1135" s="33" t="str">
        <f>IF(ISNUMBER(SEARCH(",",Table_owssvr[[#This Row],[Created By]])),SUBSTITUTE(Table_owssvr[[#This Row],[Created By]]," OCD,",""),Table_owssvr[[#This Row],[Created By]])</f>
        <v>Chua Michael</v>
      </c>
      <c r="R1135" s="33" t="str">
        <f>IF(ISNUMBER(SEARCH(",",Table_owssvr[[#This Row],[Created By]])),(MID(Table_owssvr[[#This Row],[Created By_A]]&amp;" "&amp;Table_owssvr[[#This Row],[Created By_A]],FIND(" ",Table_owssvr[[#This Row],[Created By_A]])+1,LEN(Table_owssvr[[#This Row],[Created By_A]]))),Table_owssvr[[#This Row],[Created By]])</f>
        <v>Michael Chua</v>
      </c>
      <c r="S1135" s="34" t="str">
        <f>IF(ISNUMBER(SEARCH(",",Table_owssvr[[#This Row],[Created By_B1]])),SUBSTITUTE(Table_owssvr[[#This Row],[Created By_B1]],",",""),Table_owssvr[[#This Row],[Created By_B1]])</f>
        <v>Michael Chua</v>
      </c>
      <c r="T1135" s="7">
        <v>1148</v>
      </c>
      <c r="U1135" s="1" t="s">
        <v>15</v>
      </c>
      <c r="V1135" s="5">
        <v>43406.451539351852</v>
      </c>
      <c r="W1135" s="1" t="s">
        <v>112</v>
      </c>
      <c r="X1135" s="1"/>
      <c r="Y1135" s="1" t="s">
        <v>13</v>
      </c>
      <c r="Z1135" s="1" t="s">
        <v>12</v>
      </c>
      <c r="AA1135" s="1" t="s">
        <v>11</v>
      </c>
    </row>
    <row r="1136" spans="1:27" x14ac:dyDescent="0.25">
      <c r="A1136" s="1" t="s">
        <v>116</v>
      </c>
      <c r="B1136" s="4">
        <v>43390</v>
      </c>
      <c r="C1136" s="24" t="str">
        <f ca="1">IF(Table_owssvr[[#This Row],[Date]]&gt;=(TODAY()-365),"Y","N")</f>
        <v>N</v>
      </c>
      <c r="D1136" s="1" t="s">
        <v>115</v>
      </c>
      <c r="E1136" s="1" t="s">
        <v>19</v>
      </c>
      <c r="F1136" s="14" t="s">
        <v>374</v>
      </c>
      <c r="G1136" s="1" t="s">
        <v>373</v>
      </c>
      <c r="H1136" s="6" t="str">
        <f>IFERROR(LEFT(Table_owssvr[[#This Row],[Subject]],FIND(";",Table_owssvr[[#This Row],[Subject]])-1),Table_owssvr[[#This Row],[Subject]])</f>
        <v>Duplication of Benefits</v>
      </c>
      <c r="I1136" s="1" t="s">
        <v>27</v>
      </c>
      <c r="J1136" s="1" t="s">
        <v>112</v>
      </c>
      <c r="K1136" s="5">
        <v>43406.451145833336</v>
      </c>
      <c r="L1136" s="1"/>
      <c r="M1136" s="1"/>
      <c r="N1136" s="2" t="s">
        <v>12</v>
      </c>
      <c r="O1136" s="6" t="b">
        <v>0</v>
      </c>
      <c r="P1136" s="1" t="s">
        <v>15</v>
      </c>
      <c r="Q1136" s="33" t="str">
        <f>IF(ISNUMBER(SEARCH(",",Table_owssvr[[#This Row],[Created By]])),SUBSTITUTE(Table_owssvr[[#This Row],[Created By]]," OCD,",""),Table_owssvr[[#This Row],[Created By]])</f>
        <v>Chua Michael</v>
      </c>
      <c r="R1136" s="33" t="str">
        <f>IF(ISNUMBER(SEARCH(",",Table_owssvr[[#This Row],[Created By]])),(MID(Table_owssvr[[#This Row],[Created By_A]]&amp;" "&amp;Table_owssvr[[#This Row],[Created By_A]],FIND(" ",Table_owssvr[[#This Row],[Created By_A]])+1,LEN(Table_owssvr[[#This Row],[Created By_A]]))),Table_owssvr[[#This Row],[Created By]])</f>
        <v>Michael Chua</v>
      </c>
      <c r="S1136" s="34" t="str">
        <f>IF(ISNUMBER(SEARCH(",",Table_owssvr[[#This Row],[Created By_B1]])),SUBSTITUTE(Table_owssvr[[#This Row],[Created By_B1]],",",""),Table_owssvr[[#This Row],[Created By_B1]])</f>
        <v>Michael Chua</v>
      </c>
      <c r="T1136" s="7">
        <v>1149</v>
      </c>
      <c r="U1136" s="1" t="s">
        <v>15</v>
      </c>
      <c r="V1136" s="5">
        <v>43406.451145833336</v>
      </c>
      <c r="W1136" s="1" t="s">
        <v>112</v>
      </c>
      <c r="X1136" s="1"/>
      <c r="Y1136" s="1" t="s">
        <v>13</v>
      </c>
      <c r="Z1136" s="1" t="s">
        <v>12</v>
      </c>
      <c r="AA1136" s="1" t="s">
        <v>11</v>
      </c>
    </row>
    <row r="1137" spans="1:27" x14ac:dyDescent="0.25">
      <c r="A1137" s="1" t="s">
        <v>116</v>
      </c>
      <c r="B1137" s="4">
        <v>43404</v>
      </c>
      <c r="C1137" s="24" t="str">
        <f ca="1">IF(Table_owssvr[[#This Row],[Date]]&gt;=(TODAY()-365),"Y","N")</f>
        <v>N</v>
      </c>
      <c r="D1137" s="1" t="s">
        <v>115</v>
      </c>
      <c r="E1137" s="1" t="s">
        <v>19</v>
      </c>
      <c r="F1137" s="14" t="s">
        <v>374</v>
      </c>
      <c r="G1137" s="1" t="s">
        <v>373</v>
      </c>
      <c r="H1137" s="6" t="str">
        <f>IFERROR(LEFT(Table_owssvr[[#This Row],[Subject]],FIND(";",Table_owssvr[[#This Row],[Subject]])-1),Table_owssvr[[#This Row],[Subject]])</f>
        <v>Duplication of Benefits</v>
      </c>
      <c r="I1137" s="1" t="s">
        <v>27</v>
      </c>
      <c r="J1137" s="1" t="s">
        <v>112</v>
      </c>
      <c r="K1137" s="5">
        <v>43406.453460648147</v>
      </c>
      <c r="L1137" s="1"/>
      <c r="M1137" s="1"/>
      <c r="N1137" s="2" t="s">
        <v>12</v>
      </c>
      <c r="O1137" s="6" t="b">
        <v>0</v>
      </c>
      <c r="P1137" s="1" t="s">
        <v>15</v>
      </c>
      <c r="Q1137" s="33" t="str">
        <f>IF(ISNUMBER(SEARCH(",",Table_owssvr[[#This Row],[Created By]])),SUBSTITUTE(Table_owssvr[[#This Row],[Created By]]," OCD,",""),Table_owssvr[[#This Row],[Created By]])</f>
        <v>Chua Michael</v>
      </c>
      <c r="R1137" s="33" t="str">
        <f>IF(ISNUMBER(SEARCH(",",Table_owssvr[[#This Row],[Created By]])),(MID(Table_owssvr[[#This Row],[Created By_A]]&amp;" "&amp;Table_owssvr[[#This Row],[Created By_A]],FIND(" ",Table_owssvr[[#This Row],[Created By_A]])+1,LEN(Table_owssvr[[#This Row],[Created By_A]]))),Table_owssvr[[#This Row],[Created By]])</f>
        <v>Michael Chua</v>
      </c>
      <c r="S1137" s="34" t="str">
        <f>IF(ISNUMBER(SEARCH(",",Table_owssvr[[#This Row],[Created By_B1]])),SUBSTITUTE(Table_owssvr[[#This Row],[Created By_B1]],",",""),Table_owssvr[[#This Row],[Created By_B1]])</f>
        <v>Michael Chua</v>
      </c>
      <c r="T1137" s="7">
        <v>1150</v>
      </c>
      <c r="U1137" s="1" t="s">
        <v>15</v>
      </c>
      <c r="V1137" s="5">
        <v>43406.453460648147</v>
      </c>
      <c r="W1137" s="1" t="s">
        <v>112</v>
      </c>
      <c r="X1137" s="1"/>
      <c r="Y1137" s="1" t="s">
        <v>13</v>
      </c>
      <c r="Z1137" s="1" t="s">
        <v>12</v>
      </c>
      <c r="AA1137" s="1" t="s">
        <v>11</v>
      </c>
    </row>
    <row r="1138" spans="1:27" x14ac:dyDescent="0.25">
      <c r="A1138" s="25" t="s">
        <v>1967</v>
      </c>
      <c r="B1138" s="26">
        <v>43406</v>
      </c>
      <c r="C1138" s="27" t="str">
        <f ca="1">IF(Table_owssvr[[#This Row],[Date]]&gt;=(TODAY()-365),"Y","N")</f>
        <v>N</v>
      </c>
      <c r="D1138" s="25" t="s">
        <v>2377</v>
      </c>
      <c r="E1138" s="25" t="s">
        <v>19</v>
      </c>
      <c r="F1138" s="14" t="s">
        <v>2378</v>
      </c>
      <c r="G1138" s="25" t="s">
        <v>59</v>
      </c>
      <c r="H1138" s="28" t="str">
        <f>IFERROR(LEFT(Table_owssvr[[#This Row],[Subject]],FIND(";",Table_owssvr[[#This Row],[Subject]])-1),Table_owssvr[[#This Row],[Subject]])</f>
        <v>Damage related to disaster</v>
      </c>
      <c r="I1138" s="25" t="s">
        <v>16</v>
      </c>
      <c r="J1138" s="25" t="s">
        <v>95</v>
      </c>
      <c r="K1138" s="29">
        <v>43406.461863425924</v>
      </c>
      <c r="L1138" s="25"/>
      <c r="M1138" s="25"/>
      <c r="N1138" s="30" t="s">
        <v>12</v>
      </c>
      <c r="O1138" s="28" t="b">
        <v>0</v>
      </c>
      <c r="P1138" s="25" t="s">
        <v>15</v>
      </c>
      <c r="Q1138" s="33" t="str">
        <f>IF(ISNUMBER(SEARCH(",",Table_owssvr[[#This Row],[Created By]])),SUBSTITUTE(Table_owssvr[[#This Row],[Created By]]," OCD,",""),Table_owssvr[[#This Row],[Created By]])</f>
        <v>Eugenia Williams</v>
      </c>
      <c r="R1138" s="33" t="str">
        <f>IF(ISNUMBER(SEARCH(",",Table_owssvr[[#This Row],[Created By]])),(MID(Table_owssvr[[#This Row],[Created By_A]]&amp;" "&amp;Table_owssvr[[#This Row],[Created By_A]],FIND(" ",Table_owssvr[[#This Row],[Created By_A]])+1,LEN(Table_owssvr[[#This Row],[Created By_A]]))),Table_owssvr[[#This Row],[Created By]])</f>
        <v>Eugenia Williams</v>
      </c>
      <c r="S1138" s="34" t="str">
        <f>IF(ISNUMBER(SEARCH(",",Table_owssvr[[#This Row],[Created By_B1]])),SUBSTITUTE(Table_owssvr[[#This Row],[Created By_B1]],",",""),Table_owssvr[[#This Row],[Created By_B1]])</f>
        <v>Eugenia Williams</v>
      </c>
      <c r="T1138" s="31">
        <v>1151</v>
      </c>
      <c r="U1138" s="25" t="s">
        <v>15</v>
      </c>
      <c r="V1138" s="29">
        <v>43406.461863425924</v>
      </c>
      <c r="W1138" s="25" t="s">
        <v>95</v>
      </c>
      <c r="X1138" s="25"/>
      <c r="Y1138" s="25" t="s">
        <v>13</v>
      </c>
      <c r="Z1138" s="25" t="s">
        <v>12</v>
      </c>
      <c r="AA1138" s="25" t="s">
        <v>11</v>
      </c>
    </row>
    <row r="1139" spans="1:27" x14ac:dyDescent="0.25">
      <c r="A1139" s="1" t="s">
        <v>31</v>
      </c>
      <c r="B1139" s="4">
        <v>43409</v>
      </c>
      <c r="C1139" s="24" t="str">
        <f ca="1">IF(Table_owssvr[[#This Row],[Date]]&gt;=(TODAY()-365),"Y","N")</f>
        <v>N</v>
      </c>
      <c r="D1139" s="1" t="s">
        <v>30</v>
      </c>
      <c r="E1139" s="1" t="s">
        <v>29</v>
      </c>
      <c r="F1139" s="14" t="s">
        <v>2379</v>
      </c>
      <c r="G1139" s="1" t="s">
        <v>13</v>
      </c>
      <c r="H1139" s="6" t="str">
        <f>IFERROR(LEFT(Table_owssvr[[#This Row],[Subject]],FIND(";",Table_owssvr[[#This Row],[Subject]])-1),Table_owssvr[[#This Row],[Subject]])</f>
        <v>Grants Management</v>
      </c>
      <c r="I1139" s="1" t="s">
        <v>27</v>
      </c>
      <c r="J1139" s="1" t="s">
        <v>26</v>
      </c>
      <c r="K1139" s="5">
        <v>43409.335428240738</v>
      </c>
      <c r="L1139" s="1"/>
      <c r="M1139" s="1"/>
      <c r="N1139" s="2" t="s">
        <v>12</v>
      </c>
      <c r="O1139" s="6" t="b">
        <v>0</v>
      </c>
      <c r="P1139" s="1" t="s">
        <v>15</v>
      </c>
      <c r="Q1139" s="33" t="str">
        <f>IF(ISNUMBER(SEARCH(",",Table_owssvr[[#This Row],[Created By]])),SUBSTITUTE(Table_owssvr[[#This Row],[Created By]]," OCD,",""),Table_owssvr[[#This Row],[Created By]])</f>
        <v>Jimmy Dunphy</v>
      </c>
      <c r="R1139" s="33" t="str">
        <f>IF(ISNUMBER(SEARCH(",",Table_owssvr[[#This Row],[Created By]])),(MID(Table_owssvr[[#This Row],[Created By_A]]&amp;" "&amp;Table_owssvr[[#This Row],[Created By_A]],FIND(" ",Table_owssvr[[#This Row],[Created By_A]])+1,LEN(Table_owssvr[[#This Row],[Created By_A]]))),Table_owssvr[[#This Row],[Created By]])</f>
        <v>Jimmy Dunphy</v>
      </c>
      <c r="S1139" s="34" t="str">
        <f>IF(ISNUMBER(SEARCH(",",Table_owssvr[[#This Row],[Created By_B1]])),SUBSTITUTE(Table_owssvr[[#This Row],[Created By_B1]],",",""),Table_owssvr[[#This Row],[Created By_B1]])</f>
        <v>Jimmy Dunphy</v>
      </c>
      <c r="T1139" s="7">
        <v>1152</v>
      </c>
      <c r="U1139" s="1" t="s">
        <v>15</v>
      </c>
      <c r="V1139" s="5">
        <v>43409.643726851849</v>
      </c>
      <c r="W1139" s="1" t="s">
        <v>26</v>
      </c>
      <c r="X1139" s="1"/>
      <c r="Y1139" s="1" t="s">
        <v>13</v>
      </c>
      <c r="Z1139" s="1" t="s">
        <v>12</v>
      </c>
      <c r="AA1139" s="1" t="s">
        <v>11</v>
      </c>
    </row>
    <row r="1140" spans="1:27" x14ac:dyDescent="0.25">
      <c r="A1140" s="25" t="s">
        <v>2380</v>
      </c>
      <c r="B1140" s="26">
        <v>43403</v>
      </c>
      <c r="C1140" s="27" t="str">
        <f ca="1">IF(Table_owssvr[[#This Row],[Date]]&gt;=(TODAY()-365),"Y","N")</f>
        <v>N</v>
      </c>
      <c r="D1140" s="25" t="s">
        <v>2381</v>
      </c>
      <c r="E1140" s="25" t="s">
        <v>521</v>
      </c>
      <c r="F1140" s="14" t="s">
        <v>2382</v>
      </c>
      <c r="G1140" s="25" t="s">
        <v>185</v>
      </c>
      <c r="H1140" s="28" t="str">
        <f>IFERROR(LEFT(Table_owssvr[[#This Row],[Subject]],FIND(";",Table_owssvr[[#This Row],[Subject]])-1),Table_owssvr[[#This Row],[Subject]])</f>
        <v>Low-Moderate Income - National Objective</v>
      </c>
      <c r="I1140" s="25" t="s">
        <v>27</v>
      </c>
      <c r="J1140" s="25" t="s">
        <v>554</v>
      </c>
      <c r="K1140" s="29">
        <v>43409.442337962966</v>
      </c>
      <c r="L1140" s="25"/>
      <c r="M1140" s="25"/>
      <c r="N1140" s="30" t="s">
        <v>12</v>
      </c>
      <c r="O1140" s="28" t="b">
        <v>0</v>
      </c>
      <c r="P1140" s="25" t="s">
        <v>15</v>
      </c>
      <c r="Q1140" s="33" t="str">
        <f>IF(ISNUMBER(SEARCH(",",Table_owssvr[[#This Row],[Created By]])),SUBSTITUTE(Table_owssvr[[#This Row],[Created By]]," OCD,",""),Table_owssvr[[#This Row],[Created By]])</f>
        <v>Plain Willie</v>
      </c>
      <c r="R1140" s="33" t="str">
        <f>IF(ISNUMBER(SEARCH(",",Table_owssvr[[#This Row],[Created By]])),(MID(Table_owssvr[[#This Row],[Created By_A]]&amp;" "&amp;Table_owssvr[[#This Row],[Created By_A]],FIND(" ",Table_owssvr[[#This Row],[Created By_A]])+1,LEN(Table_owssvr[[#This Row],[Created By_A]]))),Table_owssvr[[#This Row],[Created By]])</f>
        <v>Willie Plain</v>
      </c>
      <c r="S1140" s="34" t="str">
        <f>IF(ISNUMBER(SEARCH(",",Table_owssvr[[#This Row],[Created By_B1]])),SUBSTITUTE(Table_owssvr[[#This Row],[Created By_B1]],",",""),Table_owssvr[[#This Row],[Created By_B1]])</f>
        <v>Willie Plain</v>
      </c>
      <c r="T1140" s="31">
        <v>1153</v>
      </c>
      <c r="U1140" s="25" t="s">
        <v>15</v>
      </c>
      <c r="V1140" s="29">
        <v>43409.442337962966</v>
      </c>
      <c r="W1140" s="25" t="s">
        <v>554</v>
      </c>
      <c r="X1140" s="25"/>
      <c r="Y1140" s="25" t="s">
        <v>13</v>
      </c>
      <c r="Z1140" s="25" t="s">
        <v>12</v>
      </c>
      <c r="AA1140" s="25" t="s">
        <v>11</v>
      </c>
    </row>
    <row r="1141" spans="1:27" x14ac:dyDescent="0.25">
      <c r="A1141" s="25" t="s">
        <v>2383</v>
      </c>
      <c r="B1141" s="26">
        <v>43402</v>
      </c>
      <c r="C1141" s="27" t="str">
        <f ca="1">IF(Table_owssvr[[#This Row],[Date]]&gt;=(TODAY()-365),"Y","N")</f>
        <v>N</v>
      </c>
      <c r="D1141" s="25" t="s">
        <v>2384</v>
      </c>
      <c r="E1141" s="25" t="s">
        <v>521</v>
      </c>
      <c r="F1141" s="14" t="s">
        <v>2385</v>
      </c>
      <c r="G1141" s="25" t="s">
        <v>2386</v>
      </c>
      <c r="H1141" s="28" t="str">
        <f>IFERROR(LEFT(Table_owssvr[[#This Row],[Subject]],FIND(";",Table_owssvr[[#This Row],[Subject]])-1),Table_owssvr[[#This Row],[Subject]])</f>
        <v>Environmental - Environmental Reviews</v>
      </c>
      <c r="I1141" s="25" t="s">
        <v>27</v>
      </c>
      <c r="J1141" s="25" t="s">
        <v>554</v>
      </c>
      <c r="K1141" s="29">
        <v>43409.447893518518</v>
      </c>
      <c r="L1141" s="25"/>
      <c r="M1141" s="25"/>
      <c r="N1141" s="30" t="s">
        <v>12</v>
      </c>
      <c r="O1141" s="28" t="b">
        <v>0</v>
      </c>
      <c r="P1141" s="25" t="s">
        <v>15</v>
      </c>
      <c r="Q1141" s="33" t="str">
        <f>IF(ISNUMBER(SEARCH(",",Table_owssvr[[#This Row],[Created By]])),SUBSTITUTE(Table_owssvr[[#This Row],[Created By]]," OCD,",""),Table_owssvr[[#This Row],[Created By]])</f>
        <v>Plain Willie</v>
      </c>
      <c r="R1141" s="33" t="str">
        <f>IF(ISNUMBER(SEARCH(",",Table_owssvr[[#This Row],[Created By]])),(MID(Table_owssvr[[#This Row],[Created By_A]]&amp;" "&amp;Table_owssvr[[#This Row],[Created By_A]],FIND(" ",Table_owssvr[[#This Row],[Created By_A]])+1,LEN(Table_owssvr[[#This Row],[Created By_A]]))),Table_owssvr[[#This Row],[Created By]])</f>
        <v>Willie Plain</v>
      </c>
      <c r="S1141" s="34" t="str">
        <f>IF(ISNUMBER(SEARCH(",",Table_owssvr[[#This Row],[Created By_B1]])),SUBSTITUTE(Table_owssvr[[#This Row],[Created By_B1]],",",""),Table_owssvr[[#This Row],[Created By_B1]])</f>
        <v>Willie Plain</v>
      </c>
      <c r="T1141" s="31">
        <v>1154</v>
      </c>
      <c r="U1141" s="25" t="s">
        <v>15</v>
      </c>
      <c r="V1141" s="29">
        <v>43409.447893518518</v>
      </c>
      <c r="W1141" s="25" t="s">
        <v>554</v>
      </c>
      <c r="X1141" s="25"/>
      <c r="Y1141" s="25" t="s">
        <v>13</v>
      </c>
      <c r="Z1141" s="25" t="s">
        <v>12</v>
      </c>
      <c r="AA1141" s="25" t="s">
        <v>11</v>
      </c>
    </row>
    <row r="1142" spans="1:27" x14ac:dyDescent="0.25">
      <c r="A1142" s="25" t="s">
        <v>2387</v>
      </c>
      <c r="B1142" s="26">
        <v>43395</v>
      </c>
      <c r="C1142" s="27" t="str">
        <f ca="1">IF(Table_owssvr[[#This Row],[Date]]&gt;=(TODAY()-365),"Y","N")</f>
        <v>N</v>
      </c>
      <c r="D1142" s="25" t="s">
        <v>2388</v>
      </c>
      <c r="E1142" s="25" t="s">
        <v>521</v>
      </c>
      <c r="F1142" s="14" t="s">
        <v>2389</v>
      </c>
      <c r="G1142" s="25" t="s">
        <v>2191</v>
      </c>
      <c r="H1142" s="28" t="str">
        <f>IFERROR(LEFT(Table_owssvr[[#This Row],[Subject]],FIND(";",Table_owssvr[[#This Row],[Subject]])-1),Table_owssvr[[#This Row],[Subject]])</f>
        <v>Financial Management</v>
      </c>
      <c r="I1142" s="25" t="s">
        <v>27</v>
      </c>
      <c r="J1142" s="25" t="s">
        <v>554</v>
      </c>
      <c r="K1142" s="29">
        <v>43409.450914351852</v>
      </c>
      <c r="L1142" s="25"/>
      <c r="M1142" s="25"/>
      <c r="N1142" s="30" t="s">
        <v>12</v>
      </c>
      <c r="O1142" s="28" t="b">
        <v>0</v>
      </c>
      <c r="P1142" s="25" t="s">
        <v>15</v>
      </c>
      <c r="Q1142" s="33" t="str">
        <f>IF(ISNUMBER(SEARCH(",",Table_owssvr[[#This Row],[Created By]])),SUBSTITUTE(Table_owssvr[[#This Row],[Created By]]," OCD,",""),Table_owssvr[[#This Row],[Created By]])</f>
        <v>Plain Willie</v>
      </c>
      <c r="R1142" s="33" t="str">
        <f>IF(ISNUMBER(SEARCH(",",Table_owssvr[[#This Row],[Created By]])),(MID(Table_owssvr[[#This Row],[Created By_A]]&amp;" "&amp;Table_owssvr[[#This Row],[Created By_A]],FIND(" ",Table_owssvr[[#This Row],[Created By_A]])+1,LEN(Table_owssvr[[#This Row],[Created By_A]]))),Table_owssvr[[#This Row],[Created By]])</f>
        <v>Willie Plain</v>
      </c>
      <c r="S1142" s="34" t="str">
        <f>IF(ISNUMBER(SEARCH(",",Table_owssvr[[#This Row],[Created By_B1]])),SUBSTITUTE(Table_owssvr[[#This Row],[Created By_B1]],",",""),Table_owssvr[[#This Row],[Created By_B1]])</f>
        <v>Willie Plain</v>
      </c>
      <c r="T1142" s="31">
        <v>1155</v>
      </c>
      <c r="U1142" s="25" t="s">
        <v>15</v>
      </c>
      <c r="V1142" s="29">
        <v>43409.450914351852</v>
      </c>
      <c r="W1142" s="25" t="s">
        <v>554</v>
      </c>
      <c r="X1142" s="25"/>
      <c r="Y1142" s="25" t="s">
        <v>13</v>
      </c>
      <c r="Z1142" s="25" t="s">
        <v>12</v>
      </c>
      <c r="AA1142" s="25" t="s">
        <v>11</v>
      </c>
    </row>
    <row r="1143" spans="1:27" x14ac:dyDescent="0.25">
      <c r="A1143" s="25" t="s">
        <v>2390</v>
      </c>
      <c r="B1143" s="26">
        <v>43391</v>
      </c>
      <c r="C1143" s="27" t="str">
        <f ca="1">IF(Table_owssvr[[#This Row],[Date]]&gt;=(TODAY()-365),"Y","N")</f>
        <v>N</v>
      </c>
      <c r="D1143" s="25" t="s">
        <v>556</v>
      </c>
      <c r="E1143" s="25" t="s">
        <v>521</v>
      </c>
      <c r="F1143" s="14" t="s">
        <v>2391</v>
      </c>
      <c r="G1143" s="25" t="s">
        <v>2191</v>
      </c>
      <c r="H1143" s="28" t="str">
        <f>IFERROR(LEFT(Table_owssvr[[#This Row],[Subject]],FIND(";",Table_owssvr[[#This Row],[Subject]])-1),Table_owssvr[[#This Row],[Subject]])</f>
        <v>Financial Management</v>
      </c>
      <c r="I1143" s="25" t="s">
        <v>27</v>
      </c>
      <c r="J1143" s="25" t="s">
        <v>554</v>
      </c>
      <c r="K1143" s="29">
        <v>43409.457754629628</v>
      </c>
      <c r="L1143" s="25"/>
      <c r="M1143" s="25"/>
      <c r="N1143" s="30" t="s">
        <v>12</v>
      </c>
      <c r="O1143" s="28" t="b">
        <v>0</v>
      </c>
      <c r="P1143" s="25" t="s">
        <v>15</v>
      </c>
      <c r="Q1143" s="33" t="str">
        <f>IF(ISNUMBER(SEARCH(",",Table_owssvr[[#This Row],[Created By]])),SUBSTITUTE(Table_owssvr[[#This Row],[Created By]]," OCD,",""),Table_owssvr[[#This Row],[Created By]])</f>
        <v>Plain Willie</v>
      </c>
      <c r="R1143" s="33" t="str">
        <f>IF(ISNUMBER(SEARCH(",",Table_owssvr[[#This Row],[Created By]])),(MID(Table_owssvr[[#This Row],[Created By_A]]&amp;" "&amp;Table_owssvr[[#This Row],[Created By_A]],FIND(" ",Table_owssvr[[#This Row],[Created By_A]])+1,LEN(Table_owssvr[[#This Row],[Created By_A]]))),Table_owssvr[[#This Row],[Created By]])</f>
        <v>Willie Plain</v>
      </c>
      <c r="S1143" s="34" t="str">
        <f>IF(ISNUMBER(SEARCH(",",Table_owssvr[[#This Row],[Created By_B1]])),SUBSTITUTE(Table_owssvr[[#This Row],[Created By_B1]],",",""),Table_owssvr[[#This Row],[Created By_B1]])</f>
        <v>Willie Plain</v>
      </c>
      <c r="T1143" s="31">
        <v>1156</v>
      </c>
      <c r="U1143" s="25" t="s">
        <v>15</v>
      </c>
      <c r="V1143" s="29">
        <v>43409.457754629628</v>
      </c>
      <c r="W1143" s="25" t="s">
        <v>554</v>
      </c>
      <c r="X1143" s="25"/>
      <c r="Y1143" s="25" t="s">
        <v>13</v>
      </c>
      <c r="Z1143" s="25" t="s">
        <v>12</v>
      </c>
      <c r="AA1143" s="25" t="s">
        <v>11</v>
      </c>
    </row>
    <row r="1144" spans="1:27" x14ac:dyDescent="0.25">
      <c r="A1144" s="1" t="s">
        <v>2392</v>
      </c>
      <c r="B1144" s="4">
        <v>43390</v>
      </c>
      <c r="C1144" s="24" t="str">
        <f ca="1">IF(Table_owssvr[[#This Row],[Date]]&gt;=(TODAY()-365),"Y","N")</f>
        <v>N</v>
      </c>
      <c r="D1144" s="1" t="s">
        <v>2393</v>
      </c>
      <c r="E1144" s="1" t="s">
        <v>521</v>
      </c>
      <c r="F1144" s="14" t="s">
        <v>2394</v>
      </c>
      <c r="G1144" s="1" t="s">
        <v>1024</v>
      </c>
      <c r="H1144" s="6" t="str">
        <f>IFERROR(LEFT(Table_owssvr[[#This Row],[Subject]],FIND(";",Table_owssvr[[#This Row],[Subject]])-1),Table_owssvr[[#This Row],[Subject]])</f>
        <v>Duplication of Benefits</v>
      </c>
      <c r="I1144" s="1" t="s">
        <v>27</v>
      </c>
      <c r="J1144" s="1" t="s">
        <v>554</v>
      </c>
      <c r="K1144" s="5">
        <v>43409.461608796293</v>
      </c>
      <c r="L1144" s="1"/>
      <c r="M1144" s="1"/>
      <c r="N1144" s="2" t="s">
        <v>12</v>
      </c>
      <c r="O1144" s="6" t="b">
        <v>0</v>
      </c>
      <c r="P1144" s="1" t="s">
        <v>15</v>
      </c>
      <c r="Q1144" s="33" t="str">
        <f>IF(ISNUMBER(SEARCH(",",Table_owssvr[[#This Row],[Created By]])),SUBSTITUTE(Table_owssvr[[#This Row],[Created By]]," OCD,",""),Table_owssvr[[#This Row],[Created By]])</f>
        <v>Plain Willie</v>
      </c>
      <c r="R1144" s="33" t="str">
        <f>IF(ISNUMBER(SEARCH(",",Table_owssvr[[#This Row],[Created By]])),(MID(Table_owssvr[[#This Row],[Created By_A]]&amp;" "&amp;Table_owssvr[[#This Row],[Created By_A]],FIND(" ",Table_owssvr[[#This Row],[Created By_A]])+1,LEN(Table_owssvr[[#This Row],[Created By_A]]))),Table_owssvr[[#This Row],[Created By]])</f>
        <v>Willie Plain</v>
      </c>
      <c r="S1144" s="34" t="str">
        <f>IF(ISNUMBER(SEARCH(",",Table_owssvr[[#This Row],[Created By_B1]])),SUBSTITUTE(Table_owssvr[[#This Row],[Created By_B1]],",",""),Table_owssvr[[#This Row],[Created By_B1]])</f>
        <v>Willie Plain</v>
      </c>
      <c r="T1144" s="7">
        <v>1157</v>
      </c>
      <c r="U1144" s="1" t="s">
        <v>15</v>
      </c>
      <c r="V1144" s="5">
        <v>43409.461608796293</v>
      </c>
      <c r="W1144" s="1" t="s">
        <v>554</v>
      </c>
      <c r="X1144" s="1"/>
      <c r="Y1144" s="1" t="s">
        <v>13</v>
      </c>
      <c r="Z1144" s="1" t="s">
        <v>12</v>
      </c>
      <c r="AA1144" s="1" t="s">
        <v>11</v>
      </c>
    </row>
    <row r="1145" spans="1:27" x14ac:dyDescent="0.25">
      <c r="A1145" s="25" t="s">
        <v>2395</v>
      </c>
      <c r="B1145" s="26">
        <v>43396</v>
      </c>
      <c r="C1145" s="27" t="str">
        <f ca="1">IF(Table_owssvr[[#This Row],[Date]]&gt;=(TODAY()-365),"Y","N")</f>
        <v>N</v>
      </c>
      <c r="D1145" s="25" t="s">
        <v>2396</v>
      </c>
      <c r="E1145" s="25" t="s">
        <v>19</v>
      </c>
      <c r="F1145" s="14" t="s">
        <v>2397</v>
      </c>
      <c r="G1145" s="25" t="s">
        <v>59</v>
      </c>
      <c r="H1145" s="28" t="str">
        <f>IFERROR(LEFT(Table_owssvr[[#This Row],[Subject]],FIND(";",Table_owssvr[[#This Row],[Subject]])-1),Table_owssvr[[#This Row],[Subject]])</f>
        <v>Damage related to disaster</v>
      </c>
      <c r="I1145" s="25" t="s">
        <v>16</v>
      </c>
      <c r="J1145" s="25" t="s">
        <v>95</v>
      </c>
      <c r="K1145" s="29">
        <v>43409.609120370369</v>
      </c>
      <c r="L1145" s="25"/>
      <c r="M1145" s="25"/>
      <c r="N1145" s="30" t="s">
        <v>12</v>
      </c>
      <c r="O1145" s="28" t="b">
        <v>0</v>
      </c>
      <c r="P1145" s="25" t="s">
        <v>15</v>
      </c>
      <c r="Q1145" s="33" t="str">
        <f>IF(ISNUMBER(SEARCH(",",Table_owssvr[[#This Row],[Created By]])),SUBSTITUTE(Table_owssvr[[#This Row],[Created By]]," OCD,",""),Table_owssvr[[#This Row],[Created By]])</f>
        <v>Eugenia Williams</v>
      </c>
      <c r="R1145" s="33" t="str">
        <f>IF(ISNUMBER(SEARCH(",",Table_owssvr[[#This Row],[Created By]])),(MID(Table_owssvr[[#This Row],[Created By_A]]&amp;" "&amp;Table_owssvr[[#This Row],[Created By_A]],FIND(" ",Table_owssvr[[#This Row],[Created By_A]])+1,LEN(Table_owssvr[[#This Row],[Created By_A]]))),Table_owssvr[[#This Row],[Created By]])</f>
        <v>Eugenia Williams</v>
      </c>
      <c r="S1145" s="34" t="str">
        <f>IF(ISNUMBER(SEARCH(",",Table_owssvr[[#This Row],[Created By_B1]])),SUBSTITUTE(Table_owssvr[[#This Row],[Created By_B1]],",",""),Table_owssvr[[#This Row],[Created By_B1]])</f>
        <v>Eugenia Williams</v>
      </c>
      <c r="T1145" s="31">
        <v>1158</v>
      </c>
      <c r="U1145" s="25" t="s">
        <v>15</v>
      </c>
      <c r="V1145" s="29">
        <v>43409.609120370369</v>
      </c>
      <c r="W1145" s="25" t="s">
        <v>95</v>
      </c>
      <c r="X1145" s="25"/>
      <c r="Y1145" s="25" t="s">
        <v>13</v>
      </c>
      <c r="Z1145" s="25" t="s">
        <v>12</v>
      </c>
      <c r="AA1145" s="25" t="s">
        <v>11</v>
      </c>
    </row>
    <row r="1146" spans="1:27" x14ac:dyDescent="0.25">
      <c r="A1146" s="1" t="s">
        <v>2398</v>
      </c>
      <c r="B1146" s="4">
        <v>43412</v>
      </c>
      <c r="C1146" s="24" t="str">
        <f ca="1">IF(Table_owssvr[[#This Row],[Date]]&gt;=(TODAY()-365),"Y","N")</f>
        <v>N</v>
      </c>
      <c r="D1146" s="1" t="s">
        <v>2399</v>
      </c>
      <c r="E1146" s="1" t="s">
        <v>19</v>
      </c>
      <c r="F1146" s="14" t="s">
        <v>2400</v>
      </c>
      <c r="G1146" s="1" t="s">
        <v>59</v>
      </c>
      <c r="H1146" s="6" t="str">
        <f>IFERROR(LEFT(Table_owssvr[[#This Row],[Subject]],FIND(";",Table_owssvr[[#This Row],[Subject]])-1),Table_owssvr[[#This Row],[Subject]])</f>
        <v>Damage related to disaster</v>
      </c>
      <c r="I1146" s="1" t="s">
        <v>16</v>
      </c>
      <c r="J1146" s="1" t="s">
        <v>95</v>
      </c>
      <c r="K1146" s="5">
        <v>43412.517245370371</v>
      </c>
      <c r="L1146" s="1"/>
      <c r="M1146" s="1"/>
      <c r="N1146" s="2" t="s">
        <v>12</v>
      </c>
      <c r="O1146" s="6" t="b">
        <v>0</v>
      </c>
      <c r="P1146" s="1" t="s">
        <v>15</v>
      </c>
      <c r="Q1146" s="33" t="str">
        <f>IF(ISNUMBER(SEARCH(",",Table_owssvr[[#This Row],[Created By]])),SUBSTITUTE(Table_owssvr[[#This Row],[Created By]]," OCD,",""),Table_owssvr[[#This Row],[Created By]])</f>
        <v>Eugenia Williams</v>
      </c>
      <c r="R1146" s="33" t="str">
        <f>IF(ISNUMBER(SEARCH(",",Table_owssvr[[#This Row],[Created By]])),(MID(Table_owssvr[[#This Row],[Created By_A]]&amp;" "&amp;Table_owssvr[[#This Row],[Created By_A]],FIND(" ",Table_owssvr[[#This Row],[Created By_A]])+1,LEN(Table_owssvr[[#This Row],[Created By_A]]))),Table_owssvr[[#This Row],[Created By]])</f>
        <v>Eugenia Williams</v>
      </c>
      <c r="S1146" s="34" t="str">
        <f>IF(ISNUMBER(SEARCH(",",Table_owssvr[[#This Row],[Created By_B1]])),SUBSTITUTE(Table_owssvr[[#This Row],[Created By_B1]],",",""),Table_owssvr[[#This Row],[Created By_B1]])</f>
        <v>Eugenia Williams</v>
      </c>
      <c r="T1146" s="7">
        <v>1159</v>
      </c>
      <c r="U1146" s="1" t="s">
        <v>15</v>
      </c>
      <c r="V1146" s="5">
        <v>43412.517245370371</v>
      </c>
      <c r="W1146" s="1" t="s">
        <v>95</v>
      </c>
      <c r="X1146" s="1"/>
      <c r="Y1146" s="1" t="s">
        <v>13</v>
      </c>
      <c r="Z1146" s="1" t="s">
        <v>12</v>
      </c>
      <c r="AA1146" s="1" t="s">
        <v>11</v>
      </c>
    </row>
    <row r="1147" spans="1:27" x14ac:dyDescent="0.25">
      <c r="A1147" s="1" t="s">
        <v>2401</v>
      </c>
      <c r="B1147" s="4">
        <v>43403</v>
      </c>
      <c r="C1147" s="24" t="str">
        <f ca="1">IF(Table_owssvr[[#This Row],[Date]]&gt;=(TODAY()-365),"Y","N")</f>
        <v>N</v>
      </c>
      <c r="D1147" s="1" t="s">
        <v>2402</v>
      </c>
      <c r="E1147" s="1" t="s">
        <v>19</v>
      </c>
      <c r="F1147" s="14" t="s">
        <v>2403</v>
      </c>
      <c r="G1147" s="1" t="s">
        <v>59</v>
      </c>
      <c r="H1147" s="6" t="str">
        <f>IFERROR(LEFT(Table_owssvr[[#This Row],[Subject]],FIND(";",Table_owssvr[[#This Row],[Subject]])-1),Table_owssvr[[#This Row],[Subject]])</f>
        <v>Damage related to disaster</v>
      </c>
      <c r="I1147" s="1" t="s">
        <v>16</v>
      </c>
      <c r="J1147" s="1" t="s">
        <v>95</v>
      </c>
      <c r="K1147" s="5">
        <v>43412.710532407407</v>
      </c>
      <c r="L1147" s="1"/>
      <c r="M1147" s="1"/>
      <c r="N1147" s="2" t="s">
        <v>12</v>
      </c>
      <c r="O1147" s="6" t="b">
        <v>0</v>
      </c>
      <c r="P1147" s="1" t="s">
        <v>15</v>
      </c>
      <c r="Q1147" s="33" t="str">
        <f>IF(ISNUMBER(SEARCH(",",Table_owssvr[[#This Row],[Created By]])),SUBSTITUTE(Table_owssvr[[#This Row],[Created By]]," OCD,",""),Table_owssvr[[#This Row],[Created By]])</f>
        <v>Eugenia Williams</v>
      </c>
      <c r="R1147" s="33" t="str">
        <f>IF(ISNUMBER(SEARCH(",",Table_owssvr[[#This Row],[Created By]])),(MID(Table_owssvr[[#This Row],[Created By_A]]&amp;" "&amp;Table_owssvr[[#This Row],[Created By_A]],FIND(" ",Table_owssvr[[#This Row],[Created By_A]])+1,LEN(Table_owssvr[[#This Row],[Created By_A]]))),Table_owssvr[[#This Row],[Created By]])</f>
        <v>Eugenia Williams</v>
      </c>
      <c r="S1147" s="34" t="str">
        <f>IF(ISNUMBER(SEARCH(",",Table_owssvr[[#This Row],[Created By_B1]])),SUBSTITUTE(Table_owssvr[[#This Row],[Created By_B1]],",",""),Table_owssvr[[#This Row],[Created By_B1]])</f>
        <v>Eugenia Williams</v>
      </c>
      <c r="T1147" s="7">
        <v>1160</v>
      </c>
      <c r="U1147" s="1" t="s">
        <v>15</v>
      </c>
      <c r="V1147" s="5">
        <v>43412.710532407407</v>
      </c>
      <c r="W1147" s="1" t="s">
        <v>95</v>
      </c>
      <c r="X1147" s="1"/>
      <c r="Y1147" s="1" t="s">
        <v>13</v>
      </c>
      <c r="Z1147" s="1" t="s">
        <v>12</v>
      </c>
      <c r="AA1147" s="1" t="s">
        <v>11</v>
      </c>
    </row>
    <row r="1148" spans="1:27" x14ac:dyDescent="0.25">
      <c r="A1148" s="25" t="s">
        <v>2404</v>
      </c>
      <c r="B1148" s="26">
        <v>43403</v>
      </c>
      <c r="C1148" s="27" t="str">
        <f ca="1">IF(Table_owssvr[[#This Row],[Date]]&gt;=(TODAY()-365),"Y","N")</f>
        <v>N</v>
      </c>
      <c r="D1148" s="25" t="s">
        <v>2405</v>
      </c>
      <c r="E1148" s="25" t="s">
        <v>19</v>
      </c>
      <c r="F1148" s="14" t="s">
        <v>2406</v>
      </c>
      <c r="G1148" s="25" t="s">
        <v>59</v>
      </c>
      <c r="H1148" s="28" t="str">
        <f>IFERROR(LEFT(Table_owssvr[[#This Row],[Subject]],FIND(";",Table_owssvr[[#This Row],[Subject]])-1),Table_owssvr[[#This Row],[Subject]])</f>
        <v>Damage related to disaster</v>
      </c>
      <c r="I1148" s="25" t="s">
        <v>16</v>
      </c>
      <c r="J1148" s="25" t="s">
        <v>95</v>
      </c>
      <c r="K1148" s="29">
        <v>43412.740011574075</v>
      </c>
      <c r="L1148" s="25"/>
      <c r="M1148" s="25"/>
      <c r="N1148" s="30" t="s">
        <v>12</v>
      </c>
      <c r="O1148" s="28" t="b">
        <v>0</v>
      </c>
      <c r="P1148" s="25" t="s">
        <v>15</v>
      </c>
      <c r="Q1148" s="33" t="str">
        <f>IF(ISNUMBER(SEARCH(",",Table_owssvr[[#This Row],[Created By]])),SUBSTITUTE(Table_owssvr[[#This Row],[Created By]]," OCD,",""),Table_owssvr[[#This Row],[Created By]])</f>
        <v>Eugenia Williams</v>
      </c>
      <c r="R1148" s="33" t="str">
        <f>IF(ISNUMBER(SEARCH(",",Table_owssvr[[#This Row],[Created By]])),(MID(Table_owssvr[[#This Row],[Created By_A]]&amp;" "&amp;Table_owssvr[[#This Row],[Created By_A]],FIND(" ",Table_owssvr[[#This Row],[Created By_A]])+1,LEN(Table_owssvr[[#This Row],[Created By_A]]))),Table_owssvr[[#This Row],[Created By]])</f>
        <v>Eugenia Williams</v>
      </c>
      <c r="S1148" s="34" t="str">
        <f>IF(ISNUMBER(SEARCH(",",Table_owssvr[[#This Row],[Created By_B1]])),SUBSTITUTE(Table_owssvr[[#This Row],[Created By_B1]],",",""),Table_owssvr[[#This Row],[Created By_B1]])</f>
        <v>Eugenia Williams</v>
      </c>
      <c r="T1148" s="31">
        <v>1161</v>
      </c>
      <c r="U1148" s="25" t="s">
        <v>15</v>
      </c>
      <c r="V1148" s="29">
        <v>43412.740011574075</v>
      </c>
      <c r="W1148" s="25" t="s">
        <v>95</v>
      </c>
      <c r="X1148" s="25"/>
      <c r="Y1148" s="25" t="s">
        <v>13</v>
      </c>
      <c r="Z1148" s="25" t="s">
        <v>12</v>
      </c>
      <c r="AA1148" s="25" t="s">
        <v>11</v>
      </c>
    </row>
    <row r="1149" spans="1:27" x14ac:dyDescent="0.25">
      <c r="A1149" s="1" t="s">
        <v>177</v>
      </c>
      <c r="B1149" s="4">
        <v>43417</v>
      </c>
      <c r="C1149" s="24" t="str">
        <f ca="1">IF(Table_owssvr[[#This Row],[Date]]&gt;=(TODAY()-365),"Y","N")</f>
        <v>N</v>
      </c>
      <c r="D1149" s="1" t="s">
        <v>2407</v>
      </c>
      <c r="E1149" s="1" t="s">
        <v>19</v>
      </c>
      <c r="F1149" s="14" t="s">
        <v>2408</v>
      </c>
      <c r="G1149" s="1" t="s">
        <v>239</v>
      </c>
      <c r="H1149" s="6" t="str">
        <f>IFERROR(LEFT(Table_owssvr[[#This Row],[Subject]],FIND(";",Table_owssvr[[#This Row],[Subject]])-1),Table_owssvr[[#This Row],[Subject]])</f>
        <v>Labor - Davis/Bacon</v>
      </c>
      <c r="I1149" s="1" t="s">
        <v>27</v>
      </c>
      <c r="J1149" s="1" t="s">
        <v>14</v>
      </c>
      <c r="K1149" s="5">
        <v>43417.518773148149</v>
      </c>
      <c r="L1149" s="1"/>
      <c r="M1149" s="1"/>
      <c r="N1149" s="2" t="s">
        <v>12</v>
      </c>
      <c r="O1149" s="6" t="b">
        <v>0</v>
      </c>
      <c r="P1149" s="1" t="s">
        <v>15</v>
      </c>
      <c r="Q1149" s="33" t="str">
        <f>IF(ISNUMBER(SEARCH(",",Table_owssvr[[#This Row],[Created By]])),SUBSTITUTE(Table_owssvr[[#This Row],[Created By]]," OCD,",""),Table_owssvr[[#This Row],[Created By]])</f>
        <v>Janssen Helena</v>
      </c>
      <c r="R1149" s="33" t="str">
        <f>IF(ISNUMBER(SEARCH(",",Table_owssvr[[#This Row],[Created By]])),(MID(Table_owssvr[[#This Row],[Created By_A]]&amp;" "&amp;Table_owssvr[[#This Row],[Created By_A]],FIND(" ",Table_owssvr[[#This Row],[Created By_A]])+1,LEN(Table_owssvr[[#This Row],[Created By_A]]))),Table_owssvr[[#This Row],[Created By]])</f>
        <v>Helena Janssen</v>
      </c>
      <c r="S1149" s="34" t="str">
        <f>IF(ISNUMBER(SEARCH(",",Table_owssvr[[#This Row],[Created By_B1]])),SUBSTITUTE(Table_owssvr[[#This Row],[Created By_B1]],",",""),Table_owssvr[[#This Row],[Created By_B1]])</f>
        <v>Helena Janssen</v>
      </c>
      <c r="T1149" s="7">
        <v>1162</v>
      </c>
      <c r="U1149" s="1" t="s">
        <v>15</v>
      </c>
      <c r="V1149" s="5">
        <v>43417.518773148149</v>
      </c>
      <c r="W1149" s="1" t="s">
        <v>14</v>
      </c>
      <c r="X1149" s="1"/>
      <c r="Y1149" s="1" t="s">
        <v>13</v>
      </c>
      <c r="Z1149" s="1" t="s">
        <v>12</v>
      </c>
      <c r="AA1149" s="1" t="s">
        <v>11</v>
      </c>
    </row>
    <row r="1150" spans="1:27" x14ac:dyDescent="0.25">
      <c r="A1150" s="1" t="s">
        <v>822</v>
      </c>
      <c r="B1150" s="4">
        <v>43244</v>
      </c>
      <c r="C1150" s="24" t="str">
        <f ca="1">IF(Table_owssvr[[#This Row],[Date]]&gt;=(TODAY()-365),"Y","N")</f>
        <v>N</v>
      </c>
      <c r="D1150" s="1" t="s">
        <v>821</v>
      </c>
      <c r="E1150" s="1" t="s">
        <v>29</v>
      </c>
      <c r="F1150" s="14" t="s">
        <v>2409</v>
      </c>
      <c r="G1150" s="1" t="s">
        <v>442</v>
      </c>
      <c r="H1150" s="6" t="str">
        <f>IFERROR(LEFT(Table_owssvr[[#This Row],[Subject]],FIND(";",Table_owssvr[[#This Row],[Subject]])-1),Table_owssvr[[#This Row],[Subject]])</f>
        <v>Damage related to disaster</v>
      </c>
      <c r="I1150" s="1" t="s">
        <v>27</v>
      </c>
      <c r="J1150" s="1" t="s">
        <v>2339</v>
      </c>
      <c r="K1150" s="5">
        <v>43417.609166666669</v>
      </c>
      <c r="L1150" s="1"/>
      <c r="M1150" s="1"/>
      <c r="N1150" s="2" t="s">
        <v>12</v>
      </c>
      <c r="O1150" s="6" t="b">
        <v>0</v>
      </c>
      <c r="P1150" s="1" t="s">
        <v>15</v>
      </c>
      <c r="Q1150" s="33" t="str">
        <f>IF(ISNUMBER(SEARCH(",",Table_owssvr[[#This Row],[Created By]])),SUBSTITUTE(Table_owssvr[[#This Row],[Created By]]," OCD,",""),Table_owssvr[[#This Row],[Created By]])</f>
        <v>Part, Fay</v>
      </c>
      <c r="R1150" s="33" t="str">
        <f>IF(ISNUMBER(SEARCH(",",Table_owssvr[[#This Row],[Created By]])),(MID(Table_owssvr[[#This Row],[Created By_A]]&amp;" "&amp;Table_owssvr[[#This Row],[Created By_A]],FIND(" ",Table_owssvr[[#This Row],[Created By_A]])+1,LEN(Table_owssvr[[#This Row],[Created By_A]]))),Table_owssvr[[#This Row],[Created By]])</f>
        <v>Fay Part,</v>
      </c>
      <c r="S1150" s="34" t="str">
        <f>IF(ISNUMBER(SEARCH(",",Table_owssvr[[#This Row],[Created By_B1]])),SUBSTITUTE(Table_owssvr[[#This Row],[Created By_B1]],",",""),Table_owssvr[[#This Row],[Created By_B1]])</f>
        <v>Fay Part</v>
      </c>
      <c r="T1150" s="7">
        <v>1163</v>
      </c>
      <c r="U1150" s="1" t="s">
        <v>15</v>
      </c>
      <c r="V1150" s="5">
        <v>43417.609166666669</v>
      </c>
      <c r="W1150" s="1" t="s">
        <v>2339</v>
      </c>
      <c r="X1150" s="1"/>
      <c r="Y1150" s="1" t="s">
        <v>13</v>
      </c>
      <c r="Z1150" s="1" t="s">
        <v>12</v>
      </c>
      <c r="AA1150" s="1" t="s">
        <v>11</v>
      </c>
    </row>
    <row r="1151" spans="1:27" x14ac:dyDescent="0.25">
      <c r="A1151" s="25" t="s">
        <v>142</v>
      </c>
      <c r="B1151" s="26">
        <v>43419</v>
      </c>
      <c r="C1151" s="27" t="str">
        <f ca="1">IF(Table_owssvr[[#This Row],[Date]]&gt;=(TODAY()-365),"Y","N")</f>
        <v>N</v>
      </c>
      <c r="D1151" s="25" t="s">
        <v>305</v>
      </c>
      <c r="E1151" s="25" t="s">
        <v>48</v>
      </c>
      <c r="F1151" s="14" t="s">
        <v>2445</v>
      </c>
      <c r="G1151" s="25" t="s">
        <v>13</v>
      </c>
      <c r="H1151" s="28" t="str">
        <f>IFERROR(LEFT(Table_owssvr[[#This Row],[Subject]],FIND(";",Table_owssvr[[#This Row],[Subject]])-1),Table_owssvr[[#This Row],[Subject]])</f>
        <v>Grants Management</v>
      </c>
      <c r="I1151" s="25" t="s">
        <v>27</v>
      </c>
      <c r="J1151" s="25" t="s">
        <v>26</v>
      </c>
      <c r="K1151" s="29">
        <v>43419.316493055558</v>
      </c>
      <c r="L1151" s="25"/>
      <c r="M1151" s="25"/>
      <c r="N1151" s="30" t="s">
        <v>12</v>
      </c>
      <c r="O1151" s="28" t="b">
        <v>0</v>
      </c>
      <c r="P1151" s="25" t="s">
        <v>15</v>
      </c>
      <c r="Q1151" s="33" t="str">
        <f>IF(ISNUMBER(SEARCH(",",Table_owssvr[[#This Row],[Created By]])),SUBSTITUTE(Table_owssvr[[#This Row],[Created By]]," OCD,",""),Table_owssvr[[#This Row],[Created By]])</f>
        <v>Jimmy Dunphy</v>
      </c>
      <c r="R1151" s="33" t="str">
        <f>IF(ISNUMBER(SEARCH(",",Table_owssvr[[#This Row],[Created By]])),(MID(Table_owssvr[[#This Row],[Created By_A]]&amp;" "&amp;Table_owssvr[[#This Row],[Created By_A]],FIND(" ",Table_owssvr[[#This Row],[Created By_A]])+1,LEN(Table_owssvr[[#This Row],[Created By_A]]))),Table_owssvr[[#This Row],[Created By]])</f>
        <v>Jimmy Dunphy</v>
      </c>
      <c r="S1151" s="34" t="str">
        <f>IF(ISNUMBER(SEARCH(",",Table_owssvr[[#This Row],[Created By_B1]])),SUBSTITUTE(Table_owssvr[[#This Row],[Created By_B1]],",",""),Table_owssvr[[#This Row],[Created By_B1]])</f>
        <v>Jimmy Dunphy</v>
      </c>
      <c r="T1151" s="31">
        <v>1164</v>
      </c>
      <c r="U1151" s="25" t="s">
        <v>15</v>
      </c>
      <c r="V1151" s="29">
        <v>43480.607951388891</v>
      </c>
      <c r="W1151" s="25" t="s">
        <v>26</v>
      </c>
      <c r="X1151" s="25"/>
      <c r="Y1151" s="25" t="s">
        <v>13</v>
      </c>
      <c r="Z1151" s="25" t="s">
        <v>12</v>
      </c>
      <c r="AA1151" s="25" t="s">
        <v>11</v>
      </c>
    </row>
    <row r="1152" spans="1:27" x14ac:dyDescent="0.25">
      <c r="A1152" s="25" t="s">
        <v>153</v>
      </c>
      <c r="B1152" s="26">
        <v>43419</v>
      </c>
      <c r="C1152" s="27" t="str">
        <f ca="1">IF(Table_owssvr[[#This Row],[Date]]&gt;=(TODAY()-365),"Y","N")</f>
        <v>N</v>
      </c>
      <c r="D1152" s="25" t="s">
        <v>144</v>
      </c>
      <c r="E1152" s="25" t="s">
        <v>39</v>
      </c>
      <c r="F1152" s="14" t="s">
        <v>2446</v>
      </c>
      <c r="G1152" s="25" t="s">
        <v>13</v>
      </c>
      <c r="H1152" s="28" t="str">
        <f>IFERROR(LEFT(Table_owssvr[[#This Row],[Subject]],FIND(";",Table_owssvr[[#This Row],[Subject]])-1),Table_owssvr[[#This Row],[Subject]])</f>
        <v>Grants Management</v>
      </c>
      <c r="I1152" s="25" t="s">
        <v>27</v>
      </c>
      <c r="J1152" s="25" t="s">
        <v>26</v>
      </c>
      <c r="K1152" s="29">
        <v>43419.517546296294</v>
      </c>
      <c r="L1152" s="25"/>
      <c r="M1152" s="25"/>
      <c r="N1152" s="30" t="s">
        <v>12</v>
      </c>
      <c r="O1152" s="28" t="b">
        <v>0</v>
      </c>
      <c r="P1152" s="25" t="s">
        <v>15</v>
      </c>
      <c r="Q1152" s="33" t="str">
        <f>IF(ISNUMBER(SEARCH(",",Table_owssvr[[#This Row],[Created By]])),SUBSTITUTE(Table_owssvr[[#This Row],[Created By]]," OCD,",""),Table_owssvr[[#This Row],[Created By]])</f>
        <v>Jimmy Dunphy</v>
      </c>
      <c r="R1152" s="33" t="str">
        <f>IF(ISNUMBER(SEARCH(",",Table_owssvr[[#This Row],[Created By]])),(MID(Table_owssvr[[#This Row],[Created By_A]]&amp;" "&amp;Table_owssvr[[#This Row],[Created By_A]],FIND(" ",Table_owssvr[[#This Row],[Created By_A]])+1,LEN(Table_owssvr[[#This Row],[Created By_A]]))),Table_owssvr[[#This Row],[Created By]])</f>
        <v>Jimmy Dunphy</v>
      </c>
      <c r="S1152" s="34" t="str">
        <f>IF(ISNUMBER(SEARCH(",",Table_owssvr[[#This Row],[Created By_B1]])),SUBSTITUTE(Table_owssvr[[#This Row],[Created By_B1]],",",""),Table_owssvr[[#This Row],[Created By_B1]])</f>
        <v>Jimmy Dunphy</v>
      </c>
      <c r="T1152" s="31">
        <v>1165</v>
      </c>
      <c r="U1152" s="25" t="s">
        <v>15</v>
      </c>
      <c r="V1152" s="29">
        <v>43454.539444444446</v>
      </c>
      <c r="W1152" s="25" t="s">
        <v>26</v>
      </c>
      <c r="X1152" s="25"/>
      <c r="Y1152" s="25" t="s">
        <v>13</v>
      </c>
      <c r="Z1152" s="25" t="s">
        <v>12</v>
      </c>
      <c r="AA1152" s="25" t="s">
        <v>11</v>
      </c>
    </row>
    <row r="1153" spans="1:27" x14ac:dyDescent="0.25">
      <c r="A1153" s="25" t="s">
        <v>2410</v>
      </c>
      <c r="B1153" s="26">
        <v>43418</v>
      </c>
      <c r="C1153" s="27" t="str">
        <f ca="1">IF(Table_owssvr[[#This Row],[Date]]&gt;=(TODAY()-365),"Y","N")</f>
        <v>N</v>
      </c>
      <c r="D1153" s="25" t="s">
        <v>2411</v>
      </c>
      <c r="E1153" s="25" t="s">
        <v>19</v>
      </c>
      <c r="F1153" s="14" t="s">
        <v>2412</v>
      </c>
      <c r="G1153" s="25" t="s">
        <v>2299</v>
      </c>
      <c r="H1153" s="28" t="str">
        <f>IFERROR(LEFT(Table_owssvr[[#This Row],[Subject]],FIND(";",Table_owssvr[[#This Row],[Subject]])-1),Table_owssvr[[#This Row],[Subject]])</f>
        <v>Damage related to disaster</v>
      </c>
      <c r="I1153" s="25" t="s">
        <v>16</v>
      </c>
      <c r="J1153" s="25" t="s">
        <v>2827</v>
      </c>
      <c r="K1153" s="29">
        <v>43419.690659722219</v>
      </c>
      <c r="L1153" s="25"/>
      <c r="M1153" s="25"/>
      <c r="N1153" s="30" t="s">
        <v>12</v>
      </c>
      <c r="O1153" s="28" t="b">
        <v>0</v>
      </c>
      <c r="P1153" s="25" t="s">
        <v>15</v>
      </c>
      <c r="Q1153" s="33" t="str">
        <f>IF(ISNUMBER(SEARCH(",",Table_owssvr[[#This Row],[Created By]])),SUBSTITUTE(Table_owssvr[[#This Row],[Created By]]," OCD,",""),Table_owssvr[[#This Row],[Created By]])</f>
        <v>Eva Strausbaugh</v>
      </c>
      <c r="R1153" s="33" t="str">
        <f>IF(ISNUMBER(SEARCH(",",Table_owssvr[[#This Row],[Created By]])),(MID(Table_owssvr[[#This Row],[Created By_A]]&amp;" "&amp;Table_owssvr[[#This Row],[Created By_A]],FIND(" ",Table_owssvr[[#This Row],[Created By_A]])+1,LEN(Table_owssvr[[#This Row],[Created By_A]]))),Table_owssvr[[#This Row],[Created By]])</f>
        <v>Eva Strausbaugh</v>
      </c>
      <c r="S1153" s="34" t="str">
        <f>IF(ISNUMBER(SEARCH(",",Table_owssvr[[#This Row],[Created By_B1]])),SUBSTITUTE(Table_owssvr[[#This Row],[Created By_B1]],",",""),Table_owssvr[[#This Row],[Created By_B1]])</f>
        <v>Eva Strausbaugh</v>
      </c>
      <c r="T1153" s="31">
        <v>1166</v>
      </c>
      <c r="U1153" s="25" t="s">
        <v>15</v>
      </c>
      <c r="V1153" s="29">
        <v>43419.690659722219</v>
      </c>
      <c r="W1153" s="25" t="s">
        <v>2827</v>
      </c>
      <c r="X1153" s="25"/>
      <c r="Y1153" s="25" t="s">
        <v>13</v>
      </c>
      <c r="Z1153" s="25" t="s">
        <v>12</v>
      </c>
      <c r="AA1153" s="25" t="s">
        <v>11</v>
      </c>
    </row>
    <row r="1154" spans="1:27" x14ac:dyDescent="0.25">
      <c r="A1154" s="1" t="s">
        <v>2413</v>
      </c>
      <c r="B1154" s="4">
        <v>43418</v>
      </c>
      <c r="C1154" s="24" t="str">
        <f ca="1">IF(Table_owssvr[[#This Row],[Date]]&gt;=(TODAY()-365),"Y","N")</f>
        <v>N</v>
      </c>
      <c r="D1154" s="1" t="s">
        <v>2414</v>
      </c>
      <c r="E1154" s="1" t="s">
        <v>19</v>
      </c>
      <c r="F1154" s="14" t="s">
        <v>2415</v>
      </c>
      <c r="G1154" s="1" t="s">
        <v>271</v>
      </c>
      <c r="H1154" s="6" t="str">
        <f>IFERROR(LEFT(Table_owssvr[[#This Row],[Subject]],FIND(";",Table_owssvr[[#This Row],[Subject]])-1),Table_owssvr[[#This Row],[Subject]])</f>
        <v>Damage related to disaster</v>
      </c>
      <c r="I1154" s="1" t="s">
        <v>16</v>
      </c>
      <c r="J1154" s="1" t="s">
        <v>14</v>
      </c>
      <c r="K1154" s="5">
        <v>43420.324803240743</v>
      </c>
      <c r="L1154" s="1"/>
      <c r="M1154" s="1"/>
      <c r="N1154" s="2" t="s">
        <v>12</v>
      </c>
      <c r="O1154" s="6" t="b">
        <v>0</v>
      </c>
      <c r="P1154" s="1" t="s">
        <v>15</v>
      </c>
      <c r="Q1154" s="33" t="str">
        <f>IF(ISNUMBER(SEARCH(",",Table_owssvr[[#This Row],[Created By]])),SUBSTITUTE(Table_owssvr[[#This Row],[Created By]]," OCD,",""),Table_owssvr[[#This Row],[Created By]])</f>
        <v>Janssen Helena</v>
      </c>
      <c r="R1154" s="33" t="str">
        <f>IF(ISNUMBER(SEARCH(",",Table_owssvr[[#This Row],[Created By]])),(MID(Table_owssvr[[#This Row],[Created By_A]]&amp;" "&amp;Table_owssvr[[#This Row],[Created By_A]],FIND(" ",Table_owssvr[[#This Row],[Created By_A]])+1,LEN(Table_owssvr[[#This Row],[Created By_A]]))),Table_owssvr[[#This Row],[Created By]])</f>
        <v>Helena Janssen</v>
      </c>
      <c r="S1154" s="34" t="str">
        <f>IF(ISNUMBER(SEARCH(",",Table_owssvr[[#This Row],[Created By_B1]])),SUBSTITUTE(Table_owssvr[[#This Row],[Created By_B1]],",",""),Table_owssvr[[#This Row],[Created By_B1]])</f>
        <v>Helena Janssen</v>
      </c>
      <c r="T1154" s="7">
        <v>1167</v>
      </c>
      <c r="U1154" s="1" t="s">
        <v>15</v>
      </c>
      <c r="V1154" s="5">
        <v>43420.324803240743</v>
      </c>
      <c r="W1154" s="1" t="s">
        <v>14</v>
      </c>
      <c r="X1154" s="1"/>
      <c r="Y1154" s="1" t="s">
        <v>13</v>
      </c>
      <c r="Z1154" s="1" t="s">
        <v>12</v>
      </c>
      <c r="AA1154" s="1" t="s">
        <v>11</v>
      </c>
    </row>
    <row r="1155" spans="1:27" x14ac:dyDescent="0.25">
      <c r="A1155" s="25" t="s">
        <v>2416</v>
      </c>
      <c r="B1155" s="26">
        <v>43418</v>
      </c>
      <c r="C1155" s="27" t="str">
        <f ca="1">IF(Table_owssvr[[#This Row],[Date]]&gt;=(TODAY()-365),"Y","N")</f>
        <v>N</v>
      </c>
      <c r="D1155" s="25" t="s">
        <v>2417</v>
      </c>
      <c r="E1155" s="25" t="s">
        <v>19</v>
      </c>
      <c r="F1155" s="14" t="s">
        <v>2418</v>
      </c>
      <c r="G1155" s="25" t="s">
        <v>306</v>
      </c>
      <c r="H1155" s="28" t="str">
        <f>IFERROR(LEFT(Table_owssvr[[#This Row],[Subject]],FIND(";",Table_owssvr[[#This Row],[Subject]])-1),Table_owssvr[[#This Row],[Subject]])</f>
        <v>Damage related to disaster</v>
      </c>
      <c r="I1155" s="25" t="s">
        <v>16</v>
      </c>
      <c r="J1155" s="25" t="s">
        <v>14</v>
      </c>
      <c r="K1155" s="29">
        <v>43420.327048611114</v>
      </c>
      <c r="L1155" s="25"/>
      <c r="M1155" s="25"/>
      <c r="N1155" s="30" t="s">
        <v>12</v>
      </c>
      <c r="O1155" s="28" t="b">
        <v>0</v>
      </c>
      <c r="P1155" s="25" t="s">
        <v>15</v>
      </c>
      <c r="Q1155" s="33" t="str">
        <f>IF(ISNUMBER(SEARCH(",",Table_owssvr[[#This Row],[Created By]])),SUBSTITUTE(Table_owssvr[[#This Row],[Created By]]," OCD,",""),Table_owssvr[[#This Row],[Created By]])</f>
        <v>Janssen Helena</v>
      </c>
      <c r="R1155" s="33" t="str">
        <f>IF(ISNUMBER(SEARCH(",",Table_owssvr[[#This Row],[Created By]])),(MID(Table_owssvr[[#This Row],[Created By_A]]&amp;" "&amp;Table_owssvr[[#This Row],[Created By_A]],FIND(" ",Table_owssvr[[#This Row],[Created By_A]])+1,LEN(Table_owssvr[[#This Row],[Created By_A]]))),Table_owssvr[[#This Row],[Created By]])</f>
        <v>Helena Janssen</v>
      </c>
      <c r="S1155" s="34" t="str">
        <f>IF(ISNUMBER(SEARCH(",",Table_owssvr[[#This Row],[Created By_B1]])),SUBSTITUTE(Table_owssvr[[#This Row],[Created By_B1]],",",""),Table_owssvr[[#This Row],[Created By_B1]])</f>
        <v>Helena Janssen</v>
      </c>
      <c r="T1155" s="31">
        <v>1168</v>
      </c>
      <c r="U1155" s="25" t="s">
        <v>15</v>
      </c>
      <c r="V1155" s="29">
        <v>43420.327048611114</v>
      </c>
      <c r="W1155" s="25" t="s">
        <v>14</v>
      </c>
      <c r="X1155" s="25"/>
      <c r="Y1155" s="25" t="s">
        <v>13</v>
      </c>
      <c r="Z1155" s="25" t="s">
        <v>12</v>
      </c>
      <c r="AA1155" s="25" t="s">
        <v>11</v>
      </c>
    </row>
    <row r="1156" spans="1:27" x14ac:dyDescent="0.25">
      <c r="A1156" s="25" t="s">
        <v>2419</v>
      </c>
      <c r="B1156" s="26">
        <v>43411</v>
      </c>
      <c r="C1156" s="27" t="str">
        <f ca="1">IF(Table_owssvr[[#This Row],[Date]]&gt;=(TODAY()-365),"Y","N")</f>
        <v>N</v>
      </c>
      <c r="D1156" s="25" t="s">
        <v>2420</v>
      </c>
      <c r="E1156" s="25" t="s">
        <v>19</v>
      </c>
      <c r="F1156" s="14" t="s">
        <v>2421</v>
      </c>
      <c r="G1156" s="25" t="s">
        <v>59</v>
      </c>
      <c r="H1156" s="28" t="str">
        <f>IFERROR(LEFT(Table_owssvr[[#This Row],[Subject]],FIND(";",Table_owssvr[[#This Row],[Subject]])-1),Table_owssvr[[#This Row],[Subject]])</f>
        <v>Damage related to disaster</v>
      </c>
      <c r="I1156" s="25" t="s">
        <v>16</v>
      </c>
      <c r="J1156" s="25" t="s">
        <v>95</v>
      </c>
      <c r="K1156" s="29">
        <v>43420.361087962963</v>
      </c>
      <c r="L1156" s="25"/>
      <c r="M1156" s="25"/>
      <c r="N1156" s="30" t="s">
        <v>12</v>
      </c>
      <c r="O1156" s="28" t="b">
        <v>0</v>
      </c>
      <c r="P1156" s="25" t="s">
        <v>15</v>
      </c>
      <c r="Q1156" s="33" t="str">
        <f>IF(ISNUMBER(SEARCH(",",Table_owssvr[[#This Row],[Created By]])),SUBSTITUTE(Table_owssvr[[#This Row],[Created By]]," OCD,",""),Table_owssvr[[#This Row],[Created By]])</f>
        <v>Eugenia Williams</v>
      </c>
      <c r="R1156" s="33" t="str">
        <f>IF(ISNUMBER(SEARCH(",",Table_owssvr[[#This Row],[Created By]])),(MID(Table_owssvr[[#This Row],[Created By_A]]&amp;" "&amp;Table_owssvr[[#This Row],[Created By_A]],FIND(" ",Table_owssvr[[#This Row],[Created By_A]])+1,LEN(Table_owssvr[[#This Row],[Created By_A]]))),Table_owssvr[[#This Row],[Created By]])</f>
        <v>Eugenia Williams</v>
      </c>
      <c r="S1156" s="34" t="str">
        <f>IF(ISNUMBER(SEARCH(",",Table_owssvr[[#This Row],[Created By_B1]])),SUBSTITUTE(Table_owssvr[[#This Row],[Created By_B1]],",",""),Table_owssvr[[#This Row],[Created By_B1]])</f>
        <v>Eugenia Williams</v>
      </c>
      <c r="T1156" s="31">
        <v>1169</v>
      </c>
      <c r="U1156" s="25" t="s">
        <v>15</v>
      </c>
      <c r="V1156" s="29">
        <v>43420.361087962963</v>
      </c>
      <c r="W1156" s="25" t="s">
        <v>95</v>
      </c>
      <c r="X1156" s="25"/>
      <c r="Y1156" s="25" t="s">
        <v>13</v>
      </c>
      <c r="Z1156" s="25" t="s">
        <v>12</v>
      </c>
      <c r="AA1156" s="25" t="s">
        <v>11</v>
      </c>
    </row>
    <row r="1157" spans="1:27" x14ac:dyDescent="0.25">
      <c r="A1157" s="25" t="s">
        <v>399</v>
      </c>
      <c r="B1157" s="26">
        <v>43423</v>
      </c>
      <c r="C1157" s="27" t="str">
        <f ca="1">IF(Table_owssvr[[#This Row],[Date]]&gt;=(TODAY()-365),"Y","N")</f>
        <v>N</v>
      </c>
      <c r="D1157" s="25" t="s">
        <v>2422</v>
      </c>
      <c r="E1157" s="25" t="s">
        <v>48</v>
      </c>
      <c r="F1157" s="14" t="s">
        <v>2423</v>
      </c>
      <c r="G1157" s="25" t="s">
        <v>13</v>
      </c>
      <c r="H1157" s="28" t="str">
        <f>IFERROR(LEFT(Table_owssvr[[#This Row],[Subject]],FIND(";",Table_owssvr[[#This Row],[Subject]])-1),Table_owssvr[[#This Row],[Subject]])</f>
        <v>Grants Management</v>
      </c>
      <c r="I1157" s="25" t="s">
        <v>27</v>
      </c>
      <c r="J1157" s="25" t="s">
        <v>26</v>
      </c>
      <c r="K1157" s="29">
        <v>43423.598067129627</v>
      </c>
      <c r="L1157" s="25"/>
      <c r="M1157" s="25"/>
      <c r="N1157" s="30" t="s">
        <v>12</v>
      </c>
      <c r="O1157" s="28" t="b">
        <v>0</v>
      </c>
      <c r="P1157" s="25" t="s">
        <v>15</v>
      </c>
      <c r="Q1157" s="33" t="str">
        <f>IF(ISNUMBER(SEARCH(",",Table_owssvr[[#This Row],[Created By]])),SUBSTITUTE(Table_owssvr[[#This Row],[Created By]]," OCD,",""),Table_owssvr[[#This Row],[Created By]])</f>
        <v>Jimmy Dunphy</v>
      </c>
      <c r="R1157" s="33" t="str">
        <f>IF(ISNUMBER(SEARCH(",",Table_owssvr[[#This Row],[Created By]])),(MID(Table_owssvr[[#This Row],[Created By_A]]&amp;" "&amp;Table_owssvr[[#This Row],[Created By_A]],FIND(" ",Table_owssvr[[#This Row],[Created By_A]])+1,LEN(Table_owssvr[[#This Row],[Created By_A]]))),Table_owssvr[[#This Row],[Created By]])</f>
        <v>Jimmy Dunphy</v>
      </c>
      <c r="S1157" s="34" t="str">
        <f>IF(ISNUMBER(SEARCH(",",Table_owssvr[[#This Row],[Created By_B1]])),SUBSTITUTE(Table_owssvr[[#This Row],[Created By_B1]],",",""),Table_owssvr[[#This Row],[Created By_B1]])</f>
        <v>Jimmy Dunphy</v>
      </c>
      <c r="T1157" s="31">
        <v>1170</v>
      </c>
      <c r="U1157" s="25" t="s">
        <v>15</v>
      </c>
      <c r="V1157" s="29">
        <v>43423.616678240738</v>
      </c>
      <c r="W1157" s="25" t="s">
        <v>26</v>
      </c>
      <c r="X1157" s="25"/>
      <c r="Y1157" s="25" t="s">
        <v>13</v>
      </c>
      <c r="Z1157" s="25" t="s">
        <v>12</v>
      </c>
      <c r="AA1157" s="25" t="s">
        <v>11</v>
      </c>
    </row>
    <row r="1158" spans="1:27" x14ac:dyDescent="0.25">
      <c r="A1158" s="25" t="s">
        <v>105</v>
      </c>
      <c r="B1158" s="26">
        <v>43404</v>
      </c>
      <c r="C1158" s="27" t="str">
        <f ca="1">IF(Table_owssvr[[#This Row],[Date]]&gt;=(TODAY()-365),"Y","N")</f>
        <v>N</v>
      </c>
      <c r="D1158" s="25" t="s">
        <v>105</v>
      </c>
      <c r="E1158" s="25" t="s">
        <v>48</v>
      </c>
      <c r="F1158" s="14" t="s">
        <v>2424</v>
      </c>
      <c r="G1158" s="25" t="s">
        <v>13</v>
      </c>
      <c r="H1158" s="28" t="str">
        <f>IFERROR(LEFT(Table_owssvr[[#This Row],[Subject]],FIND(";",Table_owssvr[[#This Row],[Subject]])-1),Table_owssvr[[#This Row],[Subject]])</f>
        <v>Grants Management</v>
      </c>
      <c r="I1158" s="25" t="s">
        <v>16</v>
      </c>
      <c r="J1158" s="25" t="s">
        <v>3</v>
      </c>
      <c r="K1158" s="29">
        <v>43430.649097222224</v>
      </c>
      <c r="L1158" s="25"/>
      <c r="M1158" s="25"/>
      <c r="N1158" s="30" t="s">
        <v>12</v>
      </c>
      <c r="O1158" s="28" t="b">
        <v>0</v>
      </c>
      <c r="P1158" s="25" t="s">
        <v>15</v>
      </c>
      <c r="Q1158" s="33" t="str">
        <f>IF(ISNUMBER(SEARCH(",",Table_owssvr[[#This Row],[Created By]])),SUBSTITUTE(Table_owssvr[[#This Row],[Created By]]," OCD,",""),Table_owssvr[[#This Row],[Created By]])</f>
        <v>Rosalind Peychaud</v>
      </c>
      <c r="R1158" s="33" t="str">
        <f>IF(ISNUMBER(SEARCH(",",Table_owssvr[[#This Row],[Created By]])),(MID(Table_owssvr[[#This Row],[Created By_A]]&amp;" "&amp;Table_owssvr[[#This Row],[Created By_A]],FIND(" ",Table_owssvr[[#This Row],[Created By_A]])+1,LEN(Table_owssvr[[#This Row],[Created By_A]]))),Table_owssvr[[#This Row],[Created By]])</f>
        <v>Rosalind Peychaud</v>
      </c>
      <c r="S1158" s="34" t="str">
        <f>IF(ISNUMBER(SEARCH(",",Table_owssvr[[#This Row],[Created By_B1]])),SUBSTITUTE(Table_owssvr[[#This Row],[Created By_B1]],",",""),Table_owssvr[[#This Row],[Created By_B1]])</f>
        <v>Rosalind Peychaud</v>
      </c>
      <c r="T1158" s="31">
        <v>1172</v>
      </c>
      <c r="U1158" s="25" t="s">
        <v>15</v>
      </c>
      <c r="V1158" s="29">
        <v>43430.649097222224</v>
      </c>
      <c r="W1158" s="25" t="s">
        <v>3</v>
      </c>
      <c r="X1158" s="25"/>
      <c r="Y1158" s="25" t="s">
        <v>13</v>
      </c>
      <c r="Z1158" s="25" t="s">
        <v>12</v>
      </c>
      <c r="AA1158" s="25" t="s">
        <v>11</v>
      </c>
    </row>
    <row r="1159" spans="1:27" x14ac:dyDescent="0.25">
      <c r="A1159" s="25" t="s">
        <v>800</v>
      </c>
      <c r="B1159" s="26">
        <v>43430</v>
      </c>
      <c r="C1159" s="27" t="str">
        <f ca="1">IF(Table_owssvr[[#This Row],[Date]]&gt;=(TODAY()-365),"Y","N")</f>
        <v>N</v>
      </c>
      <c r="D1159" s="25" t="s">
        <v>2425</v>
      </c>
      <c r="E1159" s="25" t="s">
        <v>29</v>
      </c>
      <c r="F1159" s="14" t="s">
        <v>2426</v>
      </c>
      <c r="G1159" s="25" t="s">
        <v>1369</v>
      </c>
      <c r="H1159" s="28" t="str">
        <f>IFERROR(LEFT(Table_owssvr[[#This Row],[Subject]],FIND(";",Table_owssvr[[#This Row],[Subject]])-1),Table_owssvr[[#This Row],[Subject]])</f>
        <v>Damage related to disaster</v>
      </c>
      <c r="I1159" s="25" t="s">
        <v>16</v>
      </c>
      <c r="J1159" s="25" t="s">
        <v>3</v>
      </c>
      <c r="K1159" s="29">
        <v>43430.653599537036</v>
      </c>
      <c r="L1159" s="25"/>
      <c r="M1159" s="25"/>
      <c r="N1159" s="30" t="s">
        <v>12</v>
      </c>
      <c r="O1159" s="28" t="b">
        <v>0</v>
      </c>
      <c r="P1159" s="25" t="s">
        <v>15</v>
      </c>
      <c r="Q1159" s="33" t="str">
        <f>IF(ISNUMBER(SEARCH(",",Table_owssvr[[#This Row],[Created By]])),SUBSTITUTE(Table_owssvr[[#This Row],[Created By]]," OCD,",""),Table_owssvr[[#This Row],[Created By]])</f>
        <v>Rosalind Peychaud</v>
      </c>
      <c r="R1159" s="33" t="str">
        <f>IF(ISNUMBER(SEARCH(",",Table_owssvr[[#This Row],[Created By]])),(MID(Table_owssvr[[#This Row],[Created By_A]]&amp;" "&amp;Table_owssvr[[#This Row],[Created By_A]],FIND(" ",Table_owssvr[[#This Row],[Created By_A]])+1,LEN(Table_owssvr[[#This Row],[Created By_A]]))),Table_owssvr[[#This Row],[Created By]])</f>
        <v>Rosalind Peychaud</v>
      </c>
      <c r="S1159" s="34" t="str">
        <f>IF(ISNUMBER(SEARCH(",",Table_owssvr[[#This Row],[Created By_B1]])),SUBSTITUTE(Table_owssvr[[#This Row],[Created By_B1]],",",""),Table_owssvr[[#This Row],[Created By_B1]])</f>
        <v>Rosalind Peychaud</v>
      </c>
      <c r="T1159" s="31">
        <v>1173</v>
      </c>
      <c r="U1159" s="25" t="s">
        <v>15</v>
      </c>
      <c r="V1159" s="29">
        <v>43454.673726851855</v>
      </c>
      <c r="W1159" s="25" t="s">
        <v>2826</v>
      </c>
      <c r="X1159" s="25"/>
      <c r="Y1159" s="25" t="s">
        <v>13</v>
      </c>
      <c r="Z1159" s="25" t="s">
        <v>12</v>
      </c>
      <c r="AA1159" s="25" t="s">
        <v>11</v>
      </c>
    </row>
    <row r="1160" spans="1:27" x14ac:dyDescent="0.25">
      <c r="A1160" s="25" t="s">
        <v>1065</v>
      </c>
      <c r="B1160" s="26">
        <v>43432</v>
      </c>
      <c r="C1160" s="27" t="str">
        <f ca="1">IF(Table_owssvr[[#This Row],[Date]]&gt;=(TODAY()-365),"Y","N")</f>
        <v>N</v>
      </c>
      <c r="D1160" s="25" t="s">
        <v>2427</v>
      </c>
      <c r="E1160" s="25" t="s">
        <v>502</v>
      </c>
      <c r="F1160" s="14" t="s">
        <v>2369</v>
      </c>
      <c r="G1160" s="25" t="s">
        <v>2370</v>
      </c>
      <c r="H1160" s="28" t="str">
        <f>IFERROR(LEFT(Table_owssvr[[#This Row],[Subject]],FIND(";",Table_owssvr[[#This Row],[Subject]])-1),Table_owssvr[[#This Row],[Subject]])</f>
        <v>Damage related to disaster</v>
      </c>
      <c r="I1160" s="25" t="s">
        <v>27</v>
      </c>
      <c r="J1160" s="25" t="s">
        <v>4</v>
      </c>
      <c r="K1160" s="29">
        <v>43432.662048611113</v>
      </c>
      <c r="L1160" s="25"/>
      <c r="M1160" s="25"/>
      <c r="N1160" s="30" t="s">
        <v>12</v>
      </c>
      <c r="O1160" s="28" t="b">
        <v>0</v>
      </c>
      <c r="P1160" s="25" t="s">
        <v>15</v>
      </c>
      <c r="Q1160" s="33" t="str">
        <f>IF(ISNUMBER(SEARCH(",",Table_owssvr[[#This Row],[Created By]])),SUBSTITUTE(Table_owssvr[[#This Row],[Created By]]," OCD,",""),Table_owssvr[[#This Row],[Created By]])</f>
        <v>Kristen Hebert</v>
      </c>
      <c r="R1160" s="33" t="str">
        <f>IF(ISNUMBER(SEARCH(",",Table_owssvr[[#This Row],[Created By]])),(MID(Table_owssvr[[#This Row],[Created By_A]]&amp;" "&amp;Table_owssvr[[#This Row],[Created By_A]],FIND(" ",Table_owssvr[[#This Row],[Created By_A]])+1,LEN(Table_owssvr[[#This Row],[Created By_A]]))),Table_owssvr[[#This Row],[Created By]])</f>
        <v>Kristen Hebert</v>
      </c>
      <c r="S1160" s="34" t="str">
        <f>IF(ISNUMBER(SEARCH(",",Table_owssvr[[#This Row],[Created By_B1]])),SUBSTITUTE(Table_owssvr[[#This Row],[Created By_B1]],",",""),Table_owssvr[[#This Row],[Created By_B1]])</f>
        <v>Kristen Hebert</v>
      </c>
      <c r="T1160" s="31">
        <v>1174</v>
      </c>
      <c r="U1160" s="25" t="s">
        <v>15</v>
      </c>
      <c r="V1160" s="29">
        <v>43455.423773148148</v>
      </c>
      <c r="W1160" s="25" t="s">
        <v>2826</v>
      </c>
      <c r="X1160" s="25"/>
      <c r="Y1160" s="25" t="s">
        <v>190</v>
      </c>
      <c r="Z1160" s="25" t="s">
        <v>12</v>
      </c>
      <c r="AA1160" s="25" t="s">
        <v>11</v>
      </c>
    </row>
    <row r="1161" spans="1:27" x14ac:dyDescent="0.25">
      <c r="A1161" s="25" t="s">
        <v>2007</v>
      </c>
      <c r="B1161" s="26">
        <v>43432</v>
      </c>
      <c r="C1161" s="27" t="str">
        <f ca="1">IF(Table_owssvr[[#This Row],[Date]]&gt;=(TODAY()-365),"Y","N")</f>
        <v>N</v>
      </c>
      <c r="D1161" s="25" t="s">
        <v>2428</v>
      </c>
      <c r="E1161" s="25" t="s">
        <v>19</v>
      </c>
      <c r="F1161" s="14" t="s">
        <v>2429</v>
      </c>
      <c r="G1161" s="25" t="s">
        <v>1476</v>
      </c>
      <c r="H1161" s="28" t="str">
        <f>IFERROR(LEFT(Table_owssvr[[#This Row],[Subject]],FIND(";",Table_owssvr[[#This Row],[Subject]])-1),Table_owssvr[[#This Row],[Subject]])</f>
        <v>Damage related to disaster</v>
      </c>
      <c r="I1161" s="25" t="s">
        <v>16</v>
      </c>
      <c r="J1161" s="25" t="s">
        <v>14</v>
      </c>
      <c r="K1161" s="29">
        <v>43433.32508101852</v>
      </c>
      <c r="L1161" s="25"/>
      <c r="M1161" s="25"/>
      <c r="N1161" s="30" t="s">
        <v>12</v>
      </c>
      <c r="O1161" s="28" t="b">
        <v>0</v>
      </c>
      <c r="P1161" s="25" t="s">
        <v>15</v>
      </c>
      <c r="Q1161" s="33" t="str">
        <f>IF(ISNUMBER(SEARCH(",",Table_owssvr[[#This Row],[Created By]])),SUBSTITUTE(Table_owssvr[[#This Row],[Created By]]," OCD,",""),Table_owssvr[[#This Row],[Created By]])</f>
        <v>Janssen Helena</v>
      </c>
      <c r="R1161" s="33" t="str">
        <f>IF(ISNUMBER(SEARCH(",",Table_owssvr[[#This Row],[Created By]])),(MID(Table_owssvr[[#This Row],[Created By_A]]&amp;" "&amp;Table_owssvr[[#This Row],[Created By_A]],FIND(" ",Table_owssvr[[#This Row],[Created By_A]])+1,LEN(Table_owssvr[[#This Row],[Created By_A]]))),Table_owssvr[[#This Row],[Created By]])</f>
        <v>Helena Janssen</v>
      </c>
      <c r="S1161" s="34" t="str">
        <f>IF(ISNUMBER(SEARCH(",",Table_owssvr[[#This Row],[Created By_B1]])),SUBSTITUTE(Table_owssvr[[#This Row],[Created By_B1]],",",""),Table_owssvr[[#This Row],[Created By_B1]])</f>
        <v>Helena Janssen</v>
      </c>
      <c r="T1161" s="31">
        <v>1175</v>
      </c>
      <c r="U1161" s="25" t="s">
        <v>15</v>
      </c>
      <c r="V1161" s="29">
        <v>43433.32508101852</v>
      </c>
      <c r="W1161" s="25" t="s">
        <v>14</v>
      </c>
      <c r="X1161" s="25"/>
      <c r="Y1161" s="25" t="s">
        <v>13</v>
      </c>
      <c r="Z1161" s="25" t="s">
        <v>12</v>
      </c>
      <c r="AA1161" s="25" t="s">
        <v>11</v>
      </c>
    </row>
    <row r="1162" spans="1:27" x14ac:dyDescent="0.25">
      <c r="A1162" s="25" t="s">
        <v>2430</v>
      </c>
      <c r="B1162" s="26">
        <v>43432</v>
      </c>
      <c r="C1162" s="27" t="str">
        <f ca="1">IF(Table_owssvr[[#This Row],[Date]]&gt;=(TODAY()-365),"Y","N")</f>
        <v>N</v>
      </c>
      <c r="D1162" s="25" t="s">
        <v>2431</v>
      </c>
      <c r="E1162" s="25" t="s">
        <v>19</v>
      </c>
      <c r="F1162" s="14" t="s">
        <v>2432</v>
      </c>
      <c r="G1162" s="25" t="s">
        <v>306</v>
      </c>
      <c r="H1162" s="28" t="str">
        <f>IFERROR(LEFT(Table_owssvr[[#This Row],[Subject]],FIND(";",Table_owssvr[[#This Row],[Subject]])-1),Table_owssvr[[#This Row],[Subject]])</f>
        <v>Damage related to disaster</v>
      </c>
      <c r="I1162" s="25" t="s">
        <v>16</v>
      </c>
      <c r="J1162" s="25" t="s">
        <v>14</v>
      </c>
      <c r="K1162" s="29">
        <v>43433.327627314815</v>
      </c>
      <c r="L1162" s="25"/>
      <c r="M1162" s="25"/>
      <c r="N1162" s="30" t="s">
        <v>12</v>
      </c>
      <c r="O1162" s="28" t="b">
        <v>0</v>
      </c>
      <c r="P1162" s="25" t="s">
        <v>15</v>
      </c>
      <c r="Q1162" s="33" t="str">
        <f>IF(ISNUMBER(SEARCH(",",Table_owssvr[[#This Row],[Created By]])),SUBSTITUTE(Table_owssvr[[#This Row],[Created By]]," OCD,",""),Table_owssvr[[#This Row],[Created By]])</f>
        <v>Janssen Helena</v>
      </c>
      <c r="R1162" s="33" t="str">
        <f>IF(ISNUMBER(SEARCH(",",Table_owssvr[[#This Row],[Created By]])),(MID(Table_owssvr[[#This Row],[Created By_A]]&amp;" "&amp;Table_owssvr[[#This Row],[Created By_A]],FIND(" ",Table_owssvr[[#This Row],[Created By_A]])+1,LEN(Table_owssvr[[#This Row],[Created By_A]]))),Table_owssvr[[#This Row],[Created By]])</f>
        <v>Helena Janssen</v>
      </c>
      <c r="S1162" s="34" t="str">
        <f>IF(ISNUMBER(SEARCH(",",Table_owssvr[[#This Row],[Created By_B1]])),SUBSTITUTE(Table_owssvr[[#This Row],[Created By_B1]],",",""),Table_owssvr[[#This Row],[Created By_B1]])</f>
        <v>Helena Janssen</v>
      </c>
      <c r="T1162" s="31">
        <v>1176</v>
      </c>
      <c r="U1162" s="25" t="s">
        <v>15</v>
      </c>
      <c r="V1162" s="29">
        <v>43433.327627314815</v>
      </c>
      <c r="W1162" s="25" t="s">
        <v>14</v>
      </c>
      <c r="X1162" s="25"/>
      <c r="Y1162" s="25" t="s">
        <v>13</v>
      </c>
      <c r="Z1162" s="25" t="s">
        <v>12</v>
      </c>
      <c r="AA1162" s="25" t="s">
        <v>11</v>
      </c>
    </row>
    <row r="1163" spans="1:27" x14ac:dyDescent="0.25">
      <c r="A1163" s="25" t="s">
        <v>116</v>
      </c>
      <c r="B1163" s="26">
        <v>43411</v>
      </c>
      <c r="C1163" s="27" t="str">
        <f ca="1">IF(Table_owssvr[[#This Row],[Date]]&gt;=(TODAY()-365),"Y","N")</f>
        <v>N</v>
      </c>
      <c r="D1163" s="25" t="s">
        <v>115</v>
      </c>
      <c r="E1163" s="25" t="s">
        <v>19</v>
      </c>
      <c r="F1163" s="14" t="s">
        <v>374</v>
      </c>
      <c r="G1163" s="25" t="s">
        <v>373</v>
      </c>
      <c r="H1163" s="28" t="str">
        <f>IFERROR(LEFT(Table_owssvr[[#This Row],[Subject]],FIND(";",Table_owssvr[[#This Row],[Subject]])-1),Table_owssvr[[#This Row],[Subject]])</f>
        <v>Duplication of Benefits</v>
      </c>
      <c r="I1163" s="25" t="s">
        <v>27</v>
      </c>
      <c r="J1163" s="25" t="s">
        <v>112</v>
      </c>
      <c r="K1163" s="29">
        <v>43433.433217592596</v>
      </c>
      <c r="L1163" s="25"/>
      <c r="M1163" s="25"/>
      <c r="N1163" s="30" t="s">
        <v>12</v>
      </c>
      <c r="O1163" s="28" t="b">
        <v>0</v>
      </c>
      <c r="P1163" s="25" t="s">
        <v>15</v>
      </c>
      <c r="Q1163" s="33" t="str">
        <f>IF(ISNUMBER(SEARCH(",",Table_owssvr[[#This Row],[Created By]])),SUBSTITUTE(Table_owssvr[[#This Row],[Created By]]," OCD,",""),Table_owssvr[[#This Row],[Created By]])</f>
        <v>Chua Michael</v>
      </c>
      <c r="R1163" s="33" t="str">
        <f>IF(ISNUMBER(SEARCH(",",Table_owssvr[[#This Row],[Created By]])),(MID(Table_owssvr[[#This Row],[Created By_A]]&amp;" "&amp;Table_owssvr[[#This Row],[Created By_A]],FIND(" ",Table_owssvr[[#This Row],[Created By_A]])+1,LEN(Table_owssvr[[#This Row],[Created By_A]]))),Table_owssvr[[#This Row],[Created By]])</f>
        <v>Michael Chua</v>
      </c>
      <c r="S1163" s="34" t="str">
        <f>IF(ISNUMBER(SEARCH(",",Table_owssvr[[#This Row],[Created By_B1]])),SUBSTITUTE(Table_owssvr[[#This Row],[Created By_B1]],",",""),Table_owssvr[[#This Row],[Created By_B1]])</f>
        <v>Michael Chua</v>
      </c>
      <c r="T1163" s="31">
        <v>1177</v>
      </c>
      <c r="U1163" s="25" t="s">
        <v>15</v>
      </c>
      <c r="V1163" s="29">
        <v>43433.433217592596</v>
      </c>
      <c r="W1163" s="25" t="s">
        <v>112</v>
      </c>
      <c r="X1163" s="25"/>
      <c r="Y1163" s="25" t="s">
        <v>13</v>
      </c>
      <c r="Z1163" s="25" t="s">
        <v>12</v>
      </c>
      <c r="AA1163" s="25" t="s">
        <v>11</v>
      </c>
    </row>
    <row r="1164" spans="1:27" x14ac:dyDescent="0.25">
      <c r="A1164" s="25" t="s">
        <v>116</v>
      </c>
      <c r="B1164" s="26">
        <v>43418</v>
      </c>
      <c r="C1164" s="27" t="str">
        <f ca="1">IF(Table_owssvr[[#This Row],[Date]]&gt;=(TODAY()-365),"Y","N")</f>
        <v>N</v>
      </c>
      <c r="D1164" s="25" t="s">
        <v>115</v>
      </c>
      <c r="E1164" s="25" t="s">
        <v>19</v>
      </c>
      <c r="F1164" s="14" t="s">
        <v>374</v>
      </c>
      <c r="G1164" s="25" t="s">
        <v>373</v>
      </c>
      <c r="H1164" s="28" t="str">
        <f>IFERROR(LEFT(Table_owssvr[[#This Row],[Subject]],FIND(";",Table_owssvr[[#This Row],[Subject]])-1),Table_owssvr[[#This Row],[Subject]])</f>
        <v>Duplication of Benefits</v>
      </c>
      <c r="I1164" s="25" t="s">
        <v>27</v>
      </c>
      <c r="J1164" s="25" t="s">
        <v>112</v>
      </c>
      <c r="K1164" s="29">
        <v>43433.433842592596</v>
      </c>
      <c r="L1164" s="25"/>
      <c r="M1164" s="25"/>
      <c r="N1164" s="30" t="s">
        <v>12</v>
      </c>
      <c r="O1164" s="28" t="b">
        <v>0</v>
      </c>
      <c r="P1164" s="25" t="s">
        <v>15</v>
      </c>
      <c r="Q1164" s="33" t="str">
        <f>IF(ISNUMBER(SEARCH(",",Table_owssvr[[#This Row],[Created By]])),SUBSTITUTE(Table_owssvr[[#This Row],[Created By]]," OCD,",""),Table_owssvr[[#This Row],[Created By]])</f>
        <v>Chua Michael</v>
      </c>
      <c r="R1164" s="33" t="str">
        <f>IF(ISNUMBER(SEARCH(",",Table_owssvr[[#This Row],[Created By]])),(MID(Table_owssvr[[#This Row],[Created By_A]]&amp;" "&amp;Table_owssvr[[#This Row],[Created By_A]],FIND(" ",Table_owssvr[[#This Row],[Created By_A]])+1,LEN(Table_owssvr[[#This Row],[Created By_A]]))),Table_owssvr[[#This Row],[Created By]])</f>
        <v>Michael Chua</v>
      </c>
      <c r="S1164" s="34" t="str">
        <f>IF(ISNUMBER(SEARCH(",",Table_owssvr[[#This Row],[Created By_B1]])),SUBSTITUTE(Table_owssvr[[#This Row],[Created By_B1]],",",""),Table_owssvr[[#This Row],[Created By_B1]])</f>
        <v>Michael Chua</v>
      </c>
      <c r="T1164" s="31">
        <v>1178</v>
      </c>
      <c r="U1164" s="25" t="s">
        <v>15</v>
      </c>
      <c r="V1164" s="29">
        <v>43433.433842592596</v>
      </c>
      <c r="W1164" s="25" t="s">
        <v>112</v>
      </c>
      <c r="X1164" s="25"/>
      <c r="Y1164" s="25" t="s">
        <v>13</v>
      </c>
      <c r="Z1164" s="25" t="s">
        <v>12</v>
      </c>
      <c r="AA1164" s="25" t="s">
        <v>11</v>
      </c>
    </row>
    <row r="1165" spans="1:27" x14ac:dyDescent="0.25">
      <c r="A1165" s="1" t="s">
        <v>116</v>
      </c>
      <c r="B1165" s="4">
        <v>43432</v>
      </c>
      <c r="C1165" s="24" t="str">
        <f ca="1">IF(Table_owssvr[[#This Row],[Date]]&gt;=(TODAY()-365),"Y","N")</f>
        <v>N</v>
      </c>
      <c r="D1165" s="1" t="s">
        <v>115</v>
      </c>
      <c r="E1165" s="1" t="s">
        <v>19</v>
      </c>
      <c r="F1165" s="14" t="s">
        <v>374</v>
      </c>
      <c r="G1165" s="1" t="s">
        <v>373</v>
      </c>
      <c r="H1165" s="6" t="str">
        <f>IFERROR(LEFT(Table_owssvr[[#This Row],[Subject]],FIND(";",Table_owssvr[[#This Row],[Subject]])-1),Table_owssvr[[#This Row],[Subject]])</f>
        <v>Duplication of Benefits</v>
      </c>
      <c r="I1165" s="1" t="s">
        <v>27</v>
      </c>
      <c r="J1165" s="1" t="s">
        <v>112</v>
      </c>
      <c r="K1165" s="5">
        <v>43433.434282407405</v>
      </c>
      <c r="L1165" s="1"/>
      <c r="M1165" s="1"/>
      <c r="N1165" s="2" t="s">
        <v>12</v>
      </c>
      <c r="O1165" s="6" t="b">
        <v>0</v>
      </c>
      <c r="P1165" s="1" t="s">
        <v>15</v>
      </c>
      <c r="Q1165" s="33" t="str">
        <f>IF(ISNUMBER(SEARCH(",",Table_owssvr[[#This Row],[Created By]])),SUBSTITUTE(Table_owssvr[[#This Row],[Created By]]," OCD,",""),Table_owssvr[[#This Row],[Created By]])</f>
        <v>Chua Michael</v>
      </c>
      <c r="R1165" s="33" t="str">
        <f>IF(ISNUMBER(SEARCH(",",Table_owssvr[[#This Row],[Created By]])),(MID(Table_owssvr[[#This Row],[Created By_A]]&amp;" "&amp;Table_owssvr[[#This Row],[Created By_A]],FIND(" ",Table_owssvr[[#This Row],[Created By_A]])+1,LEN(Table_owssvr[[#This Row],[Created By_A]]))),Table_owssvr[[#This Row],[Created By]])</f>
        <v>Michael Chua</v>
      </c>
      <c r="S1165" s="34" t="str">
        <f>IF(ISNUMBER(SEARCH(",",Table_owssvr[[#This Row],[Created By_B1]])),SUBSTITUTE(Table_owssvr[[#This Row],[Created By_B1]],",",""),Table_owssvr[[#This Row],[Created By_B1]])</f>
        <v>Michael Chua</v>
      </c>
      <c r="T1165" s="7">
        <v>1179</v>
      </c>
      <c r="U1165" s="1" t="s">
        <v>15</v>
      </c>
      <c r="V1165" s="5">
        <v>43433.434282407405</v>
      </c>
      <c r="W1165" s="1" t="s">
        <v>112</v>
      </c>
      <c r="X1165" s="1"/>
      <c r="Y1165" s="1" t="s">
        <v>13</v>
      </c>
      <c r="Z1165" s="1" t="s">
        <v>12</v>
      </c>
      <c r="AA1165" s="1" t="s">
        <v>11</v>
      </c>
    </row>
    <row r="1166" spans="1:27" x14ac:dyDescent="0.25">
      <c r="A1166" s="25" t="s">
        <v>326</v>
      </c>
      <c r="B1166" s="26">
        <v>43420</v>
      </c>
      <c r="C1166" s="27" t="str">
        <f ca="1">IF(Table_owssvr[[#This Row],[Date]]&gt;=(TODAY()-365),"Y","N")</f>
        <v>N</v>
      </c>
      <c r="D1166" s="25" t="s">
        <v>115</v>
      </c>
      <c r="E1166" s="25" t="s">
        <v>19</v>
      </c>
      <c r="F1166" s="14" t="s">
        <v>2433</v>
      </c>
      <c r="G1166" s="25" t="s">
        <v>13</v>
      </c>
      <c r="H1166" s="28" t="str">
        <f>IFERROR(LEFT(Table_owssvr[[#This Row],[Subject]],FIND(";",Table_owssvr[[#This Row],[Subject]])-1),Table_owssvr[[#This Row],[Subject]])</f>
        <v>Grants Management</v>
      </c>
      <c r="I1166" s="25" t="s">
        <v>16</v>
      </c>
      <c r="J1166" s="25" t="s">
        <v>112</v>
      </c>
      <c r="K1166" s="29">
        <v>43433.437118055554</v>
      </c>
      <c r="L1166" s="25"/>
      <c r="M1166" s="25"/>
      <c r="N1166" s="30" t="s">
        <v>12</v>
      </c>
      <c r="O1166" s="28" t="b">
        <v>0</v>
      </c>
      <c r="P1166" s="25" t="s">
        <v>15</v>
      </c>
      <c r="Q1166" s="33" t="str">
        <f>IF(ISNUMBER(SEARCH(",",Table_owssvr[[#This Row],[Created By]])),SUBSTITUTE(Table_owssvr[[#This Row],[Created By]]," OCD,",""),Table_owssvr[[#This Row],[Created By]])</f>
        <v>Chua Michael</v>
      </c>
      <c r="R1166" s="33" t="str">
        <f>IF(ISNUMBER(SEARCH(",",Table_owssvr[[#This Row],[Created By]])),(MID(Table_owssvr[[#This Row],[Created By_A]]&amp;" "&amp;Table_owssvr[[#This Row],[Created By_A]],FIND(" ",Table_owssvr[[#This Row],[Created By_A]])+1,LEN(Table_owssvr[[#This Row],[Created By_A]]))),Table_owssvr[[#This Row],[Created By]])</f>
        <v>Michael Chua</v>
      </c>
      <c r="S1166" s="34" t="str">
        <f>IF(ISNUMBER(SEARCH(",",Table_owssvr[[#This Row],[Created By_B1]])),SUBSTITUTE(Table_owssvr[[#This Row],[Created By_B1]],",",""),Table_owssvr[[#This Row],[Created By_B1]])</f>
        <v>Michael Chua</v>
      </c>
      <c r="T1166" s="31">
        <v>1180</v>
      </c>
      <c r="U1166" s="25" t="s">
        <v>15</v>
      </c>
      <c r="V1166" s="29">
        <v>43433.437118055554</v>
      </c>
      <c r="W1166" s="25" t="s">
        <v>112</v>
      </c>
      <c r="X1166" s="25"/>
      <c r="Y1166" s="25" t="s">
        <v>13</v>
      </c>
      <c r="Z1166" s="25" t="s">
        <v>12</v>
      </c>
      <c r="AA1166" s="25" t="s">
        <v>11</v>
      </c>
    </row>
    <row r="1167" spans="1:27" x14ac:dyDescent="0.25">
      <c r="A1167" s="1" t="s">
        <v>388</v>
      </c>
      <c r="B1167" s="4">
        <v>43420</v>
      </c>
      <c r="C1167" s="24" t="str">
        <f ca="1">IF(Table_owssvr[[#This Row],[Date]]&gt;=(TODAY()-365),"Y","N")</f>
        <v>N</v>
      </c>
      <c r="D1167" s="1" t="s">
        <v>105</v>
      </c>
      <c r="E1167" s="1" t="s">
        <v>48</v>
      </c>
      <c r="F1167" s="14" t="s">
        <v>316</v>
      </c>
      <c r="G1167" s="1" t="s">
        <v>117</v>
      </c>
      <c r="H1167" s="6" t="str">
        <f>IFERROR(LEFT(Table_owssvr[[#This Row],[Subject]],FIND(";",Table_owssvr[[#This Row],[Subject]])-1),Table_owssvr[[#This Row],[Subject]])</f>
        <v>Damage related to disaster</v>
      </c>
      <c r="I1167" s="1" t="s">
        <v>16</v>
      </c>
      <c r="J1167" s="1" t="s">
        <v>3</v>
      </c>
      <c r="K1167" s="5">
        <v>43433.648159722223</v>
      </c>
      <c r="L1167" s="1"/>
      <c r="M1167" s="1"/>
      <c r="N1167" s="2" t="s">
        <v>12</v>
      </c>
      <c r="O1167" s="6" t="b">
        <v>0</v>
      </c>
      <c r="P1167" s="1" t="s">
        <v>15</v>
      </c>
      <c r="Q1167" s="33" t="str">
        <f>IF(ISNUMBER(SEARCH(",",Table_owssvr[[#This Row],[Created By]])),SUBSTITUTE(Table_owssvr[[#This Row],[Created By]]," OCD,",""),Table_owssvr[[#This Row],[Created By]])</f>
        <v>Rosalind Peychaud</v>
      </c>
      <c r="R1167" s="33" t="str">
        <f>IF(ISNUMBER(SEARCH(",",Table_owssvr[[#This Row],[Created By]])),(MID(Table_owssvr[[#This Row],[Created By_A]]&amp;" "&amp;Table_owssvr[[#This Row],[Created By_A]],FIND(" ",Table_owssvr[[#This Row],[Created By_A]])+1,LEN(Table_owssvr[[#This Row],[Created By_A]]))),Table_owssvr[[#This Row],[Created By]])</f>
        <v>Rosalind Peychaud</v>
      </c>
      <c r="S1167" s="34" t="str">
        <f>IF(ISNUMBER(SEARCH(",",Table_owssvr[[#This Row],[Created By_B1]])),SUBSTITUTE(Table_owssvr[[#This Row],[Created By_B1]],",",""),Table_owssvr[[#This Row],[Created By_B1]])</f>
        <v>Rosalind Peychaud</v>
      </c>
      <c r="T1167" s="7">
        <v>1181</v>
      </c>
      <c r="U1167" s="1" t="s">
        <v>15</v>
      </c>
      <c r="V1167" s="5">
        <v>43433.648159722223</v>
      </c>
      <c r="W1167" s="1" t="s">
        <v>3</v>
      </c>
      <c r="X1167" s="1"/>
      <c r="Y1167" s="1" t="s">
        <v>13</v>
      </c>
      <c r="Z1167" s="1" t="s">
        <v>12</v>
      </c>
      <c r="AA1167" s="1" t="s">
        <v>11</v>
      </c>
    </row>
    <row r="1168" spans="1:27" x14ac:dyDescent="0.25">
      <c r="A1168" s="1" t="s">
        <v>2434</v>
      </c>
      <c r="B1168" s="4">
        <v>43432</v>
      </c>
      <c r="C1168" s="24" t="str">
        <f ca="1">IF(Table_owssvr[[#This Row],[Date]]&gt;=(TODAY()-365),"Y","N")</f>
        <v>N</v>
      </c>
      <c r="D1168" s="1" t="s">
        <v>2435</v>
      </c>
      <c r="E1168" s="1" t="s">
        <v>19</v>
      </c>
      <c r="F1168" s="14" t="s">
        <v>2436</v>
      </c>
      <c r="G1168" s="1" t="s">
        <v>59</v>
      </c>
      <c r="H1168" s="6" t="str">
        <f>IFERROR(LEFT(Table_owssvr[[#This Row],[Subject]],FIND(";",Table_owssvr[[#This Row],[Subject]])-1),Table_owssvr[[#This Row],[Subject]])</f>
        <v>Damage related to disaster</v>
      </c>
      <c r="I1168" s="1" t="s">
        <v>16</v>
      </c>
      <c r="J1168" s="1" t="s">
        <v>95</v>
      </c>
      <c r="K1168" s="5">
        <v>43437.364907407406</v>
      </c>
      <c r="L1168" s="1"/>
      <c r="M1168" s="1"/>
      <c r="N1168" s="2" t="s">
        <v>12</v>
      </c>
      <c r="O1168" s="6" t="b">
        <v>0</v>
      </c>
      <c r="P1168" s="1" t="s">
        <v>15</v>
      </c>
      <c r="Q1168" s="33" t="str">
        <f>IF(ISNUMBER(SEARCH(",",Table_owssvr[[#This Row],[Created By]])),SUBSTITUTE(Table_owssvr[[#This Row],[Created By]]," OCD,",""),Table_owssvr[[#This Row],[Created By]])</f>
        <v>Eugenia Williams</v>
      </c>
      <c r="R1168" s="33" t="str">
        <f>IF(ISNUMBER(SEARCH(",",Table_owssvr[[#This Row],[Created By]])),(MID(Table_owssvr[[#This Row],[Created By_A]]&amp;" "&amp;Table_owssvr[[#This Row],[Created By_A]],FIND(" ",Table_owssvr[[#This Row],[Created By_A]])+1,LEN(Table_owssvr[[#This Row],[Created By_A]]))),Table_owssvr[[#This Row],[Created By]])</f>
        <v>Eugenia Williams</v>
      </c>
      <c r="S1168" s="34" t="str">
        <f>IF(ISNUMBER(SEARCH(",",Table_owssvr[[#This Row],[Created By_B1]])),SUBSTITUTE(Table_owssvr[[#This Row],[Created By_B1]],",",""),Table_owssvr[[#This Row],[Created By_B1]])</f>
        <v>Eugenia Williams</v>
      </c>
      <c r="T1168" s="7">
        <v>1182</v>
      </c>
      <c r="U1168" s="1" t="s">
        <v>15</v>
      </c>
      <c r="V1168" s="5">
        <v>43437.364907407406</v>
      </c>
      <c r="W1168" s="1" t="s">
        <v>95</v>
      </c>
      <c r="X1168" s="1"/>
      <c r="Y1168" s="1" t="s">
        <v>13</v>
      </c>
      <c r="Z1168" s="1" t="s">
        <v>12</v>
      </c>
      <c r="AA1168" s="1" t="s">
        <v>11</v>
      </c>
    </row>
    <row r="1169" spans="1:27" x14ac:dyDescent="0.25">
      <c r="A1169" s="25" t="s">
        <v>31</v>
      </c>
      <c r="B1169" s="26">
        <v>43437</v>
      </c>
      <c r="C1169" s="27" t="str">
        <f ca="1">IF(Table_owssvr[[#This Row],[Date]]&gt;=(TODAY()-365),"Y","N")</f>
        <v>N</v>
      </c>
      <c r="D1169" s="25" t="s">
        <v>30</v>
      </c>
      <c r="E1169" s="25" t="s">
        <v>29</v>
      </c>
      <c r="F1169" s="14" t="s">
        <v>2447</v>
      </c>
      <c r="G1169" s="25" t="s">
        <v>13</v>
      </c>
      <c r="H1169" s="28" t="str">
        <f>IFERROR(LEFT(Table_owssvr[[#This Row],[Subject]],FIND(";",Table_owssvr[[#This Row],[Subject]])-1),Table_owssvr[[#This Row],[Subject]])</f>
        <v>Grants Management</v>
      </c>
      <c r="I1169" s="25" t="s">
        <v>27</v>
      </c>
      <c r="J1169" s="25" t="s">
        <v>26</v>
      </c>
      <c r="K1169" s="29">
        <v>43437.39130787037</v>
      </c>
      <c r="L1169" s="25"/>
      <c r="M1169" s="25"/>
      <c r="N1169" s="30" t="s">
        <v>12</v>
      </c>
      <c r="O1169" s="28" t="b">
        <v>0</v>
      </c>
      <c r="P1169" s="25" t="s">
        <v>15</v>
      </c>
      <c r="Q1169" s="33" t="str">
        <f>IF(ISNUMBER(SEARCH(",",Table_owssvr[[#This Row],[Created By]])),SUBSTITUTE(Table_owssvr[[#This Row],[Created By]]," OCD,",""),Table_owssvr[[#This Row],[Created By]])</f>
        <v>Jimmy Dunphy</v>
      </c>
      <c r="R1169" s="33" t="str">
        <f>IF(ISNUMBER(SEARCH(",",Table_owssvr[[#This Row],[Created By]])),(MID(Table_owssvr[[#This Row],[Created By_A]]&amp;" "&amp;Table_owssvr[[#This Row],[Created By_A]],FIND(" ",Table_owssvr[[#This Row],[Created By_A]])+1,LEN(Table_owssvr[[#This Row],[Created By_A]]))),Table_owssvr[[#This Row],[Created By]])</f>
        <v>Jimmy Dunphy</v>
      </c>
      <c r="S1169" s="34" t="str">
        <f>IF(ISNUMBER(SEARCH(",",Table_owssvr[[#This Row],[Created By_B1]])),SUBSTITUTE(Table_owssvr[[#This Row],[Created By_B1]],",",""),Table_owssvr[[#This Row],[Created By_B1]])</f>
        <v>Jimmy Dunphy</v>
      </c>
      <c r="T1169" s="31">
        <v>1183</v>
      </c>
      <c r="U1169" s="25" t="s">
        <v>15</v>
      </c>
      <c r="V1169" s="29">
        <v>43437.638113425928</v>
      </c>
      <c r="W1169" s="25" t="s">
        <v>26</v>
      </c>
      <c r="X1169" s="25"/>
      <c r="Y1169" s="25" t="s">
        <v>13</v>
      </c>
      <c r="Z1169" s="25" t="s">
        <v>12</v>
      </c>
      <c r="AA1169" s="25" t="s">
        <v>11</v>
      </c>
    </row>
    <row r="1170" spans="1:27" x14ac:dyDescent="0.25">
      <c r="A1170" s="1" t="s">
        <v>2437</v>
      </c>
      <c r="B1170" s="4">
        <v>43432</v>
      </c>
      <c r="C1170" s="24" t="str">
        <f ca="1">IF(Table_owssvr[[#This Row],[Date]]&gt;=(TODAY()-365),"Y","N")</f>
        <v>N</v>
      </c>
      <c r="D1170" s="1" t="s">
        <v>2438</v>
      </c>
      <c r="E1170" s="1" t="s">
        <v>19</v>
      </c>
      <c r="F1170" s="14" t="s">
        <v>2439</v>
      </c>
      <c r="G1170" s="1" t="s">
        <v>59</v>
      </c>
      <c r="H1170" s="6" t="str">
        <f>IFERROR(LEFT(Table_owssvr[[#This Row],[Subject]],FIND(";",Table_owssvr[[#This Row],[Subject]])-1),Table_owssvr[[#This Row],[Subject]])</f>
        <v>Damage related to disaster</v>
      </c>
      <c r="I1170" s="1" t="s">
        <v>16</v>
      </c>
      <c r="J1170" s="1" t="s">
        <v>95</v>
      </c>
      <c r="K1170" s="5">
        <v>43437.424814814818</v>
      </c>
      <c r="L1170" s="1"/>
      <c r="M1170" s="1"/>
      <c r="N1170" s="2" t="s">
        <v>12</v>
      </c>
      <c r="O1170" s="6" t="b">
        <v>0</v>
      </c>
      <c r="P1170" s="1" t="s">
        <v>15</v>
      </c>
      <c r="Q1170" s="33" t="str">
        <f>IF(ISNUMBER(SEARCH(",",Table_owssvr[[#This Row],[Created By]])),SUBSTITUTE(Table_owssvr[[#This Row],[Created By]]," OCD,",""),Table_owssvr[[#This Row],[Created By]])</f>
        <v>Eugenia Williams</v>
      </c>
      <c r="R1170" s="33" t="str">
        <f>IF(ISNUMBER(SEARCH(",",Table_owssvr[[#This Row],[Created By]])),(MID(Table_owssvr[[#This Row],[Created By_A]]&amp;" "&amp;Table_owssvr[[#This Row],[Created By_A]],FIND(" ",Table_owssvr[[#This Row],[Created By_A]])+1,LEN(Table_owssvr[[#This Row],[Created By_A]]))),Table_owssvr[[#This Row],[Created By]])</f>
        <v>Eugenia Williams</v>
      </c>
      <c r="S1170" s="34" t="str">
        <f>IF(ISNUMBER(SEARCH(",",Table_owssvr[[#This Row],[Created By_B1]])),SUBSTITUTE(Table_owssvr[[#This Row],[Created By_B1]],",",""),Table_owssvr[[#This Row],[Created By_B1]])</f>
        <v>Eugenia Williams</v>
      </c>
      <c r="T1170" s="7">
        <v>1184</v>
      </c>
      <c r="U1170" s="1" t="s">
        <v>15</v>
      </c>
      <c r="V1170" s="5">
        <v>43437.424814814818</v>
      </c>
      <c r="W1170" s="1" t="s">
        <v>95</v>
      </c>
      <c r="X1170" s="1"/>
      <c r="Y1170" s="1" t="s">
        <v>13</v>
      </c>
      <c r="Z1170" s="1" t="s">
        <v>12</v>
      </c>
      <c r="AA1170" s="1" t="s">
        <v>11</v>
      </c>
    </row>
    <row r="1171" spans="1:27" x14ac:dyDescent="0.25">
      <c r="A1171" s="1" t="s">
        <v>2440</v>
      </c>
      <c r="B1171" s="4">
        <v>43434</v>
      </c>
      <c r="C1171" s="24" t="str">
        <f ca="1">IF(Table_owssvr[[#This Row],[Date]]&gt;=(TODAY()-365),"Y","N")</f>
        <v>N</v>
      </c>
      <c r="D1171" s="1" t="s">
        <v>2441</v>
      </c>
      <c r="E1171" s="1" t="s">
        <v>19</v>
      </c>
      <c r="F1171" s="14" t="s">
        <v>2442</v>
      </c>
      <c r="G1171" s="1" t="s">
        <v>306</v>
      </c>
      <c r="H1171" s="6" t="str">
        <f>IFERROR(LEFT(Table_owssvr[[#This Row],[Subject]],FIND(";",Table_owssvr[[#This Row],[Subject]])-1),Table_owssvr[[#This Row],[Subject]])</f>
        <v>Damage related to disaster</v>
      </c>
      <c r="I1171" s="1" t="s">
        <v>16</v>
      </c>
      <c r="J1171" s="1" t="s">
        <v>14</v>
      </c>
      <c r="K1171" s="5">
        <v>43437.498819444445</v>
      </c>
      <c r="L1171" s="1"/>
      <c r="M1171" s="1"/>
      <c r="N1171" s="2" t="s">
        <v>12</v>
      </c>
      <c r="O1171" s="6" t="b">
        <v>0</v>
      </c>
      <c r="P1171" s="1" t="s">
        <v>15</v>
      </c>
      <c r="Q1171" s="33" t="str">
        <f>IF(ISNUMBER(SEARCH(",",Table_owssvr[[#This Row],[Created By]])),SUBSTITUTE(Table_owssvr[[#This Row],[Created By]]," OCD,",""),Table_owssvr[[#This Row],[Created By]])</f>
        <v>Janssen Helena</v>
      </c>
      <c r="R1171" s="33" t="str">
        <f>IF(ISNUMBER(SEARCH(",",Table_owssvr[[#This Row],[Created By]])),(MID(Table_owssvr[[#This Row],[Created By_A]]&amp;" "&amp;Table_owssvr[[#This Row],[Created By_A]],FIND(" ",Table_owssvr[[#This Row],[Created By_A]])+1,LEN(Table_owssvr[[#This Row],[Created By_A]]))),Table_owssvr[[#This Row],[Created By]])</f>
        <v>Helena Janssen</v>
      </c>
      <c r="S1171" s="34" t="str">
        <f>IF(ISNUMBER(SEARCH(",",Table_owssvr[[#This Row],[Created By_B1]])),SUBSTITUTE(Table_owssvr[[#This Row],[Created By_B1]],",",""),Table_owssvr[[#This Row],[Created By_B1]])</f>
        <v>Helena Janssen</v>
      </c>
      <c r="T1171" s="7">
        <v>1185</v>
      </c>
      <c r="U1171" s="1" t="s">
        <v>15</v>
      </c>
      <c r="V1171" s="5">
        <v>43437.498819444445</v>
      </c>
      <c r="W1171" s="1" t="s">
        <v>14</v>
      </c>
      <c r="X1171" s="1"/>
      <c r="Y1171" s="1" t="s">
        <v>13</v>
      </c>
      <c r="Z1171" s="1" t="s">
        <v>12</v>
      </c>
      <c r="AA1171" s="1" t="s">
        <v>11</v>
      </c>
    </row>
    <row r="1172" spans="1:27" x14ac:dyDescent="0.25">
      <c r="A1172" s="1" t="s">
        <v>2448</v>
      </c>
      <c r="B1172" s="4">
        <v>43413</v>
      </c>
      <c r="C1172" s="24" t="str">
        <f ca="1">IF(Table_owssvr[[#This Row],[Date]]&gt;=(TODAY()-365),"Y","N")</f>
        <v>N</v>
      </c>
      <c r="D1172" s="1" t="s">
        <v>2449</v>
      </c>
      <c r="E1172" s="1" t="s">
        <v>19</v>
      </c>
      <c r="F1172" s="14" t="s">
        <v>2450</v>
      </c>
      <c r="G1172" s="1" t="s">
        <v>59</v>
      </c>
      <c r="H1172" s="6" t="str">
        <f>IFERROR(LEFT(Table_owssvr[[#This Row],[Subject]],FIND(";",Table_owssvr[[#This Row],[Subject]])-1),Table_owssvr[[#This Row],[Subject]])</f>
        <v>Damage related to disaster</v>
      </c>
      <c r="I1172" s="1" t="s">
        <v>27</v>
      </c>
      <c r="J1172" s="1" t="s">
        <v>2</v>
      </c>
      <c r="K1172" s="5">
        <v>43437.598969907405</v>
      </c>
      <c r="L1172" s="1"/>
      <c r="M1172" s="1"/>
      <c r="N1172" s="2" t="s">
        <v>12</v>
      </c>
      <c r="O1172" s="6" t="b">
        <v>0</v>
      </c>
      <c r="P1172" s="1" t="s">
        <v>15</v>
      </c>
      <c r="Q1172" s="33" t="str">
        <f>IF(ISNUMBER(SEARCH(",",Table_owssvr[[#This Row],[Created By]])),SUBSTITUTE(Table_owssvr[[#This Row],[Created By]]," OCD,",""),Table_owssvr[[#This Row],[Created By]])</f>
        <v>Darin Mann</v>
      </c>
      <c r="R1172" s="33" t="str">
        <f>IF(ISNUMBER(SEARCH(",",Table_owssvr[[#This Row],[Created By]])),(MID(Table_owssvr[[#This Row],[Created By_A]]&amp;" "&amp;Table_owssvr[[#This Row],[Created By_A]],FIND(" ",Table_owssvr[[#This Row],[Created By_A]])+1,LEN(Table_owssvr[[#This Row],[Created By_A]]))),Table_owssvr[[#This Row],[Created By]])</f>
        <v>Darin Mann</v>
      </c>
      <c r="S1172" s="34" t="str">
        <f>IF(ISNUMBER(SEARCH(",",Table_owssvr[[#This Row],[Created By_B1]])),SUBSTITUTE(Table_owssvr[[#This Row],[Created By_B1]],",",""),Table_owssvr[[#This Row],[Created By_B1]])</f>
        <v>Darin Mann</v>
      </c>
      <c r="T1172" s="7">
        <v>1186</v>
      </c>
      <c r="U1172" s="1" t="s">
        <v>15</v>
      </c>
      <c r="V1172" s="5">
        <v>43437.598969907405</v>
      </c>
      <c r="W1172" s="1" t="s">
        <v>2</v>
      </c>
      <c r="X1172" s="1"/>
      <c r="Y1172" s="1" t="s">
        <v>13</v>
      </c>
      <c r="Z1172" s="1" t="s">
        <v>12</v>
      </c>
      <c r="AA1172" s="1" t="s">
        <v>11</v>
      </c>
    </row>
    <row r="1173" spans="1:27" x14ac:dyDescent="0.25">
      <c r="A1173" s="25" t="s">
        <v>2451</v>
      </c>
      <c r="B1173" s="26">
        <v>43388</v>
      </c>
      <c r="C1173" s="27" t="str">
        <f ca="1">IF(Table_owssvr[[#This Row],[Date]]&gt;=(TODAY()-365),"Y","N")</f>
        <v>N</v>
      </c>
      <c r="D1173" s="25" t="s">
        <v>2452</v>
      </c>
      <c r="E1173" s="25" t="s">
        <v>19</v>
      </c>
      <c r="F1173" s="14" t="s">
        <v>2453</v>
      </c>
      <c r="G1173" s="25" t="s">
        <v>59</v>
      </c>
      <c r="H1173" s="28" t="str">
        <f>IFERROR(LEFT(Table_owssvr[[#This Row],[Subject]],FIND(";",Table_owssvr[[#This Row],[Subject]])-1),Table_owssvr[[#This Row],[Subject]])</f>
        <v>Damage related to disaster</v>
      </c>
      <c r="I1173" s="25" t="s">
        <v>16</v>
      </c>
      <c r="J1173" s="25" t="s">
        <v>2</v>
      </c>
      <c r="K1173" s="29">
        <v>43437.611805555556</v>
      </c>
      <c r="L1173" s="25"/>
      <c r="M1173" s="25"/>
      <c r="N1173" s="30" t="s">
        <v>12</v>
      </c>
      <c r="O1173" s="28" t="b">
        <v>0</v>
      </c>
      <c r="P1173" s="25" t="s">
        <v>15</v>
      </c>
      <c r="Q1173" s="33" t="str">
        <f>IF(ISNUMBER(SEARCH(",",Table_owssvr[[#This Row],[Created By]])),SUBSTITUTE(Table_owssvr[[#This Row],[Created By]]," OCD,",""),Table_owssvr[[#This Row],[Created By]])</f>
        <v>Darin Mann</v>
      </c>
      <c r="R1173" s="33" t="str">
        <f>IF(ISNUMBER(SEARCH(",",Table_owssvr[[#This Row],[Created By]])),(MID(Table_owssvr[[#This Row],[Created By_A]]&amp;" "&amp;Table_owssvr[[#This Row],[Created By_A]],FIND(" ",Table_owssvr[[#This Row],[Created By_A]])+1,LEN(Table_owssvr[[#This Row],[Created By_A]]))),Table_owssvr[[#This Row],[Created By]])</f>
        <v>Darin Mann</v>
      </c>
      <c r="S1173" s="34" t="str">
        <f>IF(ISNUMBER(SEARCH(",",Table_owssvr[[#This Row],[Created By_B1]])),SUBSTITUTE(Table_owssvr[[#This Row],[Created By_B1]],",",""),Table_owssvr[[#This Row],[Created By_B1]])</f>
        <v>Darin Mann</v>
      </c>
      <c r="T1173" s="31">
        <v>1187</v>
      </c>
      <c r="U1173" s="25" t="s">
        <v>15</v>
      </c>
      <c r="V1173" s="29">
        <v>43437.611805555556</v>
      </c>
      <c r="W1173" s="25" t="s">
        <v>2</v>
      </c>
      <c r="X1173" s="25"/>
      <c r="Y1173" s="25" t="s">
        <v>13</v>
      </c>
      <c r="Z1173" s="25" t="s">
        <v>12</v>
      </c>
      <c r="AA1173" s="25" t="s">
        <v>11</v>
      </c>
    </row>
    <row r="1174" spans="1:27" x14ac:dyDescent="0.25">
      <c r="A1174" s="25" t="s">
        <v>2454</v>
      </c>
      <c r="B1174" s="26">
        <v>43403</v>
      </c>
      <c r="C1174" s="27" t="str">
        <f ca="1">IF(Table_owssvr[[#This Row],[Date]]&gt;=(TODAY()-365),"Y","N")</f>
        <v>N</v>
      </c>
      <c r="D1174" s="25" t="s">
        <v>2449</v>
      </c>
      <c r="E1174" s="25" t="s">
        <v>19</v>
      </c>
      <c r="F1174" s="14" t="s">
        <v>2455</v>
      </c>
      <c r="G1174" s="25" t="s">
        <v>59</v>
      </c>
      <c r="H1174" s="28" t="str">
        <f>IFERROR(LEFT(Table_owssvr[[#This Row],[Subject]],FIND(";",Table_owssvr[[#This Row],[Subject]])-1),Table_owssvr[[#This Row],[Subject]])</f>
        <v>Damage related to disaster</v>
      </c>
      <c r="I1174" s="25" t="s">
        <v>27</v>
      </c>
      <c r="J1174" s="25" t="s">
        <v>2</v>
      </c>
      <c r="K1174" s="29">
        <v>43437.616851851853</v>
      </c>
      <c r="L1174" s="25"/>
      <c r="M1174" s="25"/>
      <c r="N1174" s="30" t="s">
        <v>12</v>
      </c>
      <c r="O1174" s="28" t="b">
        <v>0</v>
      </c>
      <c r="P1174" s="25" t="s">
        <v>15</v>
      </c>
      <c r="Q1174" s="33" t="str">
        <f>IF(ISNUMBER(SEARCH(",",Table_owssvr[[#This Row],[Created By]])),SUBSTITUTE(Table_owssvr[[#This Row],[Created By]]," OCD,",""),Table_owssvr[[#This Row],[Created By]])</f>
        <v>Darin Mann</v>
      </c>
      <c r="R1174" s="33" t="str">
        <f>IF(ISNUMBER(SEARCH(",",Table_owssvr[[#This Row],[Created By]])),(MID(Table_owssvr[[#This Row],[Created By_A]]&amp;" "&amp;Table_owssvr[[#This Row],[Created By_A]],FIND(" ",Table_owssvr[[#This Row],[Created By_A]])+1,LEN(Table_owssvr[[#This Row],[Created By_A]]))),Table_owssvr[[#This Row],[Created By]])</f>
        <v>Darin Mann</v>
      </c>
      <c r="S1174" s="34" t="str">
        <f>IF(ISNUMBER(SEARCH(",",Table_owssvr[[#This Row],[Created By_B1]])),SUBSTITUTE(Table_owssvr[[#This Row],[Created By_B1]],",",""),Table_owssvr[[#This Row],[Created By_B1]])</f>
        <v>Darin Mann</v>
      </c>
      <c r="T1174" s="31">
        <v>1188</v>
      </c>
      <c r="U1174" s="25" t="s">
        <v>15</v>
      </c>
      <c r="V1174" s="29">
        <v>43437.616851851853</v>
      </c>
      <c r="W1174" s="25" t="s">
        <v>2</v>
      </c>
      <c r="X1174" s="25"/>
      <c r="Y1174" s="25" t="s">
        <v>13</v>
      </c>
      <c r="Z1174" s="25" t="s">
        <v>12</v>
      </c>
      <c r="AA1174" s="25" t="s">
        <v>11</v>
      </c>
    </row>
    <row r="1175" spans="1:27" x14ac:dyDescent="0.25">
      <c r="A1175" s="25" t="s">
        <v>580</v>
      </c>
      <c r="B1175" s="26">
        <v>43417</v>
      </c>
      <c r="C1175" s="27" t="str">
        <f ca="1">IF(Table_owssvr[[#This Row],[Date]]&gt;=(TODAY()-365),"Y","N")</f>
        <v>N</v>
      </c>
      <c r="D1175" s="25" t="s">
        <v>2449</v>
      </c>
      <c r="E1175" s="25" t="s">
        <v>19</v>
      </c>
      <c r="F1175" s="14" t="s">
        <v>2456</v>
      </c>
      <c r="G1175" s="25" t="s">
        <v>59</v>
      </c>
      <c r="H1175" s="28" t="str">
        <f>IFERROR(LEFT(Table_owssvr[[#This Row],[Subject]],FIND(";",Table_owssvr[[#This Row],[Subject]])-1),Table_owssvr[[#This Row],[Subject]])</f>
        <v>Damage related to disaster</v>
      </c>
      <c r="I1175" s="25" t="s">
        <v>16</v>
      </c>
      <c r="J1175" s="25" t="s">
        <v>2</v>
      </c>
      <c r="K1175" s="29">
        <v>43437.688263888886</v>
      </c>
      <c r="L1175" s="25"/>
      <c r="M1175" s="25"/>
      <c r="N1175" s="30" t="s">
        <v>12</v>
      </c>
      <c r="O1175" s="28" t="b">
        <v>0</v>
      </c>
      <c r="P1175" s="25" t="s">
        <v>15</v>
      </c>
      <c r="Q1175" s="33" t="str">
        <f>IF(ISNUMBER(SEARCH(",",Table_owssvr[[#This Row],[Created By]])),SUBSTITUTE(Table_owssvr[[#This Row],[Created By]]," OCD,",""),Table_owssvr[[#This Row],[Created By]])</f>
        <v>Darin Mann</v>
      </c>
      <c r="R1175" s="33" t="str">
        <f>IF(ISNUMBER(SEARCH(",",Table_owssvr[[#This Row],[Created By]])),(MID(Table_owssvr[[#This Row],[Created By_A]]&amp;" "&amp;Table_owssvr[[#This Row],[Created By_A]],FIND(" ",Table_owssvr[[#This Row],[Created By_A]])+1,LEN(Table_owssvr[[#This Row],[Created By_A]]))),Table_owssvr[[#This Row],[Created By]])</f>
        <v>Darin Mann</v>
      </c>
      <c r="S1175" s="34" t="str">
        <f>IF(ISNUMBER(SEARCH(",",Table_owssvr[[#This Row],[Created By_B1]])),SUBSTITUTE(Table_owssvr[[#This Row],[Created By_B1]],",",""),Table_owssvr[[#This Row],[Created By_B1]])</f>
        <v>Darin Mann</v>
      </c>
      <c r="T1175" s="31">
        <v>1189</v>
      </c>
      <c r="U1175" s="25" t="s">
        <v>15</v>
      </c>
      <c r="V1175" s="29">
        <v>43437.688263888886</v>
      </c>
      <c r="W1175" s="25" t="s">
        <v>2</v>
      </c>
      <c r="X1175" s="25"/>
      <c r="Y1175" s="25" t="s">
        <v>13</v>
      </c>
      <c r="Z1175" s="25" t="s">
        <v>12</v>
      </c>
      <c r="AA1175" s="25" t="s">
        <v>11</v>
      </c>
    </row>
    <row r="1176" spans="1:27" x14ac:dyDescent="0.25">
      <c r="A1176" s="25" t="s">
        <v>2457</v>
      </c>
      <c r="B1176" s="26">
        <v>43418</v>
      </c>
      <c r="C1176" s="27" t="str">
        <f ca="1">IF(Table_owssvr[[#This Row],[Date]]&gt;=(TODAY()-365),"Y","N")</f>
        <v>N</v>
      </c>
      <c r="D1176" s="25" t="s">
        <v>2449</v>
      </c>
      <c r="E1176" s="25" t="s">
        <v>19</v>
      </c>
      <c r="F1176" s="14" t="s">
        <v>2458</v>
      </c>
      <c r="G1176" s="25" t="s">
        <v>59</v>
      </c>
      <c r="H1176" s="28" t="str">
        <f>IFERROR(LEFT(Table_owssvr[[#This Row],[Subject]],FIND(";",Table_owssvr[[#This Row],[Subject]])-1),Table_owssvr[[#This Row],[Subject]])</f>
        <v>Damage related to disaster</v>
      </c>
      <c r="I1176" s="25" t="s">
        <v>16</v>
      </c>
      <c r="J1176" s="25" t="s">
        <v>2</v>
      </c>
      <c r="K1176" s="29">
        <v>43437.694444444445</v>
      </c>
      <c r="L1176" s="25"/>
      <c r="M1176" s="25"/>
      <c r="N1176" s="30" t="s">
        <v>12</v>
      </c>
      <c r="O1176" s="28" t="b">
        <v>0</v>
      </c>
      <c r="P1176" s="25" t="s">
        <v>15</v>
      </c>
      <c r="Q1176" s="33" t="str">
        <f>IF(ISNUMBER(SEARCH(",",Table_owssvr[[#This Row],[Created By]])),SUBSTITUTE(Table_owssvr[[#This Row],[Created By]]," OCD,",""),Table_owssvr[[#This Row],[Created By]])</f>
        <v>Darin Mann</v>
      </c>
      <c r="R1176" s="33" t="str">
        <f>IF(ISNUMBER(SEARCH(",",Table_owssvr[[#This Row],[Created By]])),(MID(Table_owssvr[[#This Row],[Created By_A]]&amp;" "&amp;Table_owssvr[[#This Row],[Created By_A]],FIND(" ",Table_owssvr[[#This Row],[Created By_A]])+1,LEN(Table_owssvr[[#This Row],[Created By_A]]))),Table_owssvr[[#This Row],[Created By]])</f>
        <v>Darin Mann</v>
      </c>
      <c r="S1176" s="34" t="str">
        <f>IF(ISNUMBER(SEARCH(",",Table_owssvr[[#This Row],[Created By_B1]])),SUBSTITUTE(Table_owssvr[[#This Row],[Created By_B1]],",",""),Table_owssvr[[#This Row],[Created By_B1]])</f>
        <v>Darin Mann</v>
      </c>
      <c r="T1176" s="31">
        <v>1190</v>
      </c>
      <c r="U1176" s="25" t="s">
        <v>15</v>
      </c>
      <c r="V1176" s="29">
        <v>43437.694444444445</v>
      </c>
      <c r="W1176" s="25" t="s">
        <v>2</v>
      </c>
      <c r="X1176" s="25"/>
      <c r="Y1176" s="25" t="s">
        <v>13</v>
      </c>
      <c r="Z1176" s="25" t="s">
        <v>12</v>
      </c>
      <c r="AA1176" s="25" t="s">
        <v>11</v>
      </c>
    </row>
    <row r="1177" spans="1:27" x14ac:dyDescent="0.25">
      <c r="A1177" s="1" t="s">
        <v>2457</v>
      </c>
      <c r="B1177" s="4">
        <v>43403</v>
      </c>
      <c r="C1177" s="24" t="str">
        <f ca="1">IF(Table_owssvr[[#This Row],[Date]]&gt;=(TODAY()-365),"Y","N")</f>
        <v>N</v>
      </c>
      <c r="D1177" s="1" t="s">
        <v>2449</v>
      </c>
      <c r="E1177" s="1" t="s">
        <v>19</v>
      </c>
      <c r="F1177" s="14" t="s">
        <v>2459</v>
      </c>
      <c r="G1177" s="1" t="s">
        <v>59</v>
      </c>
      <c r="H1177" s="6" t="str">
        <f>IFERROR(LEFT(Table_owssvr[[#This Row],[Subject]],FIND(";",Table_owssvr[[#This Row],[Subject]])-1),Table_owssvr[[#This Row],[Subject]])</f>
        <v>Damage related to disaster</v>
      </c>
      <c r="I1177" s="1" t="s">
        <v>16</v>
      </c>
      <c r="J1177" s="1" t="s">
        <v>2</v>
      </c>
      <c r="K1177" s="5">
        <v>43437.697430555556</v>
      </c>
      <c r="L1177" s="1"/>
      <c r="M1177" s="1"/>
      <c r="N1177" s="2" t="s">
        <v>12</v>
      </c>
      <c r="O1177" s="6" t="b">
        <v>0</v>
      </c>
      <c r="P1177" s="1" t="s">
        <v>15</v>
      </c>
      <c r="Q1177" s="33" t="str">
        <f>IF(ISNUMBER(SEARCH(",",Table_owssvr[[#This Row],[Created By]])),SUBSTITUTE(Table_owssvr[[#This Row],[Created By]]," OCD,",""),Table_owssvr[[#This Row],[Created By]])</f>
        <v>Darin Mann</v>
      </c>
      <c r="R1177" s="33" t="str">
        <f>IF(ISNUMBER(SEARCH(",",Table_owssvr[[#This Row],[Created By]])),(MID(Table_owssvr[[#This Row],[Created By_A]]&amp;" "&amp;Table_owssvr[[#This Row],[Created By_A]],FIND(" ",Table_owssvr[[#This Row],[Created By_A]])+1,LEN(Table_owssvr[[#This Row],[Created By_A]]))),Table_owssvr[[#This Row],[Created By]])</f>
        <v>Darin Mann</v>
      </c>
      <c r="S1177" s="34" t="str">
        <f>IF(ISNUMBER(SEARCH(",",Table_owssvr[[#This Row],[Created By_B1]])),SUBSTITUTE(Table_owssvr[[#This Row],[Created By_B1]],",",""),Table_owssvr[[#This Row],[Created By_B1]])</f>
        <v>Darin Mann</v>
      </c>
      <c r="T1177" s="7">
        <v>1191</v>
      </c>
      <c r="U1177" s="1" t="s">
        <v>15</v>
      </c>
      <c r="V1177" s="5">
        <v>43437.697430555556</v>
      </c>
      <c r="W1177" s="1" t="s">
        <v>2</v>
      </c>
      <c r="X1177" s="1"/>
      <c r="Y1177" s="1" t="s">
        <v>13</v>
      </c>
      <c r="Z1177" s="1" t="s">
        <v>12</v>
      </c>
      <c r="AA1177" s="1" t="s">
        <v>11</v>
      </c>
    </row>
    <row r="1178" spans="1:27" x14ac:dyDescent="0.25">
      <c r="A1178" s="1" t="s">
        <v>2460</v>
      </c>
      <c r="B1178" s="4">
        <v>43403</v>
      </c>
      <c r="C1178" s="24" t="str">
        <f ca="1">IF(Table_owssvr[[#This Row],[Date]]&gt;=(TODAY()-365),"Y","N")</f>
        <v>N</v>
      </c>
      <c r="D1178" s="1" t="s">
        <v>2449</v>
      </c>
      <c r="E1178" s="1" t="s">
        <v>19</v>
      </c>
      <c r="F1178" s="14" t="s">
        <v>2461</v>
      </c>
      <c r="G1178" s="1" t="s">
        <v>59</v>
      </c>
      <c r="H1178" s="6" t="str">
        <f>IFERROR(LEFT(Table_owssvr[[#This Row],[Subject]],FIND(";",Table_owssvr[[#This Row],[Subject]])-1),Table_owssvr[[#This Row],[Subject]])</f>
        <v>Damage related to disaster</v>
      </c>
      <c r="I1178" s="1" t="s">
        <v>27</v>
      </c>
      <c r="J1178" s="1" t="s">
        <v>2</v>
      </c>
      <c r="K1178" s="5">
        <v>43438.498576388891</v>
      </c>
      <c r="L1178" s="1"/>
      <c r="M1178" s="1"/>
      <c r="N1178" s="2" t="s">
        <v>12</v>
      </c>
      <c r="O1178" s="6" t="b">
        <v>0</v>
      </c>
      <c r="P1178" s="1" t="s">
        <v>15</v>
      </c>
      <c r="Q1178" s="33" t="str">
        <f>IF(ISNUMBER(SEARCH(",",Table_owssvr[[#This Row],[Created By]])),SUBSTITUTE(Table_owssvr[[#This Row],[Created By]]," OCD,",""),Table_owssvr[[#This Row],[Created By]])</f>
        <v>Darin Mann</v>
      </c>
      <c r="R1178" s="33" t="str">
        <f>IF(ISNUMBER(SEARCH(",",Table_owssvr[[#This Row],[Created By]])),(MID(Table_owssvr[[#This Row],[Created By_A]]&amp;" "&amp;Table_owssvr[[#This Row],[Created By_A]],FIND(" ",Table_owssvr[[#This Row],[Created By_A]])+1,LEN(Table_owssvr[[#This Row],[Created By_A]]))),Table_owssvr[[#This Row],[Created By]])</f>
        <v>Darin Mann</v>
      </c>
      <c r="S1178" s="34" t="str">
        <f>IF(ISNUMBER(SEARCH(",",Table_owssvr[[#This Row],[Created By_B1]])),SUBSTITUTE(Table_owssvr[[#This Row],[Created By_B1]],",",""),Table_owssvr[[#This Row],[Created By_B1]])</f>
        <v>Darin Mann</v>
      </c>
      <c r="T1178" s="7">
        <v>1192</v>
      </c>
      <c r="U1178" s="1" t="s">
        <v>15</v>
      </c>
      <c r="V1178" s="5">
        <v>43438.498576388891</v>
      </c>
      <c r="W1178" s="1" t="s">
        <v>2</v>
      </c>
      <c r="X1178" s="1"/>
      <c r="Y1178" s="1" t="s">
        <v>13</v>
      </c>
      <c r="Z1178" s="1" t="s">
        <v>12</v>
      </c>
      <c r="AA1178" s="1" t="s">
        <v>11</v>
      </c>
    </row>
    <row r="1179" spans="1:27" x14ac:dyDescent="0.25">
      <c r="A1179" s="25" t="s">
        <v>2460</v>
      </c>
      <c r="B1179" s="26">
        <v>43418</v>
      </c>
      <c r="C1179" s="27" t="str">
        <f ca="1">IF(Table_owssvr[[#This Row],[Date]]&gt;=(TODAY()-365),"Y","N")</f>
        <v>N</v>
      </c>
      <c r="D1179" s="25" t="s">
        <v>2449</v>
      </c>
      <c r="E1179" s="25" t="s">
        <v>19</v>
      </c>
      <c r="F1179" s="14" t="s">
        <v>2462</v>
      </c>
      <c r="G1179" s="25" t="s">
        <v>59</v>
      </c>
      <c r="H1179" s="28" t="str">
        <f>IFERROR(LEFT(Table_owssvr[[#This Row],[Subject]],FIND(";",Table_owssvr[[#This Row],[Subject]])-1),Table_owssvr[[#This Row],[Subject]])</f>
        <v>Damage related to disaster</v>
      </c>
      <c r="I1179" s="25" t="s">
        <v>16</v>
      </c>
      <c r="J1179" s="25" t="s">
        <v>2</v>
      </c>
      <c r="K1179" s="29">
        <v>43438.500983796293</v>
      </c>
      <c r="L1179" s="25"/>
      <c r="M1179" s="25"/>
      <c r="N1179" s="30" t="s">
        <v>12</v>
      </c>
      <c r="O1179" s="28" t="b">
        <v>0</v>
      </c>
      <c r="P1179" s="25" t="s">
        <v>15</v>
      </c>
      <c r="Q1179" s="33" t="str">
        <f>IF(ISNUMBER(SEARCH(",",Table_owssvr[[#This Row],[Created By]])),SUBSTITUTE(Table_owssvr[[#This Row],[Created By]]," OCD,",""),Table_owssvr[[#This Row],[Created By]])</f>
        <v>Darin Mann</v>
      </c>
      <c r="R1179" s="33" t="str">
        <f>IF(ISNUMBER(SEARCH(",",Table_owssvr[[#This Row],[Created By]])),(MID(Table_owssvr[[#This Row],[Created By_A]]&amp;" "&amp;Table_owssvr[[#This Row],[Created By_A]],FIND(" ",Table_owssvr[[#This Row],[Created By_A]])+1,LEN(Table_owssvr[[#This Row],[Created By_A]]))),Table_owssvr[[#This Row],[Created By]])</f>
        <v>Darin Mann</v>
      </c>
      <c r="S1179" s="34" t="str">
        <f>IF(ISNUMBER(SEARCH(",",Table_owssvr[[#This Row],[Created By_B1]])),SUBSTITUTE(Table_owssvr[[#This Row],[Created By_B1]],",",""),Table_owssvr[[#This Row],[Created By_B1]])</f>
        <v>Darin Mann</v>
      </c>
      <c r="T1179" s="31">
        <v>1193</v>
      </c>
      <c r="U1179" s="25" t="s">
        <v>15</v>
      </c>
      <c r="V1179" s="29">
        <v>43438.500983796293</v>
      </c>
      <c r="W1179" s="25" t="s">
        <v>2</v>
      </c>
      <c r="X1179" s="25"/>
      <c r="Y1179" s="25" t="s">
        <v>13</v>
      </c>
      <c r="Z1179" s="25" t="s">
        <v>12</v>
      </c>
      <c r="AA1179" s="25" t="s">
        <v>11</v>
      </c>
    </row>
    <row r="1180" spans="1:27" x14ac:dyDescent="0.25">
      <c r="A1180" s="1" t="s">
        <v>2463</v>
      </c>
      <c r="B1180" s="4">
        <v>43180</v>
      </c>
      <c r="C1180" s="24" t="str">
        <f ca="1">IF(Table_owssvr[[#This Row],[Date]]&gt;=(TODAY()-365),"Y","N")</f>
        <v>N</v>
      </c>
      <c r="D1180" s="1" t="s">
        <v>2449</v>
      </c>
      <c r="E1180" s="1" t="s">
        <v>19</v>
      </c>
      <c r="F1180" s="14" t="s">
        <v>2464</v>
      </c>
      <c r="G1180" s="1" t="s">
        <v>59</v>
      </c>
      <c r="H1180" s="6" t="str">
        <f>IFERROR(LEFT(Table_owssvr[[#This Row],[Subject]],FIND(";",Table_owssvr[[#This Row],[Subject]])-1),Table_owssvr[[#This Row],[Subject]])</f>
        <v>Damage related to disaster</v>
      </c>
      <c r="I1180" s="1" t="s">
        <v>27</v>
      </c>
      <c r="J1180" s="1" t="s">
        <v>2</v>
      </c>
      <c r="K1180" s="5">
        <v>43438.506307870368</v>
      </c>
      <c r="L1180" s="1"/>
      <c r="M1180" s="1"/>
      <c r="N1180" s="2" t="s">
        <v>12</v>
      </c>
      <c r="O1180" s="6" t="b">
        <v>0</v>
      </c>
      <c r="P1180" s="1" t="s">
        <v>15</v>
      </c>
      <c r="Q1180" s="33" t="str">
        <f>IF(ISNUMBER(SEARCH(",",Table_owssvr[[#This Row],[Created By]])),SUBSTITUTE(Table_owssvr[[#This Row],[Created By]]," OCD,",""),Table_owssvr[[#This Row],[Created By]])</f>
        <v>Darin Mann</v>
      </c>
      <c r="R1180" s="33" t="str">
        <f>IF(ISNUMBER(SEARCH(",",Table_owssvr[[#This Row],[Created By]])),(MID(Table_owssvr[[#This Row],[Created By_A]]&amp;" "&amp;Table_owssvr[[#This Row],[Created By_A]],FIND(" ",Table_owssvr[[#This Row],[Created By_A]])+1,LEN(Table_owssvr[[#This Row],[Created By_A]]))),Table_owssvr[[#This Row],[Created By]])</f>
        <v>Darin Mann</v>
      </c>
      <c r="S1180" s="34" t="str">
        <f>IF(ISNUMBER(SEARCH(",",Table_owssvr[[#This Row],[Created By_B1]])),SUBSTITUTE(Table_owssvr[[#This Row],[Created By_B1]],",",""),Table_owssvr[[#This Row],[Created By_B1]])</f>
        <v>Darin Mann</v>
      </c>
      <c r="T1180" s="7">
        <v>1194</v>
      </c>
      <c r="U1180" s="1" t="s">
        <v>15</v>
      </c>
      <c r="V1180" s="5">
        <v>43438.506307870368</v>
      </c>
      <c r="W1180" s="1" t="s">
        <v>2</v>
      </c>
      <c r="X1180" s="1"/>
      <c r="Y1180" s="1" t="s">
        <v>13</v>
      </c>
      <c r="Z1180" s="1" t="s">
        <v>12</v>
      </c>
      <c r="AA1180" s="1" t="s">
        <v>11</v>
      </c>
    </row>
    <row r="1181" spans="1:27" x14ac:dyDescent="0.25">
      <c r="A1181" s="1" t="s">
        <v>2465</v>
      </c>
      <c r="B1181" s="4">
        <v>43402</v>
      </c>
      <c r="C1181" s="24" t="str">
        <f ca="1">IF(Table_owssvr[[#This Row],[Date]]&gt;=(TODAY()-365),"Y","N")</f>
        <v>N</v>
      </c>
      <c r="D1181" s="1" t="s">
        <v>2449</v>
      </c>
      <c r="E1181" s="1" t="s">
        <v>19</v>
      </c>
      <c r="F1181" s="14" t="s">
        <v>2466</v>
      </c>
      <c r="G1181" s="1" t="s">
        <v>59</v>
      </c>
      <c r="H1181" s="6" t="str">
        <f>IFERROR(LEFT(Table_owssvr[[#This Row],[Subject]],FIND(";",Table_owssvr[[#This Row],[Subject]])-1),Table_owssvr[[#This Row],[Subject]])</f>
        <v>Damage related to disaster</v>
      </c>
      <c r="I1181" s="1" t="s">
        <v>27</v>
      </c>
      <c r="J1181" s="1" t="s">
        <v>2</v>
      </c>
      <c r="K1181" s="5">
        <v>43438.509305555555</v>
      </c>
      <c r="L1181" s="1"/>
      <c r="M1181" s="1"/>
      <c r="N1181" s="2" t="s">
        <v>12</v>
      </c>
      <c r="O1181" s="6" t="b">
        <v>0</v>
      </c>
      <c r="P1181" s="1" t="s">
        <v>15</v>
      </c>
      <c r="Q1181" s="33" t="str">
        <f>IF(ISNUMBER(SEARCH(",",Table_owssvr[[#This Row],[Created By]])),SUBSTITUTE(Table_owssvr[[#This Row],[Created By]]," OCD,",""),Table_owssvr[[#This Row],[Created By]])</f>
        <v>Darin Mann</v>
      </c>
      <c r="R1181" s="33" t="str">
        <f>IF(ISNUMBER(SEARCH(",",Table_owssvr[[#This Row],[Created By]])),(MID(Table_owssvr[[#This Row],[Created By_A]]&amp;" "&amp;Table_owssvr[[#This Row],[Created By_A]],FIND(" ",Table_owssvr[[#This Row],[Created By_A]])+1,LEN(Table_owssvr[[#This Row],[Created By_A]]))),Table_owssvr[[#This Row],[Created By]])</f>
        <v>Darin Mann</v>
      </c>
      <c r="S1181" s="34" t="str">
        <f>IF(ISNUMBER(SEARCH(",",Table_owssvr[[#This Row],[Created By_B1]])),SUBSTITUTE(Table_owssvr[[#This Row],[Created By_B1]],",",""),Table_owssvr[[#This Row],[Created By_B1]])</f>
        <v>Darin Mann</v>
      </c>
      <c r="T1181" s="7">
        <v>1195</v>
      </c>
      <c r="U1181" s="1" t="s">
        <v>15</v>
      </c>
      <c r="V1181" s="5">
        <v>43438.509305555555</v>
      </c>
      <c r="W1181" s="1" t="s">
        <v>2</v>
      </c>
      <c r="X1181" s="1"/>
      <c r="Y1181" s="1" t="s">
        <v>13</v>
      </c>
      <c r="Z1181" s="1" t="s">
        <v>12</v>
      </c>
      <c r="AA1181" s="1" t="s">
        <v>11</v>
      </c>
    </row>
    <row r="1182" spans="1:27" x14ac:dyDescent="0.25">
      <c r="A1182" s="1" t="s">
        <v>147</v>
      </c>
      <c r="B1182" s="4">
        <v>43333</v>
      </c>
      <c r="C1182" s="24" t="str">
        <f ca="1">IF(Table_owssvr[[#This Row],[Date]]&gt;=(TODAY()-365),"Y","N")</f>
        <v>N</v>
      </c>
      <c r="D1182" s="1" t="s">
        <v>2452</v>
      </c>
      <c r="E1182" s="1" t="s">
        <v>19</v>
      </c>
      <c r="F1182" s="14" t="s">
        <v>2467</v>
      </c>
      <c r="G1182" s="1" t="s">
        <v>59</v>
      </c>
      <c r="H1182" s="6" t="str">
        <f>IFERROR(LEFT(Table_owssvr[[#This Row],[Subject]],FIND(";",Table_owssvr[[#This Row],[Subject]])-1),Table_owssvr[[#This Row],[Subject]])</f>
        <v>Damage related to disaster</v>
      </c>
      <c r="I1182" s="1" t="s">
        <v>16</v>
      </c>
      <c r="J1182" s="1" t="s">
        <v>2</v>
      </c>
      <c r="K1182" s="5">
        <v>43438.513275462959</v>
      </c>
      <c r="L1182" s="1"/>
      <c r="M1182" s="1"/>
      <c r="N1182" s="2" t="s">
        <v>12</v>
      </c>
      <c r="O1182" s="6" t="b">
        <v>0</v>
      </c>
      <c r="P1182" s="1" t="s">
        <v>15</v>
      </c>
      <c r="Q1182" s="33" t="str">
        <f>IF(ISNUMBER(SEARCH(",",Table_owssvr[[#This Row],[Created By]])),SUBSTITUTE(Table_owssvr[[#This Row],[Created By]]," OCD,",""),Table_owssvr[[#This Row],[Created By]])</f>
        <v>Darin Mann</v>
      </c>
      <c r="R1182" s="33" t="str">
        <f>IF(ISNUMBER(SEARCH(",",Table_owssvr[[#This Row],[Created By]])),(MID(Table_owssvr[[#This Row],[Created By_A]]&amp;" "&amp;Table_owssvr[[#This Row],[Created By_A]],FIND(" ",Table_owssvr[[#This Row],[Created By_A]])+1,LEN(Table_owssvr[[#This Row],[Created By_A]]))),Table_owssvr[[#This Row],[Created By]])</f>
        <v>Darin Mann</v>
      </c>
      <c r="S1182" s="34" t="str">
        <f>IF(ISNUMBER(SEARCH(",",Table_owssvr[[#This Row],[Created By_B1]])),SUBSTITUTE(Table_owssvr[[#This Row],[Created By_B1]],",",""),Table_owssvr[[#This Row],[Created By_B1]])</f>
        <v>Darin Mann</v>
      </c>
      <c r="T1182" s="7">
        <v>1196</v>
      </c>
      <c r="U1182" s="1" t="s">
        <v>15</v>
      </c>
      <c r="V1182" s="5">
        <v>43438.513275462959</v>
      </c>
      <c r="W1182" s="1" t="s">
        <v>2</v>
      </c>
      <c r="X1182" s="1"/>
      <c r="Y1182" s="1" t="s">
        <v>13</v>
      </c>
      <c r="Z1182" s="1" t="s">
        <v>12</v>
      </c>
      <c r="AA1182" s="1" t="s">
        <v>11</v>
      </c>
    </row>
    <row r="1183" spans="1:27" x14ac:dyDescent="0.25">
      <c r="A1183" s="25" t="s">
        <v>826</v>
      </c>
      <c r="B1183" s="26">
        <v>43388</v>
      </c>
      <c r="C1183" s="27" t="str">
        <f ca="1">IF(Table_owssvr[[#This Row],[Date]]&gt;=(TODAY()-365),"Y","N")</f>
        <v>N</v>
      </c>
      <c r="D1183" s="25" t="s">
        <v>2452</v>
      </c>
      <c r="E1183" s="25" t="s">
        <v>19</v>
      </c>
      <c r="F1183" s="14" t="s">
        <v>2468</v>
      </c>
      <c r="G1183" s="25" t="s">
        <v>59</v>
      </c>
      <c r="H1183" s="28" t="str">
        <f>IFERROR(LEFT(Table_owssvr[[#This Row],[Subject]],FIND(";",Table_owssvr[[#This Row],[Subject]])-1),Table_owssvr[[#This Row],[Subject]])</f>
        <v>Damage related to disaster</v>
      </c>
      <c r="I1183" s="25" t="s">
        <v>16</v>
      </c>
      <c r="J1183" s="25" t="s">
        <v>2</v>
      </c>
      <c r="K1183" s="29">
        <v>43438.524872685186</v>
      </c>
      <c r="L1183" s="25"/>
      <c r="M1183" s="25"/>
      <c r="N1183" s="30" t="s">
        <v>12</v>
      </c>
      <c r="O1183" s="28" t="b">
        <v>0</v>
      </c>
      <c r="P1183" s="25" t="s">
        <v>15</v>
      </c>
      <c r="Q1183" s="33" t="str">
        <f>IF(ISNUMBER(SEARCH(",",Table_owssvr[[#This Row],[Created By]])),SUBSTITUTE(Table_owssvr[[#This Row],[Created By]]," OCD,",""),Table_owssvr[[#This Row],[Created By]])</f>
        <v>Darin Mann</v>
      </c>
      <c r="R1183" s="33" t="str">
        <f>IF(ISNUMBER(SEARCH(",",Table_owssvr[[#This Row],[Created By]])),(MID(Table_owssvr[[#This Row],[Created By_A]]&amp;" "&amp;Table_owssvr[[#This Row],[Created By_A]],FIND(" ",Table_owssvr[[#This Row],[Created By_A]])+1,LEN(Table_owssvr[[#This Row],[Created By_A]]))),Table_owssvr[[#This Row],[Created By]])</f>
        <v>Darin Mann</v>
      </c>
      <c r="S1183" s="34" t="str">
        <f>IF(ISNUMBER(SEARCH(",",Table_owssvr[[#This Row],[Created By_B1]])),SUBSTITUTE(Table_owssvr[[#This Row],[Created By_B1]],",",""),Table_owssvr[[#This Row],[Created By_B1]])</f>
        <v>Darin Mann</v>
      </c>
      <c r="T1183" s="31">
        <v>1197</v>
      </c>
      <c r="U1183" s="25" t="s">
        <v>15</v>
      </c>
      <c r="V1183" s="29">
        <v>43438.524872685186</v>
      </c>
      <c r="W1183" s="25" t="s">
        <v>2</v>
      </c>
      <c r="X1183" s="25"/>
      <c r="Y1183" s="25" t="s">
        <v>13</v>
      </c>
      <c r="Z1183" s="25" t="s">
        <v>12</v>
      </c>
      <c r="AA1183" s="25" t="s">
        <v>11</v>
      </c>
    </row>
    <row r="1184" spans="1:27" x14ac:dyDescent="0.25">
      <c r="A1184" s="1" t="s">
        <v>2469</v>
      </c>
      <c r="B1184" s="4">
        <v>43424</v>
      </c>
      <c r="C1184" s="24" t="str">
        <f ca="1">IF(Table_owssvr[[#This Row],[Date]]&gt;=(TODAY()-365),"Y","N")</f>
        <v>N</v>
      </c>
      <c r="D1184" s="1" t="s">
        <v>2449</v>
      </c>
      <c r="E1184" s="1" t="s">
        <v>19</v>
      </c>
      <c r="F1184" s="14" t="s">
        <v>2470</v>
      </c>
      <c r="G1184" s="1" t="s">
        <v>59</v>
      </c>
      <c r="H1184" s="6" t="str">
        <f>IFERROR(LEFT(Table_owssvr[[#This Row],[Subject]],FIND(";",Table_owssvr[[#This Row],[Subject]])-1),Table_owssvr[[#This Row],[Subject]])</f>
        <v>Damage related to disaster</v>
      </c>
      <c r="I1184" s="1" t="s">
        <v>27</v>
      </c>
      <c r="J1184" s="1" t="s">
        <v>2</v>
      </c>
      <c r="K1184" s="5">
        <v>43438.52747685185</v>
      </c>
      <c r="L1184" s="1"/>
      <c r="M1184" s="1"/>
      <c r="N1184" s="2" t="s">
        <v>12</v>
      </c>
      <c r="O1184" s="6" t="b">
        <v>0</v>
      </c>
      <c r="P1184" s="1" t="s">
        <v>15</v>
      </c>
      <c r="Q1184" s="33" t="str">
        <f>IF(ISNUMBER(SEARCH(",",Table_owssvr[[#This Row],[Created By]])),SUBSTITUTE(Table_owssvr[[#This Row],[Created By]]," OCD,",""),Table_owssvr[[#This Row],[Created By]])</f>
        <v>Darin Mann</v>
      </c>
      <c r="R1184" s="33" t="str">
        <f>IF(ISNUMBER(SEARCH(",",Table_owssvr[[#This Row],[Created By]])),(MID(Table_owssvr[[#This Row],[Created By_A]]&amp;" "&amp;Table_owssvr[[#This Row],[Created By_A]],FIND(" ",Table_owssvr[[#This Row],[Created By_A]])+1,LEN(Table_owssvr[[#This Row],[Created By_A]]))),Table_owssvr[[#This Row],[Created By]])</f>
        <v>Darin Mann</v>
      </c>
      <c r="S1184" s="34" t="str">
        <f>IF(ISNUMBER(SEARCH(",",Table_owssvr[[#This Row],[Created By_B1]])),SUBSTITUTE(Table_owssvr[[#This Row],[Created By_B1]],",",""),Table_owssvr[[#This Row],[Created By_B1]])</f>
        <v>Darin Mann</v>
      </c>
      <c r="T1184" s="7">
        <v>1198</v>
      </c>
      <c r="U1184" s="1" t="s">
        <v>15</v>
      </c>
      <c r="V1184" s="5">
        <v>43438.52747685185</v>
      </c>
      <c r="W1184" s="1" t="s">
        <v>2</v>
      </c>
      <c r="X1184" s="1"/>
      <c r="Y1184" s="1" t="s">
        <v>13</v>
      </c>
      <c r="Z1184" s="1" t="s">
        <v>12</v>
      </c>
      <c r="AA1184" s="1" t="s">
        <v>11</v>
      </c>
    </row>
    <row r="1185" spans="1:27" x14ac:dyDescent="0.25">
      <c r="A1185" s="25" t="s">
        <v>37</v>
      </c>
      <c r="B1185" s="26">
        <v>43433</v>
      </c>
      <c r="C1185" s="27" t="str">
        <f ca="1">IF(Table_owssvr[[#This Row],[Date]]&gt;=(TODAY()-365),"Y","N")</f>
        <v>N</v>
      </c>
      <c r="D1185" s="25" t="s">
        <v>2471</v>
      </c>
      <c r="E1185" s="25" t="s">
        <v>39</v>
      </c>
      <c r="F1185" s="14" t="s">
        <v>2472</v>
      </c>
      <c r="G1185" s="25" t="s">
        <v>13</v>
      </c>
      <c r="H1185" s="28" t="str">
        <f>IFERROR(LEFT(Table_owssvr[[#This Row],[Subject]],FIND(";",Table_owssvr[[#This Row],[Subject]])-1),Table_owssvr[[#This Row],[Subject]])</f>
        <v>Grants Management</v>
      </c>
      <c r="I1185" s="25" t="s">
        <v>27</v>
      </c>
      <c r="J1185" s="25" t="s">
        <v>2</v>
      </c>
      <c r="K1185" s="29">
        <v>43438.531898148147</v>
      </c>
      <c r="L1185" s="25"/>
      <c r="M1185" s="25"/>
      <c r="N1185" s="30" t="s">
        <v>12</v>
      </c>
      <c r="O1185" s="28" t="b">
        <v>0</v>
      </c>
      <c r="P1185" s="25" t="s">
        <v>15</v>
      </c>
      <c r="Q1185" s="33" t="str">
        <f>IF(ISNUMBER(SEARCH(",",Table_owssvr[[#This Row],[Created By]])),SUBSTITUTE(Table_owssvr[[#This Row],[Created By]]," OCD,",""),Table_owssvr[[#This Row],[Created By]])</f>
        <v>Darin Mann</v>
      </c>
      <c r="R1185" s="33" t="str">
        <f>IF(ISNUMBER(SEARCH(",",Table_owssvr[[#This Row],[Created By]])),(MID(Table_owssvr[[#This Row],[Created By_A]]&amp;" "&amp;Table_owssvr[[#This Row],[Created By_A]],FIND(" ",Table_owssvr[[#This Row],[Created By_A]])+1,LEN(Table_owssvr[[#This Row],[Created By_A]]))),Table_owssvr[[#This Row],[Created By]])</f>
        <v>Darin Mann</v>
      </c>
      <c r="S1185" s="34" t="str">
        <f>IF(ISNUMBER(SEARCH(",",Table_owssvr[[#This Row],[Created By_B1]])),SUBSTITUTE(Table_owssvr[[#This Row],[Created By_B1]],",",""),Table_owssvr[[#This Row],[Created By_B1]])</f>
        <v>Darin Mann</v>
      </c>
      <c r="T1185" s="31">
        <v>1199</v>
      </c>
      <c r="U1185" s="25" t="s">
        <v>15</v>
      </c>
      <c r="V1185" s="29">
        <v>43438.531898148147</v>
      </c>
      <c r="W1185" s="25" t="s">
        <v>2</v>
      </c>
      <c r="X1185" s="25"/>
      <c r="Y1185" s="25" t="s">
        <v>13</v>
      </c>
      <c r="Z1185" s="25" t="s">
        <v>12</v>
      </c>
      <c r="AA1185" s="25" t="s">
        <v>11</v>
      </c>
    </row>
    <row r="1186" spans="1:27" x14ac:dyDescent="0.25">
      <c r="A1186" s="25" t="s">
        <v>2473</v>
      </c>
      <c r="B1186" s="26">
        <v>43417</v>
      </c>
      <c r="C1186" s="27" t="str">
        <f ca="1">IF(Table_owssvr[[#This Row],[Date]]&gt;=(TODAY()-365),"Y","N")</f>
        <v>N</v>
      </c>
      <c r="D1186" s="25" t="s">
        <v>579</v>
      </c>
      <c r="E1186" s="25" t="s">
        <v>39</v>
      </c>
      <c r="F1186" s="14" t="s">
        <v>2474</v>
      </c>
      <c r="G1186" s="25" t="s">
        <v>59</v>
      </c>
      <c r="H1186" s="28" t="str">
        <f>IFERROR(LEFT(Table_owssvr[[#This Row],[Subject]],FIND(";",Table_owssvr[[#This Row],[Subject]])-1),Table_owssvr[[#This Row],[Subject]])</f>
        <v>Damage related to disaster</v>
      </c>
      <c r="I1186" s="25" t="s">
        <v>16</v>
      </c>
      <c r="J1186" s="25" t="s">
        <v>2</v>
      </c>
      <c r="K1186" s="29">
        <v>43438.541597222225</v>
      </c>
      <c r="L1186" s="25"/>
      <c r="M1186" s="25"/>
      <c r="N1186" s="30" t="s">
        <v>12</v>
      </c>
      <c r="O1186" s="28" t="b">
        <v>0</v>
      </c>
      <c r="P1186" s="25" t="s">
        <v>15</v>
      </c>
      <c r="Q1186" s="33" t="str">
        <f>IF(ISNUMBER(SEARCH(",",Table_owssvr[[#This Row],[Created By]])),SUBSTITUTE(Table_owssvr[[#This Row],[Created By]]," OCD,",""),Table_owssvr[[#This Row],[Created By]])</f>
        <v>Darin Mann</v>
      </c>
      <c r="R1186" s="33" t="str">
        <f>IF(ISNUMBER(SEARCH(",",Table_owssvr[[#This Row],[Created By]])),(MID(Table_owssvr[[#This Row],[Created By_A]]&amp;" "&amp;Table_owssvr[[#This Row],[Created By_A]],FIND(" ",Table_owssvr[[#This Row],[Created By_A]])+1,LEN(Table_owssvr[[#This Row],[Created By_A]]))),Table_owssvr[[#This Row],[Created By]])</f>
        <v>Darin Mann</v>
      </c>
      <c r="S1186" s="34" t="str">
        <f>IF(ISNUMBER(SEARCH(",",Table_owssvr[[#This Row],[Created By_B1]])),SUBSTITUTE(Table_owssvr[[#This Row],[Created By_B1]],",",""),Table_owssvr[[#This Row],[Created By_B1]])</f>
        <v>Darin Mann</v>
      </c>
      <c r="T1186" s="31">
        <v>1200</v>
      </c>
      <c r="U1186" s="25" t="s">
        <v>15</v>
      </c>
      <c r="V1186" s="29">
        <v>43438.541597222225</v>
      </c>
      <c r="W1186" s="25" t="s">
        <v>2</v>
      </c>
      <c r="X1186" s="25"/>
      <c r="Y1186" s="25" t="s">
        <v>13</v>
      </c>
      <c r="Z1186" s="25" t="s">
        <v>12</v>
      </c>
      <c r="AA1186" s="25" t="s">
        <v>11</v>
      </c>
    </row>
    <row r="1187" spans="1:27" x14ac:dyDescent="0.25">
      <c r="A1187" s="25" t="s">
        <v>156</v>
      </c>
      <c r="B1187" s="26">
        <v>43320</v>
      </c>
      <c r="C1187" s="27" t="str">
        <f ca="1">IF(Table_owssvr[[#This Row],[Date]]&gt;=(TODAY()-365),"Y","N")</f>
        <v>N</v>
      </c>
      <c r="D1187" s="25" t="s">
        <v>2475</v>
      </c>
      <c r="E1187" s="25" t="s">
        <v>39</v>
      </c>
      <c r="F1187" s="14" t="s">
        <v>2476</v>
      </c>
      <c r="G1187" s="25" t="s">
        <v>46</v>
      </c>
      <c r="H1187" s="28" t="str">
        <f>IFERROR(LEFT(Table_owssvr[[#This Row],[Subject]],FIND(";",Table_owssvr[[#This Row],[Subject]])-1),Table_owssvr[[#This Row],[Subject]])</f>
        <v>Damage related to disaster</v>
      </c>
      <c r="I1187" s="25" t="s">
        <v>16</v>
      </c>
      <c r="J1187" s="25" t="s">
        <v>2</v>
      </c>
      <c r="K1187" s="29">
        <v>43438.58085648148</v>
      </c>
      <c r="L1187" s="25"/>
      <c r="M1187" s="25"/>
      <c r="N1187" s="30" t="s">
        <v>12</v>
      </c>
      <c r="O1187" s="28" t="b">
        <v>0</v>
      </c>
      <c r="P1187" s="25" t="s">
        <v>15</v>
      </c>
      <c r="Q1187" s="33" t="str">
        <f>IF(ISNUMBER(SEARCH(",",Table_owssvr[[#This Row],[Created By]])),SUBSTITUTE(Table_owssvr[[#This Row],[Created By]]," OCD,",""),Table_owssvr[[#This Row],[Created By]])</f>
        <v>Darin Mann</v>
      </c>
      <c r="R1187" s="33" t="str">
        <f>IF(ISNUMBER(SEARCH(",",Table_owssvr[[#This Row],[Created By]])),(MID(Table_owssvr[[#This Row],[Created By_A]]&amp;" "&amp;Table_owssvr[[#This Row],[Created By_A]],FIND(" ",Table_owssvr[[#This Row],[Created By_A]])+1,LEN(Table_owssvr[[#This Row],[Created By_A]]))),Table_owssvr[[#This Row],[Created By]])</f>
        <v>Darin Mann</v>
      </c>
      <c r="S1187" s="34" t="str">
        <f>IF(ISNUMBER(SEARCH(",",Table_owssvr[[#This Row],[Created By_B1]])),SUBSTITUTE(Table_owssvr[[#This Row],[Created By_B1]],",",""),Table_owssvr[[#This Row],[Created By_B1]])</f>
        <v>Darin Mann</v>
      </c>
      <c r="T1187" s="31">
        <v>1201</v>
      </c>
      <c r="U1187" s="25" t="s">
        <v>15</v>
      </c>
      <c r="V1187" s="29">
        <v>43438.58085648148</v>
      </c>
      <c r="W1187" s="25" t="s">
        <v>2</v>
      </c>
      <c r="X1187" s="25"/>
      <c r="Y1187" s="25" t="s">
        <v>13</v>
      </c>
      <c r="Z1187" s="25" t="s">
        <v>12</v>
      </c>
      <c r="AA1187" s="25" t="s">
        <v>11</v>
      </c>
    </row>
    <row r="1188" spans="1:27" x14ac:dyDescent="0.25">
      <c r="A1188" s="25" t="s">
        <v>877</v>
      </c>
      <c r="B1188" s="26">
        <v>43179</v>
      </c>
      <c r="C1188" s="27" t="str">
        <f ca="1">IF(Table_owssvr[[#This Row],[Date]]&gt;=(TODAY()-365),"Y","N")</f>
        <v>N</v>
      </c>
      <c r="D1188" s="25" t="s">
        <v>2452</v>
      </c>
      <c r="E1188" s="25" t="s">
        <v>19</v>
      </c>
      <c r="F1188" s="14" t="s">
        <v>2477</v>
      </c>
      <c r="G1188" s="25" t="s">
        <v>59</v>
      </c>
      <c r="H1188" s="28" t="str">
        <f>IFERROR(LEFT(Table_owssvr[[#This Row],[Subject]],FIND(";",Table_owssvr[[#This Row],[Subject]])-1),Table_owssvr[[#This Row],[Subject]])</f>
        <v>Damage related to disaster</v>
      </c>
      <c r="I1188" s="25" t="s">
        <v>16</v>
      </c>
      <c r="J1188" s="25" t="s">
        <v>2</v>
      </c>
      <c r="K1188" s="29">
        <v>43438.58797453704</v>
      </c>
      <c r="L1188" s="25"/>
      <c r="M1188" s="25"/>
      <c r="N1188" s="30" t="s">
        <v>12</v>
      </c>
      <c r="O1188" s="28" t="b">
        <v>0</v>
      </c>
      <c r="P1188" s="25" t="s">
        <v>15</v>
      </c>
      <c r="Q1188" s="33" t="str">
        <f>IF(ISNUMBER(SEARCH(",",Table_owssvr[[#This Row],[Created By]])),SUBSTITUTE(Table_owssvr[[#This Row],[Created By]]," OCD,",""),Table_owssvr[[#This Row],[Created By]])</f>
        <v>Darin Mann</v>
      </c>
      <c r="R1188" s="33" t="str">
        <f>IF(ISNUMBER(SEARCH(",",Table_owssvr[[#This Row],[Created By]])),(MID(Table_owssvr[[#This Row],[Created By_A]]&amp;" "&amp;Table_owssvr[[#This Row],[Created By_A]],FIND(" ",Table_owssvr[[#This Row],[Created By_A]])+1,LEN(Table_owssvr[[#This Row],[Created By_A]]))),Table_owssvr[[#This Row],[Created By]])</f>
        <v>Darin Mann</v>
      </c>
      <c r="S1188" s="34" t="str">
        <f>IF(ISNUMBER(SEARCH(",",Table_owssvr[[#This Row],[Created By_B1]])),SUBSTITUTE(Table_owssvr[[#This Row],[Created By_B1]],",",""),Table_owssvr[[#This Row],[Created By_B1]])</f>
        <v>Darin Mann</v>
      </c>
      <c r="T1188" s="31">
        <v>1202</v>
      </c>
      <c r="U1188" s="25" t="s">
        <v>15</v>
      </c>
      <c r="V1188" s="29">
        <v>43438.58797453704</v>
      </c>
      <c r="W1188" s="25" t="s">
        <v>2</v>
      </c>
      <c r="X1188" s="25"/>
      <c r="Y1188" s="25" t="s">
        <v>13</v>
      </c>
      <c r="Z1188" s="25" t="s">
        <v>12</v>
      </c>
      <c r="AA1188" s="25" t="s">
        <v>11</v>
      </c>
    </row>
    <row r="1189" spans="1:27" x14ac:dyDescent="0.25">
      <c r="A1189" s="1" t="s">
        <v>864</v>
      </c>
      <c r="B1189" s="4">
        <v>43179</v>
      </c>
      <c r="C1189" s="24" t="str">
        <f ca="1">IF(Table_owssvr[[#This Row],[Date]]&gt;=(TODAY()-365),"Y","N")</f>
        <v>N</v>
      </c>
      <c r="D1189" s="1" t="s">
        <v>2452</v>
      </c>
      <c r="E1189" s="1" t="s">
        <v>19</v>
      </c>
      <c r="F1189" s="14" t="s">
        <v>2478</v>
      </c>
      <c r="G1189" s="1" t="s">
        <v>59</v>
      </c>
      <c r="H1189" s="6" t="str">
        <f>IFERROR(LEFT(Table_owssvr[[#This Row],[Subject]],FIND(";",Table_owssvr[[#This Row],[Subject]])-1),Table_owssvr[[#This Row],[Subject]])</f>
        <v>Damage related to disaster</v>
      </c>
      <c r="I1189" s="1" t="s">
        <v>16</v>
      </c>
      <c r="J1189" s="1" t="s">
        <v>2</v>
      </c>
      <c r="K1189" s="5">
        <v>43438.591064814813</v>
      </c>
      <c r="L1189" s="1"/>
      <c r="M1189" s="1"/>
      <c r="N1189" s="2" t="s">
        <v>12</v>
      </c>
      <c r="O1189" s="6" t="b">
        <v>0</v>
      </c>
      <c r="P1189" s="1" t="s">
        <v>15</v>
      </c>
      <c r="Q1189" s="33" t="str">
        <f>IF(ISNUMBER(SEARCH(",",Table_owssvr[[#This Row],[Created By]])),SUBSTITUTE(Table_owssvr[[#This Row],[Created By]]," OCD,",""),Table_owssvr[[#This Row],[Created By]])</f>
        <v>Darin Mann</v>
      </c>
      <c r="R1189" s="33" t="str">
        <f>IF(ISNUMBER(SEARCH(",",Table_owssvr[[#This Row],[Created By]])),(MID(Table_owssvr[[#This Row],[Created By_A]]&amp;" "&amp;Table_owssvr[[#This Row],[Created By_A]],FIND(" ",Table_owssvr[[#This Row],[Created By_A]])+1,LEN(Table_owssvr[[#This Row],[Created By_A]]))),Table_owssvr[[#This Row],[Created By]])</f>
        <v>Darin Mann</v>
      </c>
      <c r="S1189" s="34" t="str">
        <f>IF(ISNUMBER(SEARCH(",",Table_owssvr[[#This Row],[Created By_B1]])),SUBSTITUTE(Table_owssvr[[#This Row],[Created By_B1]],",",""),Table_owssvr[[#This Row],[Created By_B1]])</f>
        <v>Darin Mann</v>
      </c>
      <c r="T1189" s="7">
        <v>1203</v>
      </c>
      <c r="U1189" s="1" t="s">
        <v>15</v>
      </c>
      <c r="V1189" s="5">
        <v>43438.591064814813</v>
      </c>
      <c r="W1189" s="1" t="s">
        <v>2</v>
      </c>
      <c r="X1189" s="1"/>
      <c r="Y1189" s="1" t="s">
        <v>13</v>
      </c>
      <c r="Z1189" s="1" t="s">
        <v>12</v>
      </c>
      <c r="AA1189" s="1" t="s">
        <v>11</v>
      </c>
    </row>
    <row r="1190" spans="1:27" x14ac:dyDescent="0.25">
      <c r="A1190" s="25" t="s">
        <v>2479</v>
      </c>
      <c r="B1190" s="26">
        <v>43411</v>
      </c>
      <c r="C1190" s="27" t="str">
        <f ca="1">IF(Table_owssvr[[#This Row],[Date]]&gt;=(TODAY()-365),"Y","N")</f>
        <v>N</v>
      </c>
      <c r="D1190" s="25" t="s">
        <v>2449</v>
      </c>
      <c r="E1190" s="25" t="s">
        <v>19</v>
      </c>
      <c r="F1190" s="14" t="s">
        <v>2480</v>
      </c>
      <c r="G1190" s="25" t="s">
        <v>59</v>
      </c>
      <c r="H1190" s="28" t="str">
        <f>IFERROR(LEFT(Table_owssvr[[#This Row],[Subject]],FIND(";",Table_owssvr[[#This Row],[Subject]])-1),Table_owssvr[[#This Row],[Subject]])</f>
        <v>Damage related to disaster</v>
      </c>
      <c r="I1190" s="25" t="s">
        <v>27</v>
      </c>
      <c r="J1190" s="25" t="s">
        <v>2</v>
      </c>
      <c r="K1190" s="29">
        <v>43438.594733796293</v>
      </c>
      <c r="L1190" s="25"/>
      <c r="M1190" s="25"/>
      <c r="N1190" s="30" t="s">
        <v>12</v>
      </c>
      <c r="O1190" s="28" t="b">
        <v>0</v>
      </c>
      <c r="P1190" s="25" t="s">
        <v>15</v>
      </c>
      <c r="Q1190" s="33" t="str">
        <f>IF(ISNUMBER(SEARCH(",",Table_owssvr[[#This Row],[Created By]])),SUBSTITUTE(Table_owssvr[[#This Row],[Created By]]," OCD,",""),Table_owssvr[[#This Row],[Created By]])</f>
        <v>Darin Mann</v>
      </c>
      <c r="R1190" s="33" t="str">
        <f>IF(ISNUMBER(SEARCH(",",Table_owssvr[[#This Row],[Created By]])),(MID(Table_owssvr[[#This Row],[Created By_A]]&amp;" "&amp;Table_owssvr[[#This Row],[Created By_A]],FIND(" ",Table_owssvr[[#This Row],[Created By_A]])+1,LEN(Table_owssvr[[#This Row],[Created By_A]]))),Table_owssvr[[#This Row],[Created By]])</f>
        <v>Darin Mann</v>
      </c>
      <c r="S1190" s="34" t="str">
        <f>IF(ISNUMBER(SEARCH(",",Table_owssvr[[#This Row],[Created By_B1]])),SUBSTITUTE(Table_owssvr[[#This Row],[Created By_B1]],",",""),Table_owssvr[[#This Row],[Created By_B1]])</f>
        <v>Darin Mann</v>
      </c>
      <c r="T1190" s="31">
        <v>1204</v>
      </c>
      <c r="U1190" s="25" t="s">
        <v>15</v>
      </c>
      <c r="V1190" s="29">
        <v>43438.594733796293</v>
      </c>
      <c r="W1190" s="25" t="s">
        <v>2</v>
      </c>
      <c r="X1190" s="25"/>
      <c r="Y1190" s="25" t="s">
        <v>13</v>
      </c>
      <c r="Z1190" s="25" t="s">
        <v>12</v>
      </c>
      <c r="AA1190" s="25" t="s">
        <v>11</v>
      </c>
    </row>
    <row r="1191" spans="1:27" x14ac:dyDescent="0.25">
      <c r="A1191" s="1" t="s">
        <v>839</v>
      </c>
      <c r="B1191" s="4">
        <v>43235</v>
      </c>
      <c r="C1191" s="24" t="str">
        <f ca="1">IF(Table_owssvr[[#This Row],[Date]]&gt;=(TODAY()-365),"Y","N")</f>
        <v>N</v>
      </c>
      <c r="D1191" s="1" t="s">
        <v>2481</v>
      </c>
      <c r="E1191" s="1" t="s">
        <v>335</v>
      </c>
      <c r="F1191" s="14" t="s">
        <v>2482</v>
      </c>
      <c r="G1191" s="1" t="s">
        <v>59</v>
      </c>
      <c r="H1191" s="6" t="str">
        <f>IFERROR(LEFT(Table_owssvr[[#This Row],[Subject]],FIND(";",Table_owssvr[[#This Row],[Subject]])-1),Table_owssvr[[#This Row],[Subject]])</f>
        <v>Damage related to disaster</v>
      </c>
      <c r="I1191" s="1" t="s">
        <v>16</v>
      </c>
      <c r="J1191" s="1" t="s">
        <v>2</v>
      </c>
      <c r="K1191" s="5">
        <v>43438.688738425924</v>
      </c>
      <c r="L1191" s="1"/>
      <c r="M1191" s="1"/>
      <c r="N1191" s="2" t="s">
        <v>12</v>
      </c>
      <c r="O1191" s="6" t="b">
        <v>0</v>
      </c>
      <c r="P1191" s="1" t="s">
        <v>15</v>
      </c>
      <c r="Q1191" s="33" t="str">
        <f>IF(ISNUMBER(SEARCH(",",Table_owssvr[[#This Row],[Created By]])),SUBSTITUTE(Table_owssvr[[#This Row],[Created By]]," OCD,",""),Table_owssvr[[#This Row],[Created By]])</f>
        <v>Darin Mann</v>
      </c>
      <c r="R1191" s="33" t="str">
        <f>IF(ISNUMBER(SEARCH(",",Table_owssvr[[#This Row],[Created By]])),(MID(Table_owssvr[[#This Row],[Created By_A]]&amp;" "&amp;Table_owssvr[[#This Row],[Created By_A]],FIND(" ",Table_owssvr[[#This Row],[Created By_A]])+1,LEN(Table_owssvr[[#This Row],[Created By_A]]))),Table_owssvr[[#This Row],[Created By]])</f>
        <v>Darin Mann</v>
      </c>
      <c r="S1191" s="34" t="str">
        <f>IF(ISNUMBER(SEARCH(",",Table_owssvr[[#This Row],[Created By_B1]])),SUBSTITUTE(Table_owssvr[[#This Row],[Created By_B1]],",",""),Table_owssvr[[#This Row],[Created By_B1]])</f>
        <v>Darin Mann</v>
      </c>
      <c r="T1191" s="7">
        <v>1205</v>
      </c>
      <c r="U1191" s="1" t="s">
        <v>15</v>
      </c>
      <c r="V1191" s="5">
        <v>43438.688738425924</v>
      </c>
      <c r="W1191" s="1" t="s">
        <v>2</v>
      </c>
      <c r="X1191" s="1"/>
      <c r="Y1191" s="1" t="s">
        <v>13</v>
      </c>
      <c r="Z1191" s="1" t="s">
        <v>12</v>
      </c>
      <c r="AA1191" s="1" t="s">
        <v>11</v>
      </c>
    </row>
    <row r="1192" spans="1:27" x14ac:dyDescent="0.25">
      <c r="A1192" s="25" t="s">
        <v>2483</v>
      </c>
      <c r="B1192" s="26">
        <v>43433</v>
      </c>
      <c r="C1192" s="27" t="str">
        <f ca="1">IF(Table_owssvr[[#This Row],[Date]]&gt;=(TODAY()-365),"Y","N")</f>
        <v>N</v>
      </c>
      <c r="D1192" s="25" t="s">
        <v>2484</v>
      </c>
      <c r="E1192" s="25" t="s">
        <v>39</v>
      </c>
      <c r="F1192" s="14" t="s">
        <v>2485</v>
      </c>
      <c r="G1192" s="25" t="s">
        <v>59</v>
      </c>
      <c r="H1192" s="28" t="str">
        <f>IFERROR(LEFT(Table_owssvr[[#This Row],[Subject]],FIND(";",Table_owssvr[[#This Row],[Subject]])-1),Table_owssvr[[#This Row],[Subject]])</f>
        <v>Damage related to disaster</v>
      </c>
      <c r="I1192" s="25" t="s">
        <v>16</v>
      </c>
      <c r="J1192" s="25" t="s">
        <v>2339</v>
      </c>
      <c r="K1192" s="29">
        <v>43440.462175925924</v>
      </c>
      <c r="L1192" s="25"/>
      <c r="M1192" s="25"/>
      <c r="N1192" s="30" t="s">
        <v>12</v>
      </c>
      <c r="O1192" s="28" t="b">
        <v>0</v>
      </c>
      <c r="P1192" s="25" t="s">
        <v>15</v>
      </c>
      <c r="Q1192" s="33" t="str">
        <f>IF(ISNUMBER(SEARCH(",",Table_owssvr[[#This Row],[Created By]])),SUBSTITUTE(Table_owssvr[[#This Row],[Created By]]," OCD,",""),Table_owssvr[[#This Row],[Created By]])</f>
        <v>Part, Fay</v>
      </c>
      <c r="R1192" s="33" t="str">
        <f>IF(ISNUMBER(SEARCH(",",Table_owssvr[[#This Row],[Created By]])),(MID(Table_owssvr[[#This Row],[Created By_A]]&amp;" "&amp;Table_owssvr[[#This Row],[Created By_A]],FIND(" ",Table_owssvr[[#This Row],[Created By_A]])+1,LEN(Table_owssvr[[#This Row],[Created By_A]]))),Table_owssvr[[#This Row],[Created By]])</f>
        <v>Fay Part,</v>
      </c>
      <c r="S1192" s="34" t="str">
        <f>IF(ISNUMBER(SEARCH(",",Table_owssvr[[#This Row],[Created By_B1]])),SUBSTITUTE(Table_owssvr[[#This Row],[Created By_B1]],",",""),Table_owssvr[[#This Row],[Created By_B1]])</f>
        <v>Fay Part</v>
      </c>
      <c r="T1192" s="31">
        <v>1207</v>
      </c>
      <c r="U1192" s="25" t="s">
        <v>15</v>
      </c>
      <c r="V1192" s="29">
        <v>43440.462175925924</v>
      </c>
      <c r="W1192" s="25" t="s">
        <v>2339</v>
      </c>
      <c r="X1192" s="25"/>
      <c r="Y1192" s="25" t="s">
        <v>13</v>
      </c>
      <c r="Z1192" s="25" t="s">
        <v>12</v>
      </c>
      <c r="AA1192" s="25" t="s">
        <v>11</v>
      </c>
    </row>
    <row r="1193" spans="1:27" x14ac:dyDescent="0.25">
      <c r="A1193" s="25" t="s">
        <v>329</v>
      </c>
      <c r="B1193" s="26">
        <v>43444</v>
      </c>
      <c r="C1193" s="27" t="str">
        <f ca="1">IF(Table_owssvr[[#This Row],[Date]]&gt;=(TODAY()-365),"Y","N")</f>
        <v>N</v>
      </c>
      <c r="D1193" s="25" t="s">
        <v>2486</v>
      </c>
      <c r="E1193" s="25" t="s">
        <v>39</v>
      </c>
      <c r="F1193" s="14" t="s">
        <v>2487</v>
      </c>
      <c r="G1193" s="25" t="s">
        <v>13</v>
      </c>
      <c r="H1193" s="28" t="str">
        <f>IFERROR(LEFT(Table_owssvr[[#This Row],[Subject]],FIND(";",Table_owssvr[[#This Row],[Subject]])-1),Table_owssvr[[#This Row],[Subject]])</f>
        <v>Grants Management</v>
      </c>
      <c r="I1193" s="25" t="s">
        <v>27</v>
      </c>
      <c r="J1193" s="25" t="s">
        <v>26</v>
      </c>
      <c r="K1193" s="29">
        <v>43444.449328703704</v>
      </c>
      <c r="L1193" s="25"/>
      <c r="M1193" s="25"/>
      <c r="N1193" s="30" t="s">
        <v>12</v>
      </c>
      <c r="O1193" s="28" t="b">
        <v>0</v>
      </c>
      <c r="P1193" s="25" t="s">
        <v>15</v>
      </c>
      <c r="Q1193" s="33" t="str">
        <f>IF(ISNUMBER(SEARCH(",",Table_owssvr[[#This Row],[Created By]])),SUBSTITUTE(Table_owssvr[[#This Row],[Created By]]," OCD,",""),Table_owssvr[[#This Row],[Created By]])</f>
        <v>Jimmy Dunphy</v>
      </c>
      <c r="R1193" s="33" t="str">
        <f>IF(ISNUMBER(SEARCH(",",Table_owssvr[[#This Row],[Created By]])),(MID(Table_owssvr[[#This Row],[Created By_A]]&amp;" "&amp;Table_owssvr[[#This Row],[Created By_A]],FIND(" ",Table_owssvr[[#This Row],[Created By_A]])+1,LEN(Table_owssvr[[#This Row],[Created By_A]]))),Table_owssvr[[#This Row],[Created By]])</f>
        <v>Jimmy Dunphy</v>
      </c>
      <c r="S1193" s="34" t="str">
        <f>IF(ISNUMBER(SEARCH(",",Table_owssvr[[#This Row],[Created By_B1]])),SUBSTITUTE(Table_owssvr[[#This Row],[Created By_B1]],",",""),Table_owssvr[[#This Row],[Created By_B1]])</f>
        <v>Jimmy Dunphy</v>
      </c>
      <c r="T1193" s="31">
        <v>1208</v>
      </c>
      <c r="U1193" s="25" t="s">
        <v>15</v>
      </c>
      <c r="V1193" s="29">
        <v>43444.621863425928</v>
      </c>
      <c r="W1193" s="25" t="s">
        <v>26</v>
      </c>
      <c r="X1193" s="25"/>
      <c r="Y1193" s="25" t="s">
        <v>13</v>
      </c>
      <c r="Z1193" s="25" t="s">
        <v>12</v>
      </c>
      <c r="AA1193" s="25" t="s">
        <v>11</v>
      </c>
    </row>
    <row r="1194" spans="1:27" x14ac:dyDescent="0.25">
      <c r="A1194" s="25" t="s">
        <v>41</v>
      </c>
      <c r="B1194" s="26">
        <v>43447</v>
      </c>
      <c r="C1194" s="27" t="str">
        <f ca="1">IF(Table_owssvr[[#This Row],[Date]]&gt;=(TODAY()-365),"Y","N")</f>
        <v>N</v>
      </c>
      <c r="D1194" s="25" t="s">
        <v>40</v>
      </c>
      <c r="E1194" s="25" t="s">
        <v>39</v>
      </c>
      <c r="F1194" s="14" t="s">
        <v>2488</v>
      </c>
      <c r="G1194" s="25" t="s">
        <v>13</v>
      </c>
      <c r="H1194" s="28" t="str">
        <f>IFERROR(LEFT(Table_owssvr[[#This Row],[Subject]],FIND(";",Table_owssvr[[#This Row],[Subject]])-1),Table_owssvr[[#This Row],[Subject]])</f>
        <v>Grants Management</v>
      </c>
      <c r="I1194" s="25" t="s">
        <v>27</v>
      </c>
      <c r="J1194" s="25" t="s">
        <v>26</v>
      </c>
      <c r="K1194" s="29">
        <v>43447.328460648147</v>
      </c>
      <c r="L1194" s="25"/>
      <c r="M1194" s="25"/>
      <c r="N1194" s="30" t="s">
        <v>12</v>
      </c>
      <c r="O1194" s="28" t="b">
        <v>0</v>
      </c>
      <c r="P1194" s="25" t="s">
        <v>15</v>
      </c>
      <c r="Q1194" s="33" t="str">
        <f>IF(ISNUMBER(SEARCH(",",Table_owssvr[[#This Row],[Created By]])),SUBSTITUTE(Table_owssvr[[#This Row],[Created By]]," OCD,",""),Table_owssvr[[#This Row],[Created By]])</f>
        <v>Jimmy Dunphy</v>
      </c>
      <c r="R1194" s="33" t="str">
        <f>IF(ISNUMBER(SEARCH(",",Table_owssvr[[#This Row],[Created By]])),(MID(Table_owssvr[[#This Row],[Created By_A]]&amp;" "&amp;Table_owssvr[[#This Row],[Created By_A]],FIND(" ",Table_owssvr[[#This Row],[Created By_A]])+1,LEN(Table_owssvr[[#This Row],[Created By_A]]))),Table_owssvr[[#This Row],[Created By]])</f>
        <v>Jimmy Dunphy</v>
      </c>
      <c r="S1194" s="34" t="str">
        <f>IF(ISNUMBER(SEARCH(",",Table_owssvr[[#This Row],[Created By_B1]])),SUBSTITUTE(Table_owssvr[[#This Row],[Created By_B1]],",",""),Table_owssvr[[#This Row],[Created By_B1]])</f>
        <v>Jimmy Dunphy</v>
      </c>
      <c r="T1194" s="31">
        <v>1209</v>
      </c>
      <c r="U1194" s="25" t="s">
        <v>15</v>
      </c>
      <c r="V1194" s="29">
        <v>43447.430717592593</v>
      </c>
      <c r="W1194" s="25" t="s">
        <v>26</v>
      </c>
      <c r="X1194" s="25"/>
      <c r="Y1194" s="25" t="s">
        <v>13</v>
      </c>
      <c r="Z1194" s="25" t="s">
        <v>12</v>
      </c>
      <c r="AA1194" s="25" t="s">
        <v>11</v>
      </c>
    </row>
    <row r="1195" spans="1:27" x14ac:dyDescent="0.25">
      <c r="A1195" s="25" t="s">
        <v>399</v>
      </c>
      <c r="B1195" s="26">
        <v>43451</v>
      </c>
      <c r="C1195" s="27" t="str">
        <f ca="1">IF(Table_owssvr[[#This Row],[Date]]&gt;=(TODAY()-365),"Y","N")</f>
        <v>N</v>
      </c>
      <c r="D1195" s="25" t="s">
        <v>2422</v>
      </c>
      <c r="E1195" s="25" t="s">
        <v>48</v>
      </c>
      <c r="F1195" s="14" t="s">
        <v>2489</v>
      </c>
      <c r="G1195" s="25" t="s">
        <v>13</v>
      </c>
      <c r="H1195" s="28" t="str">
        <f>IFERROR(LEFT(Table_owssvr[[#This Row],[Subject]],FIND(";",Table_owssvr[[#This Row],[Subject]])-1),Table_owssvr[[#This Row],[Subject]])</f>
        <v>Grants Management</v>
      </c>
      <c r="I1195" s="25" t="s">
        <v>27</v>
      </c>
      <c r="J1195" s="25" t="s">
        <v>26</v>
      </c>
      <c r="K1195" s="29">
        <v>43451.495821759258</v>
      </c>
      <c r="L1195" s="25"/>
      <c r="M1195" s="25"/>
      <c r="N1195" s="30" t="s">
        <v>12</v>
      </c>
      <c r="O1195" s="28" t="b">
        <v>0</v>
      </c>
      <c r="P1195" s="25" t="s">
        <v>15</v>
      </c>
      <c r="Q1195" s="33" t="str">
        <f>IF(ISNUMBER(SEARCH(",",Table_owssvr[[#This Row],[Created By]])),SUBSTITUTE(Table_owssvr[[#This Row],[Created By]]," OCD,",""),Table_owssvr[[#This Row],[Created By]])</f>
        <v>Jimmy Dunphy</v>
      </c>
      <c r="R1195" s="33" t="str">
        <f>IF(ISNUMBER(SEARCH(",",Table_owssvr[[#This Row],[Created By]])),(MID(Table_owssvr[[#This Row],[Created By_A]]&amp;" "&amp;Table_owssvr[[#This Row],[Created By_A]],FIND(" ",Table_owssvr[[#This Row],[Created By_A]])+1,LEN(Table_owssvr[[#This Row],[Created By_A]]))),Table_owssvr[[#This Row],[Created By]])</f>
        <v>Jimmy Dunphy</v>
      </c>
      <c r="S1195" s="34" t="str">
        <f>IF(ISNUMBER(SEARCH(",",Table_owssvr[[#This Row],[Created By_B1]])),SUBSTITUTE(Table_owssvr[[#This Row],[Created By_B1]],",",""),Table_owssvr[[#This Row],[Created By_B1]])</f>
        <v>Jimmy Dunphy</v>
      </c>
      <c r="T1195" s="31">
        <v>1210</v>
      </c>
      <c r="U1195" s="25" t="s">
        <v>15</v>
      </c>
      <c r="V1195" s="29">
        <v>43451.613634259258</v>
      </c>
      <c r="W1195" s="25" t="s">
        <v>26</v>
      </c>
      <c r="X1195" s="25"/>
      <c r="Y1195" s="25" t="s">
        <v>13</v>
      </c>
      <c r="Z1195" s="25" t="s">
        <v>12</v>
      </c>
      <c r="AA1195" s="25" t="s">
        <v>11</v>
      </c>
    </row>
    <row r="1196" spans="1:27" x14ac:dyDescent="0.25">
      <c r="A1196" s="1" t="s">
        <v>153</v>
      </c>
      <c r="B1196" s="4">
        <v>43454</v>
      </c>
      <c r="C1196" s="24" t="str">
        <f ca="1">IF(Table_owssvr[[#This Row],[Date]]&gt;=(TODAY()-365),"Y","N")</f>
        <v>N</v>
      </c>
      <c r="D1196" s="1" t="s">
        <v>199</v>
      </c>
      <c r="E1196" s="1" t="s">
        <v>39</v>
      </c>
      <c r="F1196" s="14" t="s">
        <v>2490</v>
      </c>
      <c r="G1196" s="1" t="s">
        <v>13</v>
      </c>
      <c r="H1196" s="6" t="str">
        <f>IFERROR(LEFT(Table_owssvr[[#This Row],[Subject]],FIND(";",Table_owssvr[[#This Row],[Subject]])-1),Table_owssvr[[#This Row],[Subject]])</f>
        <v>Grants Management</v>
      </c>
      <c r="I1196" s="1" t="s">
        <v>27</v>
      </c>
      <c r="J1196" s="1" t="s">
        <v>26</v>
      </c>
      <c r="K1196" s="5">
        <v>43454.380659722221</v>
      </c>
      <c r="L1196" s="1"/>
      <c r="M1196" s="1"/>
      <c r="N1196" s="2" t="s">
        <v>12</v>
      </c>
      <c r="O1196" s="6" t="b">
        <v>0</v>
      </c>
      <c r="P1196" s="1" t="s">
        <v>15</v>
      </c>
      <c r="Q1196" s="33" t="str">
        <f>IF(ISNUMBER(SEARCH(",",Table_owssvr[[#This Row],[Created By]])),SUBSTITUTE(Table_owssvr[[#This Row],[Created By]]," OCD,",""),Table_owssvr[[#This Row],[Created By]])</f>
        <v>Jimmy Dunphy</v>
      </c>
      <c r="R1196" s="33" t="str">
        <f>IF(ISNUMBER(SEARCH(",",Table_owssvr[[#This Row],[Created By]])),(MID(Table_owssvr[[#This Row],[Created By_A]]&amp;" "&amp;Table_owssvr[[#This Row],[Created By_A]],FIND(" ",Table_owssvr[[#This Row],[Created By_A]])+1,LEN(Table_owssvr[[#This Row],[Created By_A]]))),Table_owssvr[[#This Row],[Created By]])</f>
        <v>Jimmy Dunphy</v>
      </c>
      <c r="S1196" s="34" t="str">
        <f>IF(ISNUMBER(SEARCH(",",Table_owssvr[[#This Row],[Created By_B1]])),SUBSTITUTE(Table_owssvr[[#This Row],[Created By_B1]],",",""),Table_owssvr[[#This Row],[Created By_B1]])</f>
        <v>Jimmy Dunphy</v>
      </c>
      <c r="T1196" s="7">
        <v>1211</v>
      </c>
      <c r="U1196" s="1" t="s">
        <v>15</v>
      </c>
      <c r="V1196" s="5">
        <v>43455.336493055554</v>
      </c>
      <c r="W1196" s="1" t="s">
        <v>26</v>
      </c>
      <c r="X1196" s="1"/>
      <c r="Y1196" s="1" t="s">
        <v>13</v>
      </c>
      <c r="Z1196" s="1" t="s">
        <v>12</v>
      </c>
      <c r="AA1196" s="1" t="s">
        <v>11</v>
      </c>
    </row>
    <row r="1197" spans="1:27" x14ac:dyDescent="0.25">
      <c r="A1197" s="1" t="s">
        <v>41</v>
      </c>
      <c r="B1197" s="4">
        <v>43468</v>
      </c>
      <c r="C1197" s="24" t="str">
        <f ca="1">IF(Table_owssvr[[#This Row],[Date]]&gt;=(TODAY()-365),"Y","N")</f>
        <v>N</v>
      </c>
      <c r="D1197" s="1" t="s">
        <v>40</v>
      </c>
      <c r="E1197" s="1" t="s">
        <v>39</v>
      </c>
      <c r="F1197" s="14" t="s">
        <v>2491</v>
      </c>
      <c r="G1197" s="1" t="s">
        <v>13</v>
      </c>
      <c r="H1197" s="6" t="str">
        <f>IFERROR(LEFT(Table_owssvr[[#This Row],[Subject]],FIND(";",Table_owssvr[[#This Row],[Subject]])-1),Table_owssvr[[#This Row],[Subject]])</f>
        <v>Grants Management</v>
      </c>
      <c r="I1197" s="1" t="s">
        <v>27</v>
      </c>
      <c r="J1197" s="1" t="s">
        <v>26</v>
      </c>
      <c r="K1197" s="5">
        <v>43468.314236111109</v>
      </c>
      <c r="L1197" s="1"/>
      <c r="M1197" s="1"/>
      <c r="N1197" s="2" t="s">
        <v>12</v>
      </c>
      <c r="O1197" s="6" t="b">
        <v>0</v>
      </c>
      <c r="P1197" s="1" t="s">
        <v>15</v>
      </c>
      <c r="Q1197" s="33" t="str">
        <f>IF(ISNUMBER(SEARCH(",",Table_owssvr[[#This Row],[Created By]])),SUBSTITUTE(Table_owssvr[[#This Row],[Created By]]," OCD,",""),Table_owssvr[[#This Row],[Created By]])</f>
        <v>Jimmy Dunphy</v>
      </c>
      <c r="R1197" s="33" t="str">
        <f>IF(ISNUMBER(SEARCH(",",Table_owssvr[[#This Row],[Created By]])),(MID(Table_owssvr[[#This Row],[Created By_A]]&amp;" "&amp;Table_owssvr[[#This Row],[Created By_A]],FIND(" ",Table_owssvr[[#This Row],[Created By_A]])+1,LEN(Table_owssvr[[#This Row],[Created By_A]]))),Table_owssvr[[#This Row],[Created By]])</f>
        <v>Jimmy Dunphy</v>
      </c>
      <c r="S1197" s="34" t="str">
        <f>IF(ISNUMBER(SEARCH(",",Table_owssvr[[#This Row],[Created By_B1]])),SUBSTITUTE(Table_owssvr[[#This Row],[Created By_B1]],",",""),Table_owssvr[[#This Row],[Created By_B1]])</f>
        <v>Jimmy Dunphy</v>
      </c>
      <c r="T1197" s="7">
        <v>1212</v>
      </c>
      <c r="U1197" s="1" t="s">
        <v>15</v>
      </c>
      <c r="V1197" s="5">
        <v>43468.447453703702</v>
      </c>
      <c r="W1197" s="1" t="s">
        <v>26</v>
      </c>
      <c r="X1197" s="1"/>
      <c r="Y1197" s="1" t="s">
        <v>13</v>
      </c>
      <c r="Z1197" s="1" t="s">
        <v>12</v>
      </c>
      <c r="AA1197" s="1" t="s">
        <v>11</v>
      </c>
    </row>
    <row r="1198" spans="1:27" x14ac:dyDescent="0.25">
      <c r="A1198" s="25" t="s">
        <v>116</v>
      </c>
      <c r="B1198" s="26">
        <v>43439</v>
      </c>
      <c r="C1198" s="27" t="str">
        <f ca="1">IF(Table_owssvr[[#This Row],[Date]]&gt;=(TODAY()-365),"Y","N")</f>
        <v>N</v>
      </c>
      <c r="D1198" s="25" t="s">
        <v>115</v>
      </c>
      <c r="E1198" s="25" t="s">
        <v>19</v>
      </c>
      <c r="F1198" s="14" t="s">
        <v>374</v>
      </c>
      <c r="G1198" s="25" t="s">
        <v>373</v>
      </c>
      <c r="H1198" s="28" t="str">
        <f>IFERROR(LEFT(Table_owssvr[[#This Row],[Subject]],FIND(";",Table_owssvr[[#This Row],[Subject]])-1),Table_owssvr[[#This Row],[Subject]])</f>
        <v>Duplication of Benefits</v>
      </c>
      <c r="I1198" s="25" t="s">
        <v>27</v>
      </c>
      <c r="J1198" s="25" t="s">
        <v>112</v>
      </c>
      <c r="K1198" s="29">
        <v>43469.697743055556</v>
      </c>
      <c r="L1198" s="25"/>
      <c r="M1198" s="25"/>
      <c r="N1198" s="30" t="s">
        <v>12</v>
      </c>
      <c r="O1198" s="28" t="b">
        <v>0</v>
      </c>
      <c r="P1198" s="25" t="s">
        <v>15</v>
      </c>
      <c r="Q1198" s="33" t="str">
        <f>IF(ISNUMBER(SEARCH(",",Table_owssvr[[#This Row],[Created By]])),SUBSTITUTE(Table_owssvr[[#This Row],[Created By]]," OCD,",""),Table_owssvr[[#This Row],[Created By]])</f>
        <v>Chua Michael</v>
      </c>
      <c r="R1198" s="33" t="str">
        <f>IF(ISNUMBER(SEARCH(",",Table_owssvr[[#This Row],[Created By]])),(MID(Table_owssvr[[#This Row],[Created By_A]]&amp;" "&amp;Table_owssvr[[#This Row],[Created By_A]],FIND(" ",Table_owssvr[[#This Row],[Created By_A]])+1,LEN(Table_owssvr[[#This Row],[Created By_A]]))),Table_owssvr[[#This Row],[Created By]])</f>
        <v>Michael Chua</v>
      </c>
      <c r="S1198" s="34" t="str">
        <f>IF(ISNUMBER(SEARCH(",",Table_owssvr[[#This Row],[Created By_B1]])),SUBSTITUTE(Table_owssvr[[#This Row],[Created By_B1]],",",""),Table_owssvr[[#This Row],[Created By_B1]])</f>
        <v>Michael Chua</v>
      </c>
      <c r="T1198" s="31">
        <v>1213</v>
      </c>
      <c r="U1198" s="25" t="s">
        <v>15</v>
      </c>
      <c r="V1198" s="29">
        <v>43469.697743055556</v>
      </c>
      <c r="W1198" s="25" t="s">
        <v>112</v>
      </c>
      <c r="X1198" s="25"/>
      <c r="Y1198" s="25" t="s">
        <v>13</v>
      </c>
      <c r="Z1198" s="25" t="s">
        <v>12</v>
      </c>
      <c r="AA1198" s="25" t="s">
        <v>11</v>
      </c>
    </row>
    <row r="1199" spans="1:27" x14ac:dyDescent="0.25">
      <c r="A1199" s="25" t="s">
        <v>116</v>
      </c>
      <c r="B1199" s="26">
        <v>43446</v>
      </c>
      <c r="C1199" s="27" t="str">
        <f ca="1">IF(Table_owssvr[[#This Row],[Date]]&gt;=(TODAY()-365),"Y","N")</f>
        <v>N</v>
      </c>
      <c r="D1199" s="25" t="s">
        <v>115</v>
      </c>
      <c r="E1199" s="25" t="s">
        <v>19</v>
      </c>
      <c r="F1199" s="14" t="s">
        <v>374</v>
      </c>
      <c r="G1199" s="25" t="s">
        <v>373</v>
      </c>
      <c r="H1199" s="28" t="str">
        <f>IFERROR(LEFT(Table_owssvr[[#This Row],[Subject]],FIND(";",Table_owssvr[[#This Row],[Subject]])-1),Table_owssvr[[#This Row],[Subject]])</f>
        <v>Duplication of Benefits</v>
      </c>
      <c r="I1199" s="25" t="s">
        <v>27</v>
      </c>
      <c r="J1199" s="25" t="s">
        <v>112</v>
      </c>
      <c r="K1199" s="29">
        <v>43469.69804398148</v>
      </c>
      <c r="L1199" s="25"/>
      <c r="M1199" s="25"/>
      <c r="N1199" s="30" t="s">
        <v>12</v>
      </c>
      <c r="O1199" s="28" t="b">
        <v>0</v>
      </c>
      <c r="P1199" s="25" t="s">
        <v>15</v>
      </c>
      <c r="Q1199" s="33" t="str">
        <f>IF(ISNUMBER(SEARCH(",",Table_owssvr[[#This Row],[Created By]])),SUBSTITUTE(Table_owssvr[[#This Row],[Created By]]," OCD,",""),Table_owssvr[[#This Row],[Created By]])</f>
        <v>Chua Michael</v>
      </c>
      <c r="R1199" s="33" t="str">
        <f>IF(ISNUMBER(SEARCH(",",Table_owssvr[[#This Row],[Created By]])),(MID(Table_owssvr[[#This Row],[Created By_A]]&amp;" "&amp;Table_owssvr[[#This Row],[Created By_A]],FIND(" ",Table_owssvr[[#This Row],[Created By_A]])+1,LEN(Table_owssvr[[#This Row],[Created By_A]]))),Table_owssvr[[#This Row],[Created By]])</f>
        <v>Michael Chua</v>
      </c>
      <c r="S1199" s="34" t="str">
        <f>IF(ISNUMBER(SEARCH(",",Table_owssvr[[#This Row],[Created By_B1]])),SUBSTITUTE(Table_owssvr[[#This Row],[Created By_B1]],",",""),Table_owssvr[[#This Row],[Created By_B1]])</f>
        <v>Michael Chua</v>
      </c>
      <c r="T1199" s="31">
        <v>1214</v>
      </c>
      <c r="U1199" s="25" t="s">
        <v>15</v>
      </c>
      <c r="V1199" s="29">
        <v>43469.69804398148</v>
      </c>
      <c r="W1199" s="25" t="s">
        <v>112</v>
      </c>
      <c r="X1199" s="25"/>
      <c r="Y1199" s="25" t="s">
        <v>13</v>
      </c>
      <c r="Z1199" s="25" t="s">
        <v>12</v>
      </c>
      <c r="AA1199" s="25" t="s">
        <v>11</v>
      </c>
    </row>
    <row r="1200" spans="1:27" x14ac:dyDescent="0.25">
      <c r="A1200" s="25" t="s">
        <v>116</v>
      </c>
      <c r="B1200" s="26">
        <v>43460</v>
      </c>
      <c r="C1200" s="27" t="str">
        <f ca="1">IF(Table_owssvr[[#This Row],[Date]]&gt;=(TODAY()-365),"Y","N")</f>
        <v>N</v>
      </c>
      <c r="D1200" s="25" t="s">
        <v>115</v>
      </c>
      <c r="E1200" s="25" t="s">
        <v>19</v>
      </c>
      <c r="F1200" s="14" t="s">
        <v>374</v>
      </c>
      <c r="G1200" s="25" t="s">
        <v>373</v>
      </c>
      <c r="H1200" s="28" t="str">
        <f>IFERROR(LEFT(Table_owssvr[[#This Row],[Subject]],FIND(";",Table_owssvr[[#This Row],[Subject]])-1),Table_owssvr[[#This Row],[Subject]])</f>
        <v>Duplication of Benefits</v>
      </c>
      <c r="I1200" s="25" t="s">
        <v>27</v>
      </c>
      <c r="J1200" s="25" t="s">
        <v>112</v>
      </c>
      <c r="K1200" s="29">
        <v>43469.698564814818</v>
      </c>
      <c r="L1200" s="25"/>
      <c r="M1200" s="25"/>
      <c r="N1200" s="30" t="s">
        <v>12</v>
      </c>
      <c r="O1200" s="28" t="b">
        <v>0</v>
      </c>
      <c r="P1200" s="25" t="s">
        <v>15</v>
      </c>
      <c r="Q1200" s="33" t="str">
        <f>IF(ISNUMBER(SEARCH(",",Table_owssvr[[#This Row],[Created By]])),SUBSTITUTE(Table_owssvr[[#This Row],[Created By]]," OCD,",""),Table_owssvr[[#This Row],[Created By]])</f>
        <v>Chua Michael</v>
      </c>
      <c r="R1200" s="33" t="str">
        <f>IF(ISNUMBER(SEARCH(",",Table_owssvr[[#This Row],[Created By]])),(MID(Table_owssvr[[#This Row],[Created By_A]]&amp;" "&amp;Table_owssvr[[#This Row],[Created By_A]],FIND(" ",Table_owssvr[[#This Row],[Created By_A]])+1,LEN(Table_owssvr[[#This Row],[Created By_A]]))),Table_owssvr[[#This Row],[Created By]])</f>
        <v>Michael Chua</v>
      </c>
      <c r="S1200" s="34" t="str">
        <f>IF(ISNUMBER(SEARCH(",",Table_owssvr[[#This Row],[Created By_B1]])),SUBSTITUTE(Table_owssvr[[#This Row],[Created By_B1]],",",""),Table_owssvr[[#This Row],[Created By_B1]])</f>
        <v>Michael Chua</v>
      </c>
      <c r="T1200" s="31">
        <v>1215</v>
      </c>
      <c r="U1200" s="25" t="s">
        <v>15</v>
      </c>
      <c r="V1200" s="29">
        <v>43469.698564814818</v>
      </c>
      <c r="W1200" s="25" t="s">
        <v>112</v>
      </c>
      <c r="X1200" s="25"/>
      <c r="Y1200" s="25" t="s">
        <v>13</v>
      </c>
      <c r="Z1200" s="25" t="s">
        <v>12</v>
      </c>
      <c r="AA1200" s="25" t="s">
        <v>11</v>
      </c>
    </row>
    <row r="1201" spans="1:27" x14ac:dyDescent="0.25">
      <c r="A1201" s="1" t="s">
        <v>31</v>
      </c>
      <c r="B1201" s="4">
        <v>43472</v>
      </c>
      <c r="C1201" s="24" t="str">
        <f ca="1">IF(Table_owssvr[[#This Row],[Date]]&gt;=(TODAY()-365),"Y","N")</f>
        <v>N</v>
      </c>
      <c r="D1201" s="1" t="s">
        <v>30</v>
      </c>
      <c r="E1201" s="1" t="s">
        <v>29</v>
      </c>
      <c r="F1201" s="14" t="s">
        <v>2492</v>
      </c>
      <c r="G1201" s="1" t="s">
        <v>13</v>
      </c>
      <c r="H1201" s="6" t="str">
        <f>IFERROR(LEFT(Table_owssvr[[#This Row],[Subject]],FIND(";",Table_owssvr[[#This Row],[Subject]])-1),Table_owssvr[[#This Row],[Subject]])</f>
        <v>Grants Management</v>
      </c>
      <c r="I1201" s="1" t="s">
        <v>27</v>
      </c>
      <c r="J1201" s="1" t="s">
        <v>26</v>
      </c>
      <c r="K1201" s="5">
        <v>43472.310891203706</v>
      </c>
      <c r="L1201" s="1"/>
      <c r="M1201" s="1"/>
      <c r="N1201" s="2" t="s">
        <v>12</v>
      </c>
      <c r="O1201" s="6" t="b">
        <v>0</v>
      </c>
      <c r="P1201" s="1" t="s">
        <v>15</v>
      </c>
      <c r="Q1201" s="33" t="str">
        <f>IF(ISNUMBER(SEARCH(",",Table_owssvr[[#This Row],[Created By]])),SUBSTITUTE(Table_owssvr[[#This Row],[Created By]]," OCD,",""),Table_owssvr[[#This Row],[Created By]])</f>
        <v>Jimmy Dunphy</v>
      </c>
      <c r="R1201" s="33" t="str">
        <f>IF(ISNUMBER(SEARCH(",",Table_owssvr[[#This Row],[Created By]])),(MID(Table_owssvr[[#This Row],[Created By_A]]&amp;" "&amp;Table_owssvr[[#This Row],[Created By_A]],FIND(" ",Table_owssvr[[#This Row],[Created By_A]])+1,LEN(Table_owssvr[[#This Row],[Created By_A]]))),Table_owssvr[[#This Row],[Created By]])</f>
        <v>Jimmy Dunphy</v>
      </c>
      <c r="S1201" s="34" t="str">
        <f>IF(ISNUMBER(SEARCH(",",Table_owssvr[[#This Row],[Created By_B1]])),SUBSTITUTE(Table_owssvr[[#This Row],[Created By_B1]],",",""),Table_owssvr[[#This Row],[Created By_B1]])</f>
        <v>Jimmy Dunphy</v>
      </c>
      <c r="T1201" s="7">
        <v>1216</v>
      </c>
      <c r="U1201" s="1" t="s">
        <v>15</v>
      </c>
      <c r="V1201" s="5">
        <v>43473.318877314814</v>
      </c>
      <c r="W1201" s="1" t="s">
        <v>26</v>
      </c>
      <c r="X1201" s="1"/>
      <c r="Y1201" s="1" t="s">
        <v>13</v>
      </c>
      <c r="Z1201" s="1" t="s">
        <v>12</v>
      </c>
      <c r="AA1201" s="1" t="s">
        <v>11</v>
      </c>
    </row>
    <row r="1202" spans="1:27" x14ac:dyDescent="0.25">
      <c r="A1202" s="1" t="s">
        <v>2493</v>
      </c>
      <c r="B1202" s="4">
        <v>43473</v>
      </c>
      <c r="C1202" s="24" t="str">
        <f ca="1">IF(Table_owssvr[[#This Row],[Date]]&gt;=(TODAY()-365),"Y","N")</f>
        <v>N</v>
      </c>
      <c r="D1202" s="1" t="s">
        <v>2494</v>
      </c>
      <c r="E1202" s="1" t="s">
        <v>19</v>
      </c>
      <c r="F1202" s="14" t="s">
        <v>2495</v>
      </c>
      <c r="G1202" s="1" t="s">
        <v>59</v>
      </c>
      <c r="H1202" s="6" t="str">
        <f>IFERROR(LEFT(Table_owssvr[[#This Row],[Subject]],FIND(";",Table_owssvr[[#This Row],[Subject]])-1),Table_owssvr[[#This Row],[Subject]])</f>
        <v>Damage related to disaster</v>
      </c>
      <c r="I1202" s="1" t="s">
        <v>16</v>
      </c>
      <c r="J1202" s="1" t="s">
        <v>95</v>
      </c>
      <c r="K1202" s="5">
        <v>43474.428252314814</v>
      </c>
      <c r="L1202" s="1"/>
      <c r="M1202" s="1"/>
      <c r="N1202" s="2" t="s">
        <v>12</v>
      </c>
      <c r="O1202" s="6" t="b">
        <v>0</v>
      </c>
      <c r="P1202" s="1" t="s">
        <v>15</v>
      </c>
      <c r="Q1202" s="33" t="str">
        <f>IF(ISNUMBER(SEARCH(",",Table_owssvr[[#This Row],[Created By]])),SUBSTITUTE(Table_owssvr[[#This Row],[Created By]]," OCD,",""),Table_owssvr[[#This Row],[Created By]])</f>
        <v>Eugenia Williams</v>
      </c>
      <c r="R1202" s="33" t="str">
        <f>IF(ISNUMBER(SEARCH(",",Table_owssvr[[#This Row],[Created By]])),(MID(Table_owssvr[[#This Row],[Created By_A]]&amp;" "&amp;Table_owssvr[[#This Row],[Created By_A]],FIND(" ",Table_owssvr[[#This Row],[Created By_A]])+1,LEN(Table_owssvr[[#This Row],[Created By_A]]))),Table_owssvr[[#This Row],[Created By]])</f>
        <v>Eugenia Williams</v>
      </c>
      <c r="S1202" s="34" t="str">
        <f>IF(ISNUMBER(SEARCH(",",Table_owssvr[[#This Row],[Created By_B1]])),SUBSTITUTE(Table_owssvr[[#This Row],[Created By_B1]],",",""),Table_owssvr[[#This Row],[Created By_B1]])</f>
        <v>Eugenia Williams</v>
      </c>
      <c r="T1202" s="7">
        <v>1217</v>
      </c>
      <c r="U1202" s="1" t="s">
        <v>15</v>
      </c>
      <c r="V1202" s="5">
        <v>43474.428252314814</v>
      </c>
      <c r="W1202" s="1" t="s">
        <v>95</v>
      </c>
      <c r="X1202" s="1"/>
      <c r="Y1202" s="1" t="s">
        <v>13</v>
      </c>
      <c r="Z1202" s="1" t="s">
        <v>12</v>
      </c>
      <c r="AA1202" s="1" t="s">
        <v>11</v>
      </c>
    </row>
    <row r="1203" spans="1:27" x14ac:dyDescent="0.25">
      <c r="A1203" s="25" t="s">
        <v>2496</v>
      </c>
      <c r="B1203" s="26">
        <v>43473</v>
      </c>
      <c r="C1203" s="27" t="str">
        <f ca="1">IF(Table_owssvr[[#This Row],[Date]]&gt;=(TODAY()-365),"Y","N")</f>
        <v>N</v>
      </c>
      <c r="D1203" s="25" t="s">
        <v>2497</v>
      </c>
      <c r="E1203" s="25" t="s">
        <v>19</v>
      </c>
      <c r="F1203" s="14" t="s">
        <v>2498</v>
      </c>
      <c r="G1203" s="25" t="s">
        <v>59</v>
      </c>
      <c r="H1203" s="28" t="str">
        <f>IFERROR(LEFT(Table_owssvr[[#This Row],[Subject]],FIND(";",Table_owssvr[[#This Row],[Subject]])-1),Table_owssvr[[#This Row],[Subject]])</f>
        <v>Damage related to disaster</v>
      </c>
      <c r="I1203" s="25" t="s">
        <v>16</v>
      </c>
      <c r="J1203" s="25" t="s">
        <v>95</v>
      </c>
      <c r="K1203" s="29">
        <v>43474.466041666667</v>
      </c>
      <c r="L1203" s="25"/>
      <c r="M1203" s="25"/>
      <c r="N1203" s="30" t="s">
        <v>12</v>
      </c>
      <c r="O1203" s="28" t="b">
        <v>0</v>
      </c>
      <c r="P1203" s="25" t="s">
        <v>15</v>
      </c>
      <c r="Q1203" s="33" t="str">
        <f>IF(ISNUMBER(SEARCH(",",Table_owssvr[[#This Row],[Created By]])),SUBSTITUTE(Table_owssvr[[#This Row],[Created By]]," OCD,",""),Table_owssvr[[#This Row],[Created By]])</f>
        <v>Eugenia Williams</v>
      </c>
      <c r="R1203" s="33" t="str">
        <f>IF(ISNUMBER(SEARCH(",",Table_owssvr[[#This Row],[Created By]])),(MID(Table_owssvr[[#This Row],[Created By_A]]&amp;" "&amp;Table_owssvr[[#This Row],[Created By_A]],FIND(" ",Table_owssvr[[#This Row],[Created By_A]])+1,LEN(Table_owssvr[[#This Row],[Created By_A]]))),Table_owssvr[[#This Row],[Created By]])</f>
        <v>Eugenia Williams</v>
      </c>
      <c r="S1203" s="34" t="str">
        <f>IF(ISNUMBER(SEARCH(",",Table_owssvr[[#This Row],[Created By_B1]])),SUBSTITUTE(Table_owssvr[[#This Row],[Created By_B1]],",",""),Table_owssvr[[#This Row],[Created By_B1]])</f>
        <v>Eugenia Williams</v>
      </c>
      <c r="T1203" s="31">
        <v>1218</v>
      </c>
      <c r="U1203" s="25" t="s">
        <v>15</v>
      </c>
      <c r="V1203" s="29">
        <v>43474.466041666667</v>
      </c>
      <c r="W1203" s="25" t="s">
        <v>95</v>
      </c>
      <c r="X1203" s="25"/>
      <c r="Y1203" s="25" t="s">
        <v>13</v>
      </c>
      <c r="Z1203" s="25" t="s">
        <v>12</v>
      </c>
      <c r="AA1203" s="25" t="s">
        <v>11</v>
      </c>
    </row>
    <row r="1204" spans="1:27" x14ac:dyDescent="0.25">
      <c r="A1204" s="25" t="s">
        <v>822</v>
      </c>
      <c r="B1204" s="26">
        <v>43475</v>
      </c>
      <c r="C1204" s="27" t="str">
        <f ca="1">IF(Table_owssvr[[#This Row],[Date]]&gt;=(TODAY()-365),"Y","N")</f>
        <v>N</v>
      </c>
      <c r="D1204" s="25" t="s">
        <v>821</v>
      </c>
      <c r="E1204" s="25" t="s">
        <v>29</v>
      </c>
      <c r="F1204" s="14" t="s">
        <v>2499</v>
      </c>
      <c r="G1204" s="25" t="s">
        <v>59</v>
      </c>
      <c r="H1204" s="28" t="str">
        <f>IFERROR(LEFT(Table_owssvr[[#This Row],[Subject]],FIND(";",Table_owssvr[[#This Row],[Subject]])-1),Table_owssvr[[#This Row],[Subject]])</f>
        <v>Damage related to disaster</v>
      </c>
      <c r="I1204" s="25" t="s">
        <v>27</v>
      </c>
      <c r="J1204" s="25" t="s">
        <v>2339</v>
      </c>
      <c r="K1204" s="29">
        <v>43475.497187499997</v>
      </c>
      <c r="L1204" s="25"/>
      <c r="M1204" s="25"/>
      <c r="N1204" s="30" t="s">
        <v>12</v>
      </c>
      <c r="O1204" s="28" t="b">
        <v>0</v>
      </c>
      <c r="P1204" s="25" t="s">
        <v>15</v>
      </c>
      <c r="Q1204" s="33" t="str">
        <f>IF(ISNUMBER(SEARCH(",",Table_owssvr[[#This Row],[Created By]])),SUBSTITUTE(Table_owssvr[[#This Row],[Created By]]," OCD,",""),Table_owssvr[[#This Row],[Created By]])</f>
        <v>Part, Fay</v>
      </c>
      <c r="R1204" s="33" t="str">
        <f>IF(ISNUMBER(SEARCH(",",Table_owssvr[[#This Row],[Created By]])),(MID(Table_owssvr[[#This Row],[Created By_A]]&amp;" "&amp;Table_owssvr[[#This Row],[Created By_A]],FIND(" ",Table_owssvr[[#This Row],[Created By_A]])+1,LEN(Table_owssvr[[#This Row],[Created By_A]]))),Table_owssvr[[#This Row],[Created By]])</f>
        <v>Fay Part,</v>
      </c>
      <c r="S1204" s="34" t="str">
        <f>IF(ISNUMBER(SEARCH(",",Table_owssvr[[#This Row],[Created By_B1]])),SUBSTITUTE(Table_owssvr[[#This Row],[Created By_B1]],",",""),Table_owssvr[[#This Row],[Created By_B1]])</f>
        <v>Fay Part</v>
      </c>
      <c r="T1204" s="31">
        <v>1219</v>
      </c>
      <c r="U1204" s="25" t="s">
        <v>15</v>
      </c>
      <c r="V1204" s="29">
        <v>43475.498854166668</v>
      </c>
      <c r="W1204" s="25" t="s">
        <v>2339</v>
      </c>
      <c r="X1204" s="25"/>
      <c r="Y1204" s="25" t="s">
        <v>13</v>
      </c>
      <c r="Z1204" s="25" t="s">
        <v>12</v>
      </c>
      <c r="AA1204" s="25" t="s">
        <v>11</v>
      </c>
    </row>
    <row r="1205" spans="1:27" x14ac:dyDescent="0.25">
      <c r="A1205" s="25" t="s">
        <v>2500</v>
      </c>
      <c r="B1205" s="26">
        <v>43476</v>
      </c>
      <c r="C1205" s="27" t="str">
        <f ca="1">IF(Table_owssvr[[#This Row],[Date]]&gt;=(TODAY()-365),"Y","N")</f>
        <v>N</v>
      </c>
      <c r="D1205" s="25" t="s">
        <v>2501</v>
      </c>
      <c r="E1205" s="25" t="s">
        <v>19</v>
      </c>
      <c r="F1205" s="14" t="s">
        <v>2502</v>
      </c>
      <c r="G1205" s="25" t="s">
        <v>2503</v>
      </c>
      <c r="H1205" s="28" t="str">
        <f>IFERROR(LEFT(Table_owssvr[[#This Row],[Subject]],FIND(";",Table_owssvr[[#This Row],[Subject]])-1),Table_owssvr[[#This Row],[Subject]])</f>
        <v>Damage related to disaster</v>
      </c>
      <c r="I1205" s="25" t="s">
        <v>16</v>
      </c>
      <c r="J1205" s="25" t="s">
        <v>2827</v>
      </c>
      <c r="K1205" s="29">
        <v>43479.611770833333</v>
      </c>
      <c r="L1205" s="25"/>
      <c r="M1205" s="25"/>
      <c r="N1205" s="30" t="s">
        <v>12</v>
      </c>
      <c r="O1205" s="28" t="b">
        <v>0</v>
      </c>
      <c r="P1205" s="25" t="s">
        <v>15</v>
      </c>
      <c r="Q1205" s="33" t="str">
        <f>IF(ISNUMBER(SEARCH(",",Table_owssvr[[#This Row],[Created By]])),SUBSTITUTE(Table_owssvr[[#This Row],[Created By]]," OCD,",""),Table_owssvr[[#This Row],[Created By]])</f>
        <v>Eva Strausbaugh</v>
      </c>
      <c r="R1205" s="33" t="str">
        <f>IF(ISNUMBER(SEARCH(",",Table_owssvr[[#This Row],[Created By]])),(MID(Table_owssvr[[#This Row],[Created By_A]]&amp;" "&amp;Table_owssvr[[#This Row],[Created By_A]],FIND(" ",Table_owssvr[[#This Row],[Created By_A]])+1,LEN(Table_owssvr[[#This Row],[Created By_A]]))),Table_owssvr[[#This Row],[Created By]])</f>
        <v>Eva Strausbaugh</v>
      </c>
      <c r="S1205" s="34" t="str">
        <f>IF(ISNUMBER(SEARCH(",",Table_owssvr[[#This Row],[Created By_B1]])),SUBSTITUTE(Table_owssvr[[#This Row],[Created By_B1]],",",""),Table_owssvr[[#This Row],[Created By_B1]])</f>
        <v>Eva Strausbaugh</v>
      </c>
      <c r="T1205" s="31">
        <v>1220</v>
      </c>
      <c r="U1205" s="25" t="s">
        <v>15</v>
      </c>
      <c r="V1205" s="29">
        <v>43479.611770833333</v>
      </c>
      <c r="W1205" s="25" t="s">
        <v>2827</v>
      </c>
      <c r="X1205" s="25"/>
      <c r="Y1205" s="25" t="s">
        <v>13</v>
      </c>
      <c r="Z1205" s="25" t="s">
        <v>12</v>
      </c>
      <c r="AA1205" s="25" t="s">
        <v>11</v>
      </c>
    </row>
    <row r="1206" spans="1:27" x14ac:dyDescent="0.25">
      <c r="A1206" s="25" t="s">
        <v>2504</v>
      </c>
      <c r="B1206" s="26">
        <v>43479</v>
      </c>
      <c r="C1206" s="27" t="str">
        <f ca="1">IF(Table_owssvr[[#This Row],[Date]]&gt;=(TODAY()-365),"Y","N")</f>
        <v>N</v>
      </c>
      <c r="D1206" s="25" t="s">
        <v>455</v>
      </c>
      <c r="E1206" s="25" t="s">
        <v>29</v>
      </c>
      <c r="F1206" s="14" t="s">
        <v>2505</v>
      </c>
      <c r="G1206" s="25" t="s">
        <v>126</v>
      </c>
      <c r="H1206" s="28" t="str">
        <f>IFERROR(LEFT(Table_owssvr[[#This Row],[Subject]],FIND(";",Table_owssvr[[#This Row],[Subject]])-1),Table_owssvr[[#This Row],[Subject]])</f>
        <v>Damage related to disaster</v>
      </c>
      <c r="I1206" s="25" t="s">
        <v>16</v>
      </c>
      <c r="J1206" s="25" t="s">
        <v>3</v>
      </c>
      <c r="K1206" s="29">
        <v>43480.496261574073</v>
      </c>
      <c r="L1206" s="25"/>
      <c r="M1206" s="25"/>
      <c r="N1206" s="30" t="s">
        <v>12</v>
      </c>
      <c r="O1206" s="28" t="b">
        <v>0</v>
      </c>
      <c r="P1206" s="25" t="s">
        <v>15</v>
      </c>
      <c r="Q1206" s="33" t="str">
        <f>IF(ISNUMBER(SEARCH(",",Table_owssvr[[#This Row],[Created By]])),SUBSTITUTE(Table_owssvr[[#This Row],[Created By]]," OCD,",""),Table_owssvr[[#This Row],[Created By]])</f>
        <v>Rosalind Peychaud</v>
      </c>
      <c r="R1206" s="33" t="str">
        <f>IF(ISNUMBER(SEARCH(",",Table_owssvr[[#This Row],[Created By]])),(MID(Table_owssvr[[#This Row],[Created By_A]]&amp;" "&amp;Table_owssvr[[#This Row],[Created By_A]],FIND(" ",Table_owssvr[[#This Row],[Created By_A]])+1,LEN(Table_owssvr[[#This Row],[Created By_A]]))),Table_owssvr[[#This Row],[Created By]])</f>
        <v>Rosalind Peychaud</v>
      </c>
      <c r="S1206" s="34" t="str">
        <f>IF(ISNUMBER(SEARCH(",",Table_owssvr[[#This Row],[Created By_B1]])),SUBSTITUTE(Table_owssvr[[#This Row],[Created By_B1]],",",""),Table_owssvr[[#This Row],[Created By_B1]])</f>
        <v>Rosalind Peychaud</v>
      </c>
      <c r="T1206" s="31">
        <v>1221</v>
      </c>
      <c r="U1206" s="25" t="s">
        <v>15</v>
      </c>
      <c r="V1206" s="29">
        <v>43480.496261574073</v>
      </c>
      <c r="W1206" s="25" t="s">
        <v>3</v>
      </c>
      <c r="X1206" s="25"/>
      <c r="Y1206" s="25" t="s">
        <v>13</v>
      </c>
      <c r="Z1206" s="25" t="s">
        <v>12</v>
      </c>
      <c r="AA1206" s="25" t="s">
        <v>11</v>
      </c>
    </row>
    <row r="1207" spans="1:27" x14ac:dyDescent="0.25">
      <c r="A1207" s="25" t="s">
        <v>2506</v>
      </c>
      <c r="B1207" s="26">
        <v>43475</v>
      </c>
      <c r="C1207" s="27" t="str">
        <f ca="1">IF(Table_owssvr[[#This Row],[Date]]&gt;=(TODAY()-365),"Y","N")</f>
        <v>N</v>
      </c>
      <c r="D1207" s="25" t="s">
        <v>2507</v>
      </c>
      <c r="E1207" s="25" t="s">
        <v>19</v>
      </c>
      <c r="F1207" s="14" t="s">
        <v>2508</v>
      </c>
      <c r="G1207" s="25" t="s">
        <v>59</v>
      </c>
      <c r="H1207" s="28" t="str">
        <f>IFERROR(LEFT(Table_owssvr[[#This Row],[Subject]],FIND(";",Table_owssvr[[#This Row],[Subject]])-1),Table_owssvr[[#This Row],[Subject]])</f>
        <v>Damage related to disaster</v>
      </c>
      <c r="I1207" s="25" t="s">
        <v>16</v>
      </c>
      <c r="J1207" s="25" t="s">
        <v>95</v>
      </c>
      <c r="K1207" s="29">
        <v>43481.502060185187</v>
      </c>
      <c r="L1207" s="25"/>
      <c r="M1207" s="25"/>
      <c r="N1207" s="30" t="s">
        <v>12</v>
      </c>
      <c r="O1207" s="28" t="b">
        <v>0</v>
      </c>
      <c r="P1207" s="25" t="s">
        <v>15</v>
      </c>
      <c r="Q1207" s="33" t="str">
        <f>IF(ISNUMBER(SEARCH(",",Table_owssvr[[#This Row],[Created By]])),SUBSTITUTE(Table_owssvr[[#This Row],[Created By]]," OCD,",""),Table_owssvr[[#This Row],[Created By]])</f>
        <v>Eugenia Williams</v>
      </c>
      <c r="R1207" s="33" t="str">
        <f>IF(ISNUMBER(SEARCH(",",Table_owssvr[[#This Row],[Created By]])),(MID(Table_owssvr[[#This Row],[Created By_A]]&amp;" "&amp;Table_owssvr[[#This Row],[Created By_A]],FIND(" ",Table_owssvr[[#This Row],[Created By_A]])+1,LEN(Table_owssvr[[#This Row],[Created By_A]]))),Table_owssvr[[#This Row],[Created By]])</f>
        <v>Eugenia Williams</v>
      </c>
      <c r="S1207" s="34" t="str">
        <f>IF(ISNUMBER(SEARCH(",",Table_owssvr[[#This Row],[Created By_B1]])),SUBSTITUTE(Table_owssvr[[#This Row],[Created By_B1]],",",""),Table_owssvr[[#This Row],[Created By_B1]])</f>
        <v>Eugenia Williams</v>
      </c>
      <c r="T1207" s="31">
        <v>1222</v>
      </c>
      <c r="U1207" s="25" t="s">
        <v>15</v>
      </c>
      <c r="V1207" s="29">
        <v>43481.502060185187</v>
      </c>
      <c r="W1207" s="25" t="s">
        <v>95</v>
      </c>
      <c r="X1207" s="25"/>
      <c r="Y1207" s="25" t="s">
        <v>13</v>
      </c>
      <c r="Z1207" s="25" t="s">
        <v>12</v>
      </c>
      <c r="AA1207" s="25" t="s">
        <v>11</v>
      </c>
    </row>
    <row r="1208" spans="1:27" x14ac:dyDescent="0.25">
      <c r="A1208" s="1" t="s">
        <v>142</v>
      </c>
      <c r="B1208" s="4">
        <v>43482</v>
      </c>
      <c r="C1208" s="24" t="str">
        <f ca="1">IF(Table_owssvr[[#This Row],[Date]]&gt;=(TODAY()-365),"Y","N")</f>
        <v>N</v>
      </c>
      <c r="D1208" s="1" t="s">
        <v>305</v>
      </c>
      <c r="E1208" s="1" t="s">
        <v>48</v>
      </c>
      <c r="F1208" s="14" t="s">
        <v>2509</v>
      </c>
      <c r="G1208" s="1" t="s">
        <v>13</v>
      </c>
      <c r="H1208" s="6" t="str">
        <f>IFERROR(LEFT(Table_owssvr[[#This Row],[Subject]],FIND(";",Table_owssvr[[#This Row],[Subject]])-1),Table_owssvr[[#This Row],[Subject]])</f>
        <v>Grants Management</v>
      </c>
      <c r="I1208" s="1" t="s">
        <v>27</v>
      </c>
      <c r="J1208" s="1" t="s">
        <v>26</v>
      </c>
      <c r="K1208" s="5">
        <v>43482.295567129629</v>
      </c>
      <c r="L1208" s="1"/>
      <c r="M1208" s="1"/>
      <c r="N1208" s="2" t="s">
        <v>12</v>
      </c>
      <c r="O1208" s="6" t="b">
        <v>0</v>
      </c>
      <c r="P1208" s="1" t="s">
        <v>15</v>
      </c>
      <c r="Q1208" s="33" t="str">
        <f>IF(ISNUMBER(SEARCH(",",Table_owssvr[[#This Row],[Created By]])),SUBSTITUTE(Table_owssvr[[#This Row],[Created By]]," OCD,",""),Table_owssvr[[#This Row],[Created By]])</f>
        <v>Jimmy Dunphy</v>
      </c>
      <c r="R1208" s="33" t="str">
        <f>IF(ISNUMBER(SEARCH(",",Table_owssvr[[#This Row],[Created By]])),(MID(Table_owssvr[[#This Row],[Created By_A]]&amp;" "&amp;Table_owssvr[[#This Row],[Created By_A]],FIND(" ",Table_owssvr[[#This Row],[Created By_A]])+1,LEN(Table_owssvr[[#This Row],[Created By_A]]))),Table_owssvr[[#This Row],[Created By]])</f>
        <v>Jimmy Dunphy</v>
      </c>
      <c r="S1208" s="34" t="str">
        <f>IF(ISNUMBER(SEARCH(",",Table_owssvr[[#This Row],[Created By_B1]])),SUBSTITUTE(Table_owssvr[[#This Row],[Created By_B1]],",",""),Table_owssvr[[#This Row],[Created By_B1]])</f>
        <v>Jimmy Dunphy</v>
      </c>
      <c r="T1208" s="7">
        <v>1223</v>
      </c>
      <c r="U1208" s="1" t="s">
        <v>15</v>
      </c>
      <c r="V1208" s="5">
        <v>43482.456631944442</v>
      </c>
      <c r="W1208" s="1" t="s">
        <v>26</v>
      </c>
      <c r="X1208" s="1"/>
      <c r="Y1208" s="1" t="s">
        <v>13</v>
      </c>
      <c r="Z1208" s="1" t="s">
        <v>12</v>
      </c>
      <c r="AA1208" s="1" t="s">
        <v>11</v>
      </c>
    </row>
    <row r="1209" spans="1:27" x14ac:dyDescent="0.25">
      <c r="A1209" s="1" t="s">
        <v>153</v>
      </c>
      <c r="B1209" s="4">
        <v>43482</v>
      </c>
      <c r="C1209" s="24" t="str">
        <f ca="1">IF(Table_owssvr[[#This Row],[Date]]&gt;=(TODAY()-365),"Y","N")</f>
        <v>N</v>
      </c>
      <c r="D1209" s="1" t="s">
        <v>199</v>
      </c>
      <c r="E1209" s="1" t="s">
        <v>39</v>
      </c>
      <c r="F1209" s="14" t="s">
        <v>2510</v>
      </c>
      <c r="G1209" s="1" t="s">
        <v>59</v>
      </c>
      <c r="H1209" s="6" t="str">
        <f>IFERROR(LEFT(Table_owssvr[[#This Row],[Subject]],FIND(";",Table_owssvr[[#This Row],[Subject]])-1),Table_owssvr[[#This Row],[Subject]])</f>
        <v>Damage related to disaster</v>
      </c>
      <c r="I1209" s="1" t="s">
        <v>16</v>
      </c>
      <c r="J1209" s="1" t="s">
        <v>26</v>
      </c>
      <c r="K1209" s="5">
        <v>43482.488807870373</v>
      </c>
      <c r="L1209" s="1"/>
      <c r="M1209" s="1"/>
      <c r="N1209" s="2" t="s">
        <v>12</v>
      </c>
      <c r="O1209" s="6" t="b">
        <v>0</v>
      </c>
      <c r="P1209" s="1" t="s">
        <v>15</v>
      </c>
      <c r="Q1209" s="33" t="str">
        <f>IF(ISNUMBER(SEARCH(",",Table_owssvr[[#This Row],[Created By]])),SUBSTITUTE(Table_owssvr[[#This Row],[Created By]]," OCD,",""),Table_owssvr[[#This Row],[Created By]])</f>
        <v>Jimmy Dunphy</v>
      </c>
      <c r="R1209" s="33" t="str">
        <f>IF(ISNUMBER(SEARCH(",",Table_owssvr[[#This Row],[Created By]])),(MID(Table_owssvr[[#This Row],[Created By_A]]&amp;" "&amp;Table_owssvr[[#This Row],[Created By_A]],FIND(" ",Table_owssvr[[#This Row],[Created By_A]])+1,LEN(Table_owssvr[[#This Row],[Created By_A]]))),Table_owssvr[[#This Row],[Created By]])</f>
        <v>Jimmy Dunphy</v>
      </c>
      <c r="S1209" s="34" t="str">
        <f>IF(ISNUMBER(SEARCH(",",Table_owssvr[[#This Row],[Created By_B1]])),SUBSTITUTE(Table_owssvr[[#This Row],[Created By_B1]],",",""),Table_owssvr[[#This Row],[Created By_B1]])</f>
        <v>Jimmy Dunphy</v>
      </c>
      <c r="T1209" s="7">
        <v>1224</v>
      </c>
      <c r="U1209" s="1" t="s">
        <v>15</v>
      </c>
      <c r="V1209" s="5">
        <v>43483.451793981483</v>
      </c>
      <c r="W1209" s="1" t="s">
        <v>26</v>
      </c>
      <c r="X1209" s="1"/>
      <c r="Y1209" s="1" t="s">
        <v>13</v>
      </c>
      <c r="Z1209" s="1" t="s">
        <v>12</v>
      </c>
      <c r="AA1209" s="1" t="s">
        <v>11</v>
      </c>
    </row>
    <row r="1210" spans="1:27" x14ac:dyDescent="0.25">
      <c r="A1210" s="25" t="s">
        <v>2511</v>
      </c>
      <c r="B1210" s="26">
        <v>43475</v>
      </c>
      <c r="C1210" s="27" t="str">
        <f ca="1">IF(Table_owssvr[[#This Row],[Date]]&gt;=(TODAY()-365),"Y","N")</f>
        <v>N</v>
      </c>
      <c r="D1210" s="25" t="s">
        <v>2512</v>
      </c>
      <c r="E1210" s="25" t="s">
        <v>19</v>
      </c>
      <c r="F1210" s="14" t="s">
        <v>2513</v>
      </c>
      <c r="G1210" s="25" t="s">
        <v>59</v>
      </c>
      <c r="H1210" s="28" t="str">
        <f>IFERROR(LEFT(Table_owssvr[[#This Row],[Subject]],FIND(";",Table_owssvr[[#This Row],[Subject]])-1),Table_owssvr[[#This Row],[Subject]])</f>
        <v>Damage related to disaster</v>
      </c>
      <c r="I1210" s="25" t="s">
        <v>16</v>
      </c>
      <c r="J1210" s="25" t="s">
        <v>95</v>
      </c>
      <c r="K1210" s="29">
        <v>43482.632013888891</v>
      </c>
      <c r="L1210" s="25"/>
      <c r="M1210" s="25"/>
      <c r="N1210" s="30" t="s">
        <v>12</v>
      </c>
      <c r="O1210" s="28" t="b">
        <v>0</v>
      </c>
      <c r="P1210" s="25" t="s">
        <v>15</v>
      </c>
      <c r="Q1210" s="33" t="str">
        <f>IF(ISNUMBER(SEARCH(",",Table_owssvr[[#This Row],[Created By]])),SUBSTITUTE(Table_owssvr[[#This Row],[Created By]]," OCD,",""),Table_owssvr[[#This Row],[Created By]])</f>
        <v>Eugenia Williams</v>
      </c>
      <c r="R1210" s="33" t="str">
        <f>IF(ISNUMBER(SEARCH(",",Table_owssvr[[#This Row],[Created By]])),(MID(Table_owssvr[[#This Row],[Created By_A]]&amp;" "&amp;Table_owssvr[[#This Row],[Created By_A]],FIND(" ",Table_owssvr[[#This Row],[Created By_A]])+1,LEN(Table_owssvr[[#This Row],[Created By_A]]))),Table_owssvr[[#This Row],[Created By]])</f>
        <v>Eugenia Williams</v>
      </c>
      <c r="S1210" s="34" t="str">
        <f>IF(ISNUMBER(SEARCH(",",Table_owssvr[[#This Row],[Created By_B1]])),SUBSTITUTE(Table_owssvr[[#This Row],[Created By_B1]],",",""),Table_owssvr[[#This Row],[Created By_B1]])</f>
        <v>Eugenia Williams</v>
      </c>
      <c r="T1210" s="31">
        <v>1225</v>
      </c>
      <c r="U1210" s="25" t="s">
        <v>15</v>
      </c>
      <c r="V1210" s="29">
        <v>43482.632013888891</v>
      </c>
      <c r="W1210" s="25" t="s">
        <v>95</v>
      </c>
      <c r="X1210" s="25"/>
      <c r="Y1210" s="25" t="s">
        <v>13</v>
      </c>
      <c r="Z1210" s="25" t="s">
        <v>12</v>
      </c>
      <c r="AA1210" s="25" t="s">
        <v>11</v>
      </c>
    </row>
    <row r="1211" spans="1:27" x14ac:dyDescent="0.25">
      <c r="A1211" s="25" t="s">
        <v>2514</v>
      </c>
      <c r="B1211" s="26">
        <v>43481</v>
      </c>
      <c r="C1211" s="27" t="str">
        <f ca="1">IF(Table_owssvr[[#This Row],[Date]]&gt;=(TODAY()-365),"Y","N")</f>
        <v>N</v>
      </c>
      <c r="D1211" s="25" t="s">
        <v>2515</v>
      </c>
      <c r="E1211" s="25" t="s">
        <v>19</v>
      </c>
      <c r="F1211" s="14" t="s">
        <v>2516</v>
      </c>
      <c r="G1211" s="25" t="s">
        <v>306</v>
      </c>
      <c r="H1211" s="28" t="str">
        <f>IFERROR(LEFT(Table_owssvr[[#This Row],[Subject]],FIND(";",Table_owssvr[[#This Row],[Subject]])-1),Table_owssvr[[#This Row],[Subject]])</f>
        <v>Damage related to disaster</v>
      </c>
      <c r="I1211" s="25" t="s">
        <v>16</v>
      </c>
      <c r="J1211" s="25" t="s">
        <v>14</v>
      </c>
      <c r="K1211" s="29">
        <v>43483.58258101852</v>
      </c>
      <c r="L1211" s="25"/>
      <c r="M1211" s="25"/>
      <c r="N1211" s="30" t="s">
        <v>12</v>
      </c>
      <c r="O1211" s="28" t="b">
        <v>0</v>
      </c>
      <c r="P1211" s="25" t="s">
        <v>15</v>
      </c>
      <c r="Q1211" s="33" t="str">
        <f>IF(ISNUMBER(SEARCH(",",Table_owssvr[[#This Row],[Created By]])),SUBSTITUTE(Table_owssvr[[#This Row],[Created By]]," OCD,",""),Table_owssvr[[#This Row],[Created By]])</f>
        <v>Janssen Helena</v>
      </c>
      <c r="R1211" s="33" t="str">
        <f>IF(ISNUMBER(SEARCH(",",Table_owssvr[[#This Row],[Created By]])),(MID(Table_owssvr[[#This Row],[Created By_A]]&amp;" "&amp;Table_owssvr[[#This Row],[Created By_A]],FIND(" ",Table_owssvr[[#This Row],[Created By_A]])+1,LEN(Table_owssvr[[#This Row],[Created By_A]]))),Table_owssvr[[#This Row],[Created By]])</f>
        <v>Helena Janssen</v>
      </c>
      <c r="S1211" s="34" t="str">
        <f>IF(ISNUMBER(SEARCH(",",Table_owssvr[[#This Row],[Created By_B1]])),SUBSTITUTE(Table_owssvr[[#This Row],[Created By_B1]],",",""),Table_owssvr[[#This Row],[Created By_B1]])</f>
        <v>Helena Janssen</v>
      </c>
      <c r="T1211" s="31">
        <v>1226</v>
      </c>
      <c r="U1211" s="25" t="s">
        <v>15</v>
      </c>
      <c r="V1211" s="29">
        <v>43483.58258101852</v>
      </c>
      <c r="W1211" s="25" t="s">
        <v>14</v>
      </c>
      <c r="X1211" s="25"/>
      <c r="Y1211" s="25" t="s">
        <v>13</v>
      </c>
      <c r="Z1211" s="25" t="s">
        <v>12</v>
      </c>
      <c r="AA1211" s="25" t="s">
        <v>11</v>
      </c>
    </row>
    <row r="1212" spans="1:27" x14ac:dyDescent="0.25">
      <c r="A1212" s="25" t="s">
        <v>2517</v>
      </c>
      <c r="B1212" s="26">
        <v>43481</v>
      </c>
      <c r="C1212" s="27" t="str">
        <f ca="1">IF(Table_owssvr[[#This Row],[Date]]&gt;=(TODAY()-365),"Y","N")</f>
        <v>N</v>
      </c>
      <c r="D1212" s="25" t="s">
        <v>2518</v>
      </c>
      <c r="E1212" s="25" t="s">
        <v>19</v>
      </c>
      <c r="F1212" s="14" t="s">
        <v>2519</v>
      </c>
      <c r="G1212" s="25" t="s">
        <v>174</v>
      </c>
      <c r="H1212" s="28" t="str">
        <f>IFERROR(LEFT(Table_owssvr[[#This Row],[Subject]],FIND(";",Table_owssvr[[#This Row],[Subject]])-1),Table_owssvr[[#This Row],[Subject]])</f>
        <v>Damage related to disaster</v>
      </c>
      <c r="I1212" s="25" t="s">
        <v>16</v>
      </c>
      <c r="J1212" s="25" t="s">
        <v>14</v>
      </c>
      <c r="K1212" s="29">
        <v>43483.603379629632</v>
      </c>
      <c r="L1212" s="25"/>
      <c r="M1212" s="25"/>
      <c r="N1212" s="30" t="s">
        <v>12</v>
      </c>
      <c r="O1212" s="28" t="b">
        <v>0</v>
      </c>
      <c r="P1212" s="25" t="s">
        <v>15</v>
      </c>
      <c r="Q1212" s="33" t="str">
        <f>IF(ISNUMBER(SEARCH(",",Table_owssvr[[#This Row],[Created By]])),SUBSTITUTE(Table_owssvr[[#This Row],[Created By]]," OCD,",""),Table_owssvr[[#This Row],[Created By]])</f>
        <v>Janssen Helena</v>
      </c>
      <c r="R1212" s="33" t="str">
        <f>IF(ISNUMBER(SEARCH(",",Table_owssvr[[#This Row],[Created By]])),(MID(Table_owssvr[[#This Row],[Created By_A]]&amp;" "&amp;Table_owssvr[[#This Row],[Created By_A]],FIND(" ",Table_owssvr[[#This Row],[Created By_A]])+1,LEN(Table_owssvr[[#This Row],[Created By_A]]))),Table_owssvr[[#This Row],[Created By]])</f>
        <v>Helena Janssen</v>
      </c>
      <c r="S1212" s="34" t="str">
        <f>IF(ISNUMBER(SEARCH(",",Table_owssvr[[#This Row],[Created By_B1]])),SUBSTITUTE(Table_owssvr[[#This Row],[Created By_B1]],",",""),Table_owssvr[[#This Row],[Created By_B1]])</f>
        <v>Helena Janssen</v>
      </c>
      <c r="T1212" s="31">
        <v>1227</v>
      </c>
      <c r="U1212" s="25" t="s">
        <v>15</v>
      </c>
      <c r="V1212" s="29">
        <v>43483.603379629632</v>
      </c>
      <c r="W1212" s="25" t="s">
        <v>14</v>
      </c>
      <c r="X1212" s="25"/>
      <c r="Y1212" s="25" t="s">
        <v>13</v>
      </c>
      <c r="Z1212" s="25" t="s">
        <v>12</v>
      </c>
      <c r="AA1212" s="25" t="s">
        <v>11</v>
      </c>
    </row>
    <row r="1213" spans="1:27" x14ac:dyDescent="0.25">
      <c r="A1213" s="1" t="s">
        <v>2520</v>
      </c>
      <c r="B1213" s="4">
        <v>43475</v>
      </c>
      <c r="C1213" s="24" t="str">
        <f ca="1">IF(Table_owssvr[[#This Row],[Date]]&gt;=(TODAY()-365),"Y","N")</f>
        <v>N</v>
      </c>
      <c r="D1213" s="1" t="s">
        <v>2521</v>
      </c>
      <c r="E1213" s="1" t="s">
        <v>19</v>
      </c>
      <c r="F1213" s="14" t="s">
        <v>2522</v>
      </c>
      <c r="G1213" s="1" t="s">
        <v>2523</v>
      </c>
      <c r="H1213" s="6" t="str">
        <f>IFERROR(LEFT(Table_owssvr[[#This Row],[Subject]],FIND(";",Table_owssvr[[#This Row],[Subject]])-1),Table_owssvr[[#This Row],[Subject]])</f>
        <v>Damage related to disaster</v>
      </c>
      <c r="I1213" s="1" t="s">
        <v>16</v>
      </c>
      <c r="J1213" s="1" t="s">
        <v>95</v>
      </c>
      <c r="K1213" s="5">
        <v>43487.377627314818</v>
      </c>
      <c r="L1213" s="1"/>
      <c r="M1213" s="1"/>
      <c r="N1213" s="2" t="s">
        <v>12</v>
      </c>
      <c r="O1213" s="6" t="b">
        <v>0</v>
      </c>
      <c r="P1213" s="1" t="s">
        <v>15</v>
      </c>
      <c r="Q1213" s="33" t="str">
        <f>IF(ISNUMBER(SEARCH(",",Table_owssvr[[#This Row],[Created By]])),SUBSTITUTE(Table_owssvr[[#This Row],[Created By]]," OCD,",""),Table_owssvr[[#This Row],[Created By]])</f>
        <v>Eugenia Williams</v>
      </c>
      <c r="R1213" s="33" t="str">
        <f>IF(ISNUMBER(SEARCH(",",Table_owssvr[[#This Row],[Created By]])),(MID(Table_owssvr[[#This Row],[Created By_A]]&amp;" "&amp;Table_owssvr[[#This Row],[Created By_A]],FIND(" ",Table_owssvr[[#This Row],[Created By_A]])+1,LEN(Table_owssvr[[#This Row],[Created By_A]]))),Table_owssvr[[#This Row],[Created By]])</f>
        <v>Eugenia Williams</v>
      </c>
      <c r="S1213" s="34" t="str">
        <f>IF(ISNUMBER(SEARCH(",",Table_owssvr[[#This Row],[Created By_B1]])),SUBSTITUTE(Table_owssvr[[#This Row],[Created By_B1]],",",""),Table_owssvr[[#This Row],[Created By_B1]])</f>
        <v>Eugenia Williams</v>
      </c>
      <c r="T1213" s="7">
        <v>1228</v>
      </c>
      <c r="U1213" s="1" t="s">
        <v>15</v>
      </c>
      <c r="V1213" s="5">
        <v>43487.377627314818</v>
      </c>
      <c r="W1213" s="1" t="s">
        <v>95</v>
      </c>
      <c r="X1213" s="1"/>
      <c r="Y1213" s="1" t="s">
        <v>13</v>
      </c>
      <c r="Z1213" s="1" t="s">
        <v>12</v>
      </c>
      <c r="AA1213" s="1" t="s">
        <v>11</v>
      </c>
    </row>
    <row r="1214" spans="1:27" x14ac:dyDescent="0.25">
      <c r="A1214" s="1" t="s">
        <v>426</v>
      </c>
      <c r="B1214" s="4">
        <v>43479</v>
      </c>
      <c r="C1214" s="24" t="str">
        <f ca="1">IF(Table_owssvr[[#This Row],[Date]]&gt;=(TODAY()-365),"Y","N")</f>
        <v>N</v>
      </c>
      <c r="D1214" s="1" t="s">
        <v>105</v>
      </c>
      <c r="E1214" s="1" t="s">
        <v>765</v>
      </c>
      <c r="F1214" s="14" t="s">
        <v>2524</v>
      </c>
      <c r="G1214" s="1" t="s">
        <v>13</v>
      </c>
      <c r="H1214" s="6" t="str">
        <f>IFERROR(LEFT(Table_owssvr[[#This Row],[Subject]],FIND(";",Table_owssvr[[#This Row],[Subject]])-1),Table_owssvr[[#This Row],[Subject]])</f>
        <v>Grants Management</v>
      </c>
      <c r="I1214" s="1" t="s">
        <v>16</v>
      </c>
      <c r="J1214" s="1" t="s">
        <v>3</v>
      </c>
      <c r="K1214" s="5">
        <v>43488.510960648149</v>
      </c>
      <c r="L1214" s="1"/>
      <c r="M1214" s="1"/>
      <c r="N1214" s="2" t="s">
        <v>12</v>
      </c>
      <c r="O1214" s="6" t="b">
        <v>0</v>
      </c>
      <c r="P1214" s="1" t="s">
        <v>15</v>
      </c>
      <c r="Q1214" s="33" t="str">
        <f>IF(ISNUMBER(SEARCH(",",Table_owssvr[[#This Row],[Created By]])),SUBSTITUTE(Table_owssvr[[#This Row],[Created By]]," OCD,",""),Table_owssvr[[#This Row],[Created By]])</f>
        <v>Rosalind Peychaud</v>
      </c>
      <c r="R1214" s="33" t="str">
        <f>IF(ISNUMBER(SEARCH(",",Table_owssvr[[#This Row],[Created By]])),(MID(Table_owssvr[[#This Row],[Created By_A]]&amp;" "&amp;Table_owssvr[[#This Row],[Created By_A]],FIND(" ",Table_owssvr[[#This Row],[Created By_A]])+1,LEN(Table_owssvr[[#This Row],[Created By_A]]))),Table_owssvr[[#This Row],[Created By]])</f>
        <v>Rosalind Peychaud</v>
      </c>
      <c r="S1214" s="34" t="str">
        <f>IF(ISNUMBER(SEARCH(",",Table_owssvr[[#This Row],[Created By_B1]])),SUBSTITUTE(Table_owssvr[[#This Row],[Created By_B1]],",",""),Table_owssvr[[#This Row],[Created By_B1]])</f>
        <v>Rosalind Peychaud</v>
      </c>
      <c r="T1214" s="7">
        <v>1229</v>
      </c>
      <c r="U1214" s="1" t="s">
        <v>15</v>
      </c>
      <c r="V1214" s="5">
        <v>43488.510960648149</v>
      </c>
      <c r="W1214" s="1" t="s">
        <v>3</v>
      </c>
      <c r="X1214" s="1"/>
      <c r="Y1214" s="1" t="s">
        <v>13</v>
      </c>
      <c r="Z1214" s="1" t="s">
        <v>12</v>
      </c>
      <c r="AA1214" s="1" t="s">
        <v>11</v>
      </c>
    </row>
    <row r="1215" spans="1:27" x14ac:dyDescent="0.25">
      <c r="A1215" s="25" t="s">
        <v>135</v>
      </c>
      <c r="B1215" s="26">
        <v>43489</v>
      </c>
      <c r="C1215" s="27" t="str">
        <f ca="1">IF(Table_owssvr[[#This Row],[Date]]&gt;=(TODAY()-365),"Y","N")</f>
        <v>N</v>
      </c>
      <c r="D1215" s="25" t="s">
        <v>144</v>
      </c>
      <c r="E1215" s="25" t="s">
        <v>39</v>
      </c>
      <c r="F1215" s="14" t="s">
        <v>2525</v>
      </c>
      <c r="G1215" s="25" t="s">
        <v>13</v>
      </c>
      <c r="H1215" s="28" t="str">
        <f>IFERROR(LEFT(Table_owssvr[[#This Row],[Subject]],FIND(";",Table_owssvr[[#This Row],[Subject]])-1),Table_owssvr[[#This Row],[Subject]])</f>
        <v>Grants Management</v>
      </c>
      <c r="I1215" s="25" t="s">
        <v>27</v>
      </c>
      <c r="J1215" s="25" t="s">
        <v>26</v>
      </c>
      <c r="K1215" s="29">
        <v>43489.347581018519</v>
      </c>
      <c r="L1215" s="25"/>
      <c r="M1215" s="25"/>
      <c r="N1215" s="30" t="s">
        <v>12</v>
      </c>
      <c r="O1215" s="28" t="b">
        <v>0</v>
      </c>
      <c r="P1215" s="25" t="s">
        <v>15</v>
      </c>
      <c r="Q1215" s="33" t="str">
        <f>IF(ISNUMBER(SEARCH(",",Table_owssvr[[#This Row],[Created By]])),SUBSTITUTE(Table_owssvr[[#This Row],[Created By]]," OCD,",""),Table_owssvr[[#This Row],[Created By]])</f>
        <v>Jimmy Dunphy</v>
      </c>
      <c r="R1215" s="33" t="str">
        <f>IF(ISNUMBER(SEARCH(",",Table_owssvr[[#This Row],[Created By]])),(MID(Table_owssvr[[#This Row],[Created By_A]]&amp;" "&amp;Table_owssvr[[#This Row],[Created By_A]],FIND(" ",Table_owssvr[[#This Row],[Created By_A]])+1,LEN(Table_owssvr[[#This Row],[Created By_A]]))),Table_owssvr[[#This Row],[Created By]])</f>
        <v>Jimmy Dunphy</v>
      </c>
      <c r="S1215" s="34" t="str">
        <f>IF(ISNUMBER(SEARCH(",",Table_owssvr[[#This Row],[Created By_B1]])),SUBSTITUTE(Table_owssvr[[#This Row],[Created By_B1]],",",""),Table_owssvr[[#This Row],[Created By_B1]])</f>
        <v>Jimmy Dunphy</v>
      </c>
      <c r="T1215" s="31">
        <v>1230</v>
      </c>
      <c r="U1215" s="25" t="s">
        <v>15</v>
      </c>
      <c r="V1215" s="29">
        <v>43489.629502314812</v>
      </c>
      <c r="W1215" s="25" t="s">
        <v>26</v>
      </c>
      <c r="X1215" s="25"/>
      <c r="Y1215" s="25" t="s">
        <v>13</v>
      </c>
      <c r="Z1215" s="25" t="s">
        <v>12</v>
      </c>
      <c r="AA1215" s="25" t="s">
        <v>11</v>
      </c>
    </row>
    <row r="1216" spans="1:27" x14ac:dyDescent="0.25">
      <c r="A1216" s="1" t="s">
        <v>479</v>
      </c>
      <c r="B1216" s="4">
        <v>43488</v>
      </c>
      <c r="C1216" s="24" t="str">
        <f ca="1">IF(Table_owssvr[[#This Row],[Date]]&gt;=(TODAY()-365),"Y","N")</f>
        <v>N</v>
      </c>
      <c r="D1216" s="1" t="s">
        <v>1267</v>
      </c>
      <c r="E1216" s="1" t="s">
        <v>39</v>
      </c>
      <c r="F1216" s="14" t="s">
        <v>2526</v>
      </c>
      <c r="G1216" s="1" t="s">
        <v>432</v>
      </c>
      <c r="H1216" s="6" t="str">
        <f>IFERROR(LEFT(Table_owssvr[[#This Row],[Subject]],FIND(";",Table_owssvr[[#This Row],[Subject]])-1),Table_owssvr[[#This Row],[Subject]])</f>
        <v>Financial Management</v>
      </c>
      <c r="I1216" s="1" t="s">
        <v>16</v>
      </c>
      <c r="J1216" s="1" t="s">
        <v>2527</v>
      </c>
      <c r="K1216" s="5">
        <v>43489.370520833334</v>
      </c>
      <c r="L1216" s="1"/>
      <c r="M1216" s="1"/>
      <c r="N1216" s="2" t="s">
        <v>12</v>
      </c>
      <c r="O1216" s="6" t="b">
        <v>0</v>
      </c>
      <c r="P1216" s="1" t="s">
        <v>15</v>
      </c>
      <c r="Q1216" s="33" t="str">
        <f>IF(ISNUMBER(SEARCH(",",Table_owssvr[[#This Row],[Created By]])),SUBSTITUTE(Table_owssvr[[#This Row],[Created By]]," OCD,",""),Table_owssvr[[#This Row],[Created By]])</f>
        <v>Sydney Pino</v>
      </c>
      <c r="R1216" s="33" t="str">
        <f>IF(ISNUMBER(SEARCH(",",Table_owssvr[[#This Row],[Created By]])),(MID(Table_owssvr[[#This Row],[Created By_A]]&amp;" "&amp;Table_owssvr[[#This Row],[Created By_A]],FIND(" ",Table_owssvr[[#This Row],[Created By_A]])+1,LEN(Table_owssvr[[#This Row],[Created By_A]]))),Table_owssvr[[#This Row],[Created By]])</f>
        <v>Sydney Pino</v>
      </c>
      <c r="S1216" s="34" t="str">
        <f>IF(ISNUMBER(SEARCH(",",Table_owssvr[[#This Row],[Created By_B1]])),SUBSTITUTE(Table_owssvr[[#This Row],[Created By_B1]],",",""),Table_owssvr[[#This Row],[Created By_B1]])</f>
        <v>Sydney Pino</v>
      </c>
      <c r="T1216" s="7">
        <v>1231</v>
      </c>
      <c r="U1216" s="1" t="s">
        <v>15</v>
      </c>
      <c r="V1216" s="5">
        <v>43489.370520833334</v>
      </c>
      <c r="W1216" s="1" t="s">
        <v>2527</v>
      </c>
      <c r="X1216" s="1"/>
      <c r="Y1216" s="1" t="s">
        <v>190</v>
      </c>
      <c r="Z1216" s="1" t="s">
        <v>12</v>
      </c>
      <c r="AA1216" s="1" t="s">
        <v>11</v>
      </c>
    </row>
    <row r="1217" spans="1:27" x14ac:dyDescent="0.25">
      <c r="A1217" s="1" t="s">
        <v>426</v>
      </c>
      <c r="B1217" s="4">
        <v>43491</v>
      </c>
      <c r="C1217" s="24" t="str">
        <f ca="1">IF(Table_owssvr[[#This Row],[Date]]&gt;=(TODAY()-365),"Y","N")</f>
        <v>N</v>
      </c>
      <c r="D1217" s="1" t="s">
        <v>105</v>
      </c>
      <c r="E1217" s="1" t="s">
        <v>765</v>
      </c>
      <c r="F1217" s="14" t="s">
        <v>2528</v>
      </c>
      <c r="G1217" s="1" t="s">
        <v>126</v>
      </c>
      <c r="H1217" s="6" t="str">
        <f>IFERROR(LEFT(Table_owssvr[[#This Row],[Subject]],FIND(";",Table_owssvr[[#This Row],[Subject]])-1),Table_owssvr[[#This Row],[Subject]])</f>
        <v>Damage related to disaster</v>
      </c>
      <c r="I1217" s="1" t="s">
        <v>16</v>
      </c>
      <c r="J1217" s="1" t="s">
        <v>3</v>
      </c>
      <c r="K1217" s="5">
        <v>43489.393159722225</v>
      </c>
      <c r="L1217" s="1"/>
      <c r="M1217" s="1"/>
      <c r="N1217" s="2" t="s">
        <v>12</v>
      </c>
      <c r="O1217" s="6" t="b">
        <v>0</v>
      </c>
      <c r="P1217" s="1" t="s">
        <v>15</v>
      </c>
      <c r="Q1217" s="33" t="str">
        <f>IF(ISNUMBER(SEARCH(",",Table_owssvr[[#This Row],[Created By]])),SUBSTITUTE(Table_owssvr[[#This Row],[Created By]]," OCD,",""),Table_owssvr[[#This Row],[Created By]])</f>
        <v>Rosalind Peychaud</v>
      </c>
      <c r="R1217" s="33" t="str">
        <f>IF(ISNUMBER(SEARCH(",",Table_owssvr[[#This Row],[Created By]])),(MID(Table_owssvr[[#This Row],[Created By_A]]&amp;" "&amp;Table_owssvr[[#This Row],[Created By_A]],FIND(" ",Table_owssvr[[#This Row],[Created By_A]])+1,LEN(Table_owssvr[[#This Row],[Created By_A]]))),Table_owssvr[[#This Row],[Created By]])</f>
        <v>Rosalind Peychaud</v>
      </c>
      <c r="S1217" s="34" t="str">
        <f>IF(ISNUMBER(SEARCH(",",Table_owssvr[[#This Row],[Created By_B1]])),SUBSTITUTE(Table_owssvr[[#This Row],[Created By_B1]],",",""),Table_owssvr[[#This Row],[Created By_B1]])</f>
        <v>Rosalind Peychaud</v>
      </c>
      <c r="T1217" s="7">
        <v>1232</v>
      </c>
      <c r="U1217" s="1" t="s">
        <v>15</v>
      </c>
      <c r="V1217" s="5">
        <v>43489.393159722225</v>
      </c>
      <c r="W1217" s="1" t="s">
        <v>3</v>
      </c>
      <c r="X1217" s="1"/>
      <c r="Y1217" s="1" t="s">
        <v>13</v>
      </c>
      <c r="Z1217" s="1" t="s">
        <v>12</v>
      </c>
      <c r="AA1217" s="1" t="s">
        <v>11</v>
      </c>
    </row>
    <row r="1218" spans="1:27" x14ac:dyDescent="0.25">
      <c r="A1218" s="1" t="s">
        <v>1751</v>
      </c>
      <c r="B1218" s="4">
        <v>43481</v>
      </c>
      <c r="C1218" s="24" t="str">
        <f ca="1">IF(Table_owssvr[[#This Row],[Date]]&gt;=(TODAY()-365),"Y","N")</f>
        <v>N</v>
      </c>
      <c r="D1218" s="1" t="s">
        <v>1034</v>
      </c>
      <c r="E1218" s="1" t="s">
        <v>39</v>
      </c>
      <c r="F1218" s="14" t="s">
        <v>2529</v>
      </c>
      <c r="G1218" s="1" t="s">
        <v>59</v>
      </c>
      <c r="H1218" s="6" t="str">
        <f>IFERROR(LEFT(Table_owssvr[[#This Row],[Subject]],FIND(";",Table_owssvr[[#This Row],[Subject]])-1),Table_owssvr[[#This Row],[Subject]])</f>
        <v>Damage related to disaster</v>
      </c>
      <c r="I1218" s="1" t="s">
        <v>16</v>
      </c>
      <c r="J1218" s="1" t="s">
        <v>2339</v>
      </c>
      <c r="K1218" s="5">
        <v>43493.392743055556</v>
      </c>
      <c r="L1218" s="1"/>
      <c r="M1218" s="1"/>
      <c r="N1218" s="2" t="s">
        <v>12</v>
      </c>
      <c r="O1218" s="6" t="b">
        <v>0</v>
      </c>
      <c r="P1218" s="1" t="s">
        <v>15</v>
      </c>
      <c r="Q1218" s="33" t="str">
        <f>IF(ISNUMBER(SEARCH(",",Table_owssvr[[#This Row],[Created By]])),SUBSTITUTE(Table_owssvr[[#This Row],[Created By]]," OCD,",""),Table_owssvr[[#This Row],[Created By]])</f>
        <v>Part, Fay</v>
      </c>
      <c r="R1218" s="33" t="str">
        <f>IF(ISNUMBER(SEARCH(",",Table_owssvr[[#This Row],[Created By]])),(MID(Table_owssvr[[#This Row],[Created By_A]]&amp;" "&amp;Table_owssvr[[#This Row],[Created By_A]],FIND(" ",Table_owssvr[[#This Row],[Created By_A]])+1,LEN(Table_owssvr[[#This Row],[Created By_A]]))),Table_owssvr[[#This Row],[Created By]])</f>
        <v>Fay Part,</v>
      </c>
      <c r="S1218" s="34" t="str">
        <f>IF(ISNUMBER(SEARCH(",",Table_owssvr[[#This Row],[Created By_B1]])),SUBSTITUTE(Table_owssvr[[#This Row],[Created By_B1]],",",""),Table_owssvr[[#This Row],[Created By_B1]])</f>
        <v>Fay Part</v>
      </c>
      <c r="T1218" s="7">
        <v>1233</v>
      </c>
      <c r="U1218" s="1" t="s">
        <v>15</v>
      </c>
      <c r="V1218" s="5">
        <v>43493.392743055556</v>
      </c>
      <c r="W1218" s="1" t="s">
        <v>2339</v>
      </c>
      <c r="X1218" s="1"/>
      <c r="Y1218" s="1" t="s">
        <v>13</v>
      </c>
      <c r="Z1218" s="1" t="s">
        <v>12</v>
      </c>
      <c r="AA1218" s="1" t="s">
        <v>11</v>
      </c>
    </row>
    <row r="1219" spans="1:27" x14ac:dyDescent="0.25">
      <c r="A1219" s="25" t="s">
        <v>94</v>
      </c>
      <c r="B1219" s="26">
        <v>43494</v>
      </c>
      <c r="C1219" s="27" t="str">
        <f ca="1">IF(Table_owssvr[[#This Row],[Date]]&gt;=(TODAY()-365),"Y","N")</f>
        <v>N</v>
      </c>
      <c r="D1219" s="25" t="s">
        <v>2530</v>
      </c>
      <c r="E1219" s="25" t="s">
        <v>19</v>
      </c>
      <c r="F1219" s="14" t="s">
        <v>2531</v>
      </c>
      <c r="G1219" s="25" t="s">
        <v>91</v>
      </c>
      <c r="H1219" s="28" t="str">
        <f>IFERROR(LEFT(Table_owssvr[[#This Row],[Subject]],FIND(";",Table_owssvr[[#This Row],[Subject]])-1),Table_owssvr[[#This Row],[Subject]])</f>
        <v>Damage related to disaster</v>
      </c>
      <c r="I1219" s="25" t="s">
        <v>16</v>
      </c>
      <c r="J1219" s="25" t="s">
        <v>2827</v>
      </c>
      <c r="K1219" s="29">
        <v>43494.529282407406</v>
      </c>
      <c r="L1219" s="25"/>
      <c r="M1219" s="25"/>
      <c r="N1219" s="30" t="s">
        <v>12</v>
      </c>
      <c r="O1219" s="28" t="b">
        <v>0</v>
      </c>
      <c r="P1219" s="25" t="s">
        <v>15</v>
      </c>
      <c r="Q1219" s="33" t="str">
        <f>IF(ISNUMBER(SEARCH(",",Table_owssvr[[#This Row],[Created By]])),SUBSTITUTE(Table_owssvr[[#This Row],[Created By]]," OCD,",""),Table_owssvr[[#This Row],[Created By]])</f>
        <v>Eva Strausbaugh</v>
      </c>
      <c r="R1219" s="33" t="str">
        <f>IF(ISNUMBER(SEARCH(",",Table_owssvr[[#This Row],[Created By]])),(MID(Table_owssvr[[#This Row],[Created By_A]]&amp;" "&amp;Table_owssvr[[#This Row],[Created By_A]],FIND(" ",Table_owssvr[[#This Row],[Created By_A]])+1,LEN(Table_owssvr[[#This Row],[Created By_A]]))),Table_owssvr[[#This Row],[Created By]])</f>
        <v>Eva Strausbaugh</v>
      </c>
      <c r="S1219" s="34" t="str">
        <f>IF(ISNUMBER(SEARCH(",",Table_owssvr[[#This Row],[Created By_B1]])),SUBSTITUTE(Table_owssvr[[#This Row],[Created By_B1]],",",""),Table_owssvr[[#This Row],[Created By_B1]])</f>
        <v>Eva Strausbaugh</v>
      </c>
      <c r="T1219" s="31">
        <v>1234</v>
      </c>
      <c r="U1219" s="25" t="s">
        <v>15</v>
      </c>
      <c r="V1219" s="29">
        <v>43494.529282407406</v>
      </c>
      <c r="W1219" s="25" t="s">
        <v>2827</v>
      </c>
      <c r="X1219" s="25"/>
      <c r="Y1219" s="25" t="s">
        <v>13</v>
      </c>
      <c r="Z1219" s="25" t="s">
        <v>12</v>
      </c>
      <c r="AA1219" s="25" t="s">
        <v>11</v>
      </c>
    </row>
    <row r="1220" spans="1:27" x14ac:dyDescent="0.25">
      <c r="A1220" s="25" t="s">
        <v>2532</v>
      </c>
      <c r="B1220" s="26">
        <v>43480</v>
      </c>
      <c r="C1220" s="27" t="str">
        <f ca="1">IF(Table_owssvr[[#This Row],[Date]]&gt;=(TODAY()-365),"Y","N")</f>
        <v>N</v>
      </c>
      <c r="D1220" s="25" t="s">
        <v>2533</v>
      </c>
      <c r="E1220" s="25" t="s">
        <v>19</v>
      </c>
      <c r="F1220" s="14" t="s">
        <v>2534</v>
      </c>
      <c r="G1220" s="25" t="s">
        <v>159</v>
      </c>
      <c r="H1220" s="28" t="str">
        <f>IFERROR(LEFT(Table_owssvr[[#This Row],[Subject]],FIND(";",Table_owssvr[[#This Row],[Subject]])-1),Table_owssvr[[#This Row],[Subject]])</f>
        <v>Damage related to disaster</v>
      </c>
      <c r="I1220" s="25" t="s">
        <v>16</v>
      </c>
      <c r="J1220" s="25" t="s">
        <v>95</v>
      </c>
      <c r="K1220" s="29">
        <v>43494.601817129631</v>
      </c>
      <c r="L1220" s="25"/>
      <c r="M1220" s="25"/>
      <c r="N1220" s="30" t="s">
        <v>12</v>
      </c>
      <c r="O1220" s="28" t="b">
        <v>0</v>
      </c>
      <c r="P1220" s="25" t="s">
        <v>15</v>
      </c>
      <c r="Q1220" s="33" t="str">
        <f>IF(ISNUMBER(SEARCH(",",Table_owssvr[[#This Row],[Created By]])),SUBSTITUTE(Table_owssvr[[#This Row],[Created By]]," OCD,",""),Table_owssvr[[#This Row],[Created By]])</f>
        <v>Eugenia Williams</v>
      </c>
      <c r="R1220" s="33" t="str">
        <f>IF(ISNUMBER(SEARCH(",",Table_owssvr[[#This Row],[Created By]])),(MID(Table_owssvr[[#This Row],[Created By_A]]&amp;" "&amp;Table_owssvr[[#This Row],[Created By_A]],FIND(" ",Table_owssvr[[#This Row],[Created By_A]])+1,LEN(Table_owssvr[[#This Row],[Created By_A]]))),Table_owssvr[[#This Row],[Created By]])</f>
        <v>Eugenia Williams</v>
      </c>
      <c r="S1220" s="34" t="str">
        <f>IF(ISNUMBER(SEARCH(",",Table_owssvr[[#This Row],[Created By_B1]])),SUBSTITUTE(Table_owssvr[[#This Row],[Created By_B1]],",",""),Table_owssvr[[#This Row],[Created By_B1]])</f>
        <v>Eugenia Williams</v>
      </c>
      <c r="T1220" s="31">
        <v>1235</v>
      </c>
      <c r="U1220" s="25" t="s">
        <v>15</v>
      </c>
      <c r="V1220" s="29">
        <v>43496.677488425928</v>
      </c>
      <c r="W1220" s="25" t="s">
        <v>2826</v>
      </c>
      <c r="X1220" s="25"/>
      <c r="Y1220" s="25" t="s">
        <v>13</v>
      </c>
      <c r="Z1220" s="25" t="s">
        <v>12</v>
      </c>
      <c r="AA1220" s="25" t="s">
        <v>11</v>
      </c>
    </row>
    <row r="1221" spans="1:27" x14ac:dyDescent="0.25">
      <c r="A1221" s="1" t="s">
        <v>2535</v>
      </c>
      <c r="B1221" s="4">
        <v>43494</v>
      </c>
      <c r="C1221" s="24" t="str">
        <f ca="1">IF(Table_owssvr[[#This Row],[Date]]&gt;=(TODAY()-365),"Y","N")</f>
        <v>N</v>
      </c>
      <c r="D1221" s="1" t="s">
        <v>105</v>
      </c>
      <c r="E1221" s="1" t="s">
        <v>48</v>
      </c>
      <c r="F1221" s="14" t="s">
        <v>2536</v>
      </c>
      <c r="G1221" s="1" t="s">
        <v>13</v>
      </c>
      <c r="H1221" s="6" t="str">
        <f>IFERROR(LEFT(Table_owssvr[[#This Row],[Subject]],FIND(";",Table_owssvr[[#This Row],[Subject]])-1),Table_owssvr[[#This Row],[Subject]])</f>
        <v>Grants Management</v>
      </c>
      <c r="I1221" s="1" t="s">
        <v>16</v>
      </c>
      <c r="J1221" s="1" t="s">
        <v>3</v>
      </c>
      <c r="K1221" s="5">
        <v>43494.616516203707</v>
      </c>
      <c r="L1221" s="1"/>
      <c r="M1221" s="1"/>
      <c r="N1221" s="2" t="s">
        <v>12</v>
      </c>
      <c r="O1221" s="6" t="b">
        <v>0</v>
      </c>
      <c r="P1221" s="1" t="s">
        <v>15</v>
      </c>
      <c r="Q1221" s="33" t="str">
        <f>IF(ISNUMBER(SEARCH(",",Table_owssvr[[#This Row],[Created By]])),SUBSTITUTE(Table_owssvr[[#This Row],[Created By]]," OCD,",""),Table_owssvr[[#This Row],[Created By]])</f>
        <v>Rosalind Peychaud</v>
      </c>
      <c r="R1221" s="33" t="str">
        <f>IF(ISNUMBER(SEARCH(",",Table_owssvr[[#This Row],[Created By]])),(MID(Table_owssvr[[#This Row],[Created By_A]]&amp;" "&amp;Table_owssvr[[#This Row],[Created By_A]],FIND(" ",Table_owssvr[[#This Row],[Created By_A]])+1,LEN(Table_owssvr[[#This Row],[Created By_A]]))),Table_owssvr[[#This Row],[Created By]])</f>
        <v>Rosalind Peychaud</v>
      </c>
      <c r="S1221" s="34" t="str">
        <f>IF(ISNUMBER(SEARCH(",",Table_owssvr[[#This Row],[Created By_B1]])),SUBSTITUTE(Table_owssvr[[#This Row],[Created By_B1]],",",""),Table_owssvr[[#This Row],[Created By_B1]])</f>
        <v>Rosalind Peychaud</v>
      </c>
      <c r="T1221" s="7">
        <v>1236</v>
      </c>
      <c r="U1221" s="1" t="s">
        <v>15</v>
      </c>
      <c r="V1221" s="5">
        <v>43494.616516203707</v>
      </c>
      <c r="W1221" s="1" t="s">
        <v>3</v>
      </c>
      <c r="X1221" s="1"/>
      <c r="Y1221" s="1" t="s">
        <v>13</v>
      </c>
      <c r="Z1221" s="1" t="s">
        <v>12</v>
      </c>
      <c r="AA1221" s="1" t="s">
        <v>11</v>
      </c>
    </row>
    <row r="1222" spans="1:27" x14ac:dyDescent="0.25">
      <c r="A1222" s="25" t="s">
        <v>116</v>
      </c>
      <c r="B1222" s="26">
        <v>43467</v>
      </c>
      <c r="C1222" s="27" t="str">
        <f ca="1">IF(Table_owssvr[[#This Row],[Date]]&gt;=(TODAY()-365),"Y","N")</f>
        <v>N</v>
      </c>
      <c r="D1222" s="25" t="s">
        <v>115</v>
      </c>
      <c r="E1222" s="25" t="s">
        <v>19</v>
      </c>
      <c r="F1222" s="14" t="s">
        <v>374</v>
      </c>
      <c r="G1222" s="25" t="s">
        <v>373</v>
      </c>
      <c r="H1222" s="28" t="str">
        <f>IFERROR(LEFT(Table_owssvr[[#This Row],[Subject]],FIND(";",Table_owssvr[[#This Row],[Subject]])-1),Table_owssvr[[#This Row],[Subject]])</f>
        <v>Duplication of Benefits</v>
      </c>
      <c r="I1222" s="25" t="s">
        <v>27</v>
      </c>
      <c r="J1222" s="25" t="s">
        <v>112</v>
      </c>
      <c r="K1222" s="29">
        <v>43496.396180555559</v>
      </c>
      <c r="L1222" s="25"/>
      <c r="M1222" s="25"/>
      <c r="N1222" s="30" t="s">
        <v>12</v>
      </c>
      <c r="O1222" s="28" t="b">
        <v>0</v>
      </c>
      <c r="P1222" s="25" t="s">
        <v>15</v>
      </c>
      <c r="Q1222" s="33" t="str">
        <f>IF(ISNUMBER(SEARCH(",",Table_owssvr[[#This Row],[Created By]])),SUBSTITUTE(Table_owssvr[[#This Row],[Created By]]," OCD,",""),Table_owssvr[[#This Row],[Created By]])</f>
        <v>Chua Michael</v>
      </c>
      <c r="R1222" s="33" t="str">
        <f>IF(ISNUMBER(SEARCH(",",Table_owssvr[[#This Row],[Created By]])),(MID(Table_owssvr[[#This Row],[Created By_A]]&amp;" "&amp;Table_owssvr[[#This Row],[Created By_A]],FIND(" ",Table_owssvr[[#This Row],[Created By_A]])+1,LEN(Table_owssvr[[#This Row],[Created By_A]]))),Table_owssvr[[#This Row],[Created By]])</f>
        <v>Michael Chua</v>
      </c>
      <c r="S1222" s="34" t="str">
        <f>IF(ISNUMBER(SEARCH(",",Table_owssvr[[#This Row],[Created By_B1]])),SUBSTITUTE(Table_owssvr[[#This Row],[Created By_B1]],",",""),Table_owssvr[[#This Row],[Created By_B1]])</f>
        <v>Michael Chua</v>
      </c>
      <c r="T1222" s="31">
        <v>1237</v>
      </c>
      <c r="U1222" s="25" t="s">
        <v>15</v>
      </c>
      <c r="V1222" s="29">
        <v>43496.396180555559</v>
      </c>
      <c r="W1222" s="25" t="s">
        <v>112</v>
      </c>
      <c r="X1222" s="25"/>
      <c r="Y1222" s="25" t="s">
        <v>13</v>
      </c>
      <c r="Z1222" s="25" t="s">
        <v>12</v>
      </c>
      <c r="AA1222" s="25" t="s">
        <v>11</v>
      </c>
    </row>
    <row r="1223" spans="1:27" x14ac:dyDescent="0.25">
      <c r="A1223" s="25" t="s">
        <v>116</v>
      </c>
      <c r="B1223" s="26">
        <v>43474</v>
      </c>
      <c r="C1223" s="27" t="str">
        <f ca="1">IF(Table_owssvr[[#This Row],[Date]]&gt;=(TODAY()-365),"Y","N")</f>
        <v>N</v>
      </c>
      <c r="D1223" s="25" t="s">
        <v>115</v>
      </c>
      <c r="E1223" s="25" t="s">
        <v>19</v>
      </c>
      <c r="F1223" s="14" t="s">
        <v>374</v>
      </c>
      <c r="G1223" s="25" t="s">
        <v>373</v>
      </c>
      <c r="H1223" s="28" t="str">
        <f>IFERROR(LEFT(Table_owssvr[[#This Row],[Subject]],FIND(";",Table_owssvr[[#This Row],[Subject]])-1),Table_owssvr[[#This Row],[Subject]])</f>
        <v>Duplication of Benefits</v>
      </c>
      <c r="I1223" s="25" t="s">
        <v>27</v>
      </c>
      <c r="J1223" s="25" t="s">
        <v>112</v>
      </c>
      <c r="K1223" s="29">
        <v>43496.396562499998</v>
      </c>
      <c r="L1223" s="25"/>
      <c r="M1223" s="25"/>
      <c r="N1223" s="30" t="s">
        <v>12</v>
      </c>
      <c r="O1223" s="28" t="b">
        <v>0</v>
      </c>
      <c r="P1223" s="25" t="s">
        <v>15</v>
      </c>
      <c r="Q1223" s="33" t="str">
        <f>IF(ISNUMBER(SEARCH(",",Table_owssvr[[#This Row],[Created By]])),SUBSTITUTE(Table_owssvr[[#This Row],[Created By]]," OCD,",""),Table_owssvr[[#This Row],[Created By]])</f>
        <v>Chua Michael</v>
      </c>
      <c r="R1223" s="33" t="str">
        <f>IF(ISNUMBER(SEARCH(",",Table_owssvr[[#This Row],[Created By]])),(MID(Table_owssvr[[#This Row],[Created By_A]]&amp;" "&amp;Table_owssvr[[#This Row],[Created By_A]],FIND(" ",Table_owssvr[[#This Row],[Created By_A]])+1,LEN(Table_owssvr[[#This Row],[Created By_A]]))),Table_owssvr[[#This Row],[Created By]])</f>
        <v>Michael Chua</v>
      </c>
      <c r="S1223" s="34" t="str">
        <f>IF(ISNUMBER(SEARCH(",",Table_owssvr[[#This Row],[Created By_B1]])),SUBSTITUTE(Table_owssvr[[#This Row],[Created By_B1]],",",""),Table_owssvr[[#This Row],[Created By_B1]])</f>
        <v>Michael Chua</v>
      </c>
      <c r="T1223" s="31">
        <v>1238</v>
      </c>
      <c r="U1223" s="25" t="s">
        <v>15</v>
      </c>
      <c r="V1223" s="29">
        <v>43496.396562499998</v>
      </c>
      <c r="W1223" s="25" t="s">
        <v>112</v>
      </c>
      <c r="X1223" s="25"/>
      <c r="Y1223" s="25" t="s">
        <v>13</v>
      </c>
      <c r="Z1223" s="25" t="s">
        <v>12</v>
      </c>
      <c r="AA1223" s="25" t="s">
        <v>11</v>
      </c>
    </row>
    <row r="1224" spans="1:27" x14ac:dyDescent="0.25">
      <c r="A1224" s="25" t="s">
        <v>116</v>
      </c>
      <c r="B1224" s="26">
        <v>43481</v>
      </c>
      <c r="C1224" s="27" t="str">
        <f ca="1">IF(Table_owssvr[[#This Row],[Date]]&gt;=(TODAY()-365),"Y","N")</f>
        <v>N</v>
      </c>
      <c r="D1224" s="25" t="s">
        <v>115</v>
      </c>
      <c r="E1224" s="25" t="s">
        <v>19</v>
      </c>
      <c r="F1224" s="14" t="s">
        <v>374</v>
      </c>
      <c r="G1224" s="25" t="s">
        <v>373</v>
      </c>
      <c r="H1224" s="28" t="str">
        <f>IFERROR(LEFT(Table_owssvr[[#This Row],[Subject]],FIND(";",Table_owssvr[[#This Row],[Subject]])-1),Table_owssvr[[#This Row],[Subject]])</f>
        <v>Duplication of Benefits</v>
      </c>
      <c r="I1224" s="25" t="s">
        <v>27</v>
      </c>
      <c r="J1224" s="25" t="s">
        <v>112</v>
      </c>
      <c r="K1224" s="29">
        <v>43496.397129629629</v>
      </c>
      <c r="L1224" s="25"/>
      <c r="M1224" s="25"/>
      <c r="N1224" s="30" t="s">
        <v>12</v>
      </c>
      <c r="O1224" s="28" t="b">
        <v>0</v>
      </c>
      <c r="P1224" s="25" t="s">
        <v>15</v>
      </c>
      <c r="Q1224" s="33" t="str">
        <f>IF(ISNUMBER(SEARCH(",",Table_owssvr[[#This Row],[Created By]])),SUBSTITUTE(Table_owssvr[[#This Row],[Created By]]," OCD,",""),Table_owssvr[[#This Row],[Created By]])</f>
        <v>Chua Michael</v>
      </c>
      <c r="R1224" s="33" t="str">
        <f>IF(ISNUMBER(SEARCH(",",Table_owssvr[[#This Row],[Created By]])),(MID(Table_owssvr[[#This Row],[Created By_A]]&amp;" "&amp;Table_owssvr[[#This Row],[Created By_A]],FIND(" ",Table_owssvr[[#This Row],[Created By_A]])+1,LEN(Table_owssvr[[#This Row],[Created By_A]]))),Table_owssvr[[#This Row],[Created By]])</f>
        <v>Michael Chua</v>
      </c>
      <c r="S1224" s="34" t="str">
        <f>IF(ISNUMBER(SEARCH(",",Table_owssvr[[#This Row],[Created By_B1]])),SUBSTITUTE(Table_owssvr[[#This Row],[Created By_B1]],",",""),Table_owssvr[[#This Row],[Created By_B1]])</f>
        <v>Michael Chua</v>
      </c>
      <c r="T1224" s="31">
        <v>1239</v>
      </c>
      <c r="U1224" s="25" t="s">
        <v>15</v>
      </c>
      <c r="V1224" s="29">
        <v>43496.397129629629</v>
      </c>
      <c r="W1224" s="25" t="s">
        <v>112</v>
      </c>
      <c r="X1224" s="25"/>
      <c r="Y1224" s="25" t="s">
        <v>13</v>
      </c>
      <c r="Z1224" s="25" t="s">
        <v>12</v>
      </c>
      <c r="AA1224" s="25" t="s">
        <v>11</v>
      </c>
    </row>
    <row r="1225" spans="1:27" x14ac:dyDescent="0.25">
      <c r="A1225" s="25" t="s">
        <v>116</v>
      </c>
      <c r="B1225" s="26">
        <v>43488</v>
      </c>
      <c r="C1225" s="27" t="str">
        <f ca="1">IF(Table_owssvr[[#This Row],[Date]]&gt;=(TODAY()-365),"Y","N")</f>
        <v>N</v>
      </c>
      <c r="D1225" s="25" t="s">
        <v>115</v>
      </c>
      <c r="E1225" s="25" t="s">
        <v>19</v>
      </c>
      <c r="F1225" s="14" t="s">
        <v>374</v>
      </c>
      <c r="G1225" s="25" t="s">
        <v>373</v>
      </c>
      <c r="H1225" s="28" t="str">
        <f>IFERROR(LEFT(Table_owssvr[[#This Row],[Subject]],FIND(";",Table_owssvr[[#This Row],[Subject]])-1),Table_owssvr[[#This Row],[Subject]])</f>
        <v>Duplication of Benefits</v>
      </c>
      <c r="I1225" s="25" t="s">
        <v>27</v>
      </c>
      <c r="J1225" s="25" t="s">
        <v>112</v>
      </c>
      <c r="K1225" s="29">
        <v>43496.39775462963</v>
      </c>
      <c r="L1225" s="25"/>
      <c r="M1225" s="25"/>
      <c r="N1225" s="30" t="s">
        <v>12</v>
      </c>
      <c r="O1225" s="28" t="b">
        <v>0</v>
      </c>
      <c r="P1225" s="25" t="s">
        <v>15</v>
      </c>
      <c r="Q1225" s="33" t="str">
        <f>IF(ISNUMBER(SEARCH(",",Table_owssvr[[#This Row],[Created By]])),SUBSTITUTE(Table_owssvr[[#This Row],[Created By]]," OCD,",""),Table_owssvr[[#This Row],[Created By]])</f>
        <v>Chua Michael</v>
      </c>
      <c r="R1225" s="33" t="str">
        <f>IF(ISNUMBER(SEARCH(",",Table_owssvr[[#This Row],[Created By]])),(MID(Table_owssvr[[#This Row],[Created By_A]]&amp;" "&amp;Table_owssvr[[#This Row],[Created By_A]],FIND(" ",Table_owssvr[[#This Row],[Created By_A]])+1,LEN(Table_owssvr[[#This Row],[Created By_A]]))),Table_owssvr[[#This Row],[Created By]])</f>
        <v>Michael Chua</v>
      </c>
      <c r="S1225" s="34" t="str">
        <f>IF(ISNUMBER(SEARCH(",",Table_owssvr[[#This Row],[Created By_B1]])),SUBSTITUTE(Table_owssvr[[#This Row],[Created By_B1]],",",""),Table_owssvr[[#This Row],[Created By_B1]])</f>
        <v>Michael Chua</v>
      </c>
      <c r="T1225" s="31">
        <v>1240</v>
      </c>
      <c r="U1225" s="25" t="s">
        <v>15</v>
      </c>
      <c r="V1225" s="29">
        <v>43496.39775462963</v>
      </c>
      <c r="W1225" s="25" t="s">
        <v>112</v>
      </c>
      <c r="X1225" s="25"/>
      <c r="Y1225" s="25" t="s">
        <v>13</v>
      </c>
      <c r="Z1225" s="25" t="s">
        <v>12</v>
      </c>
      <c r="AA1225" s="25" t="s">
        <v>11</v>
      </c>
    </row>
    <row r="1226" spans="1:27" x14ac:dyDescent="0.25">
      <c r="A1226" s="25" t="s">
        <v>116</v>
      </c>
      <c r="B1226" s="26">
        <v>43495</v>
      </c>
      <c r="C1226" s="27" t="str">
        <f ca="1">IF(Table_owssvr[[#This Row],[Date]]&gt;=(TODAY()-365),"Y","N")</f>
        <v>N</v>
      </c>
      <c r="D1226" s="25" t="s">
        <v>115</v>
      </c>
      <c r="E1226" s="25" t="s">
        <v>19</v>
      </c>
      <c r="F1226" s="14" t="s">
        <v>374</v>
      </c>
      <c r="G1226" s="25" t="s">
        <v>373</v>
      </c>
      <c r="H1226" s="28" t="str">
        <f>IFERROR(LEFT(Table_owssvr[[#This Row],[Subject]],FIND(";",Table_owssvr[[#This Row],[Subject]])-1),Table_owssvr[[#This Row],[Subject]])</f>
        <v>Duplication of Benefits</v>
      </c>
      <c r="I1226" s="25" t="s">
        <v>27</v>
      </c>
      <c r="J1226" s="25" t="s">
        <v>112</v>
      </c>
      <c r="K1226" s="29">
        <v>43496.398136574076</v>
      </c>
      <c r="L1226" s="25"/>
      <c r="M1226" s="25"/>
      <c r="N1226" s="30" t="s">
        <v>12</v>
      </c>
      <c r="O1226" s="28" t="b">
        <v>0</v>
      </c>
      <c r="P1226" s="25" t="s">
        <v>15</v>
      </c>
      <c r="Q1226" s="33" t="str">
        <f>IF(ISNUMBER(SEARCH(",",Table_owssvr[[#This Row],[Created By]])),SUBSTITUTE(Table_owssvr[[#This Row],[Created By]]," OCD,",""),Table_owssvr[[#This Row],[Created By]])</f>
        <v>Chua Michael</v>
      </c>
      <c r="R1226" s="33" t="str">
        <f>IF(ISNUMBER(SEARCH(",",Table_owssvr[[#This Row],[Created By]])),(MID(Table_owssvr[[#This Row],[Created By_A]]&amp;" "&amp;Table_owssvr[[#This Row],[Created By_A]],FIND(" ",Table_owssvr[[#This Row],[Created By_A]])+1,LEN(Table_owssvr[[#This Row],[Created By_A]]))),Table_owssvr[[#This Row],[Created By]])</f>
        <v>Michael Chua</v>
      </c>
      <c r="S1226" s="34" t="str">
        <f>IF(ISNUMBER(SEARCH(",",Table_owssvr[[#This Row],[Created By_B1]])),SUBSTITUTE(Table_owssvr[[#This Row],[Created By_B1]],",",""),Table_owssvr[[#This Row],[Created By_B1]])</f>
        <v>Michael Chua</v>
      </c>
      <c r="T1226" s="31">
        <v>1241</v>
      </c>
      <c r="U1226" s="25" t="s">
        <v>15</v>
      </c>
      <c r="V1226" s="29">
        <v>43496.398136574076</v>
      </c>
      <c r="W1226" s="25" t="s">
        <v>112</v>
      </c>
      <c r="X1226" s="25"/>
      <c r="Y1226" s="25" t="s">
        <v>13</v>
      </c>
      <c r="Z1226" s="25" t="s">
        <v>12</v>
      </c>
      <c r="AA1226" s="25" t="s">
        <v>11</v>
      </c>
    </row>
    <row r="1227" spans="1:27" x14ac:dyDescent="0.25">
      <c r="A1227" s="25" t="s">
        <v>2537</v>
      </c>
      <c r="B1227" s="26">
        <v>43493</v>
      </c>
      <c r="C1227" s="27" t="str">
        <f ca="1">IF(Table_owssvr[[#This Row],[Date]]&gt;=(TODAY()-365),"Y","N")</f>
        <v>N</v>
      </c>
      <c r="D1227" s="25" t="s">
        <v>2538</v>
      </c>
      <c r="E1227" s="25" t="s">
        <v>19</v>
      </c>
      <c r="F1227" s="14" t="s">
        <v>2539</v>
      </c>
      <c r="G1227" s="25" t="s">
        <v>306</v>
      </c>
      <c r="H1227" s="28" t="str">
        <f>IFERROR(LEFT(Table_owssvr[[#This Row],[Subject]],FIND(";",Table_owssvr[[#This Row],[Subject]])-1),Table_owssvr[[#This Row],[Subject]])</f>
        <v>Damage related to disaster</v>
      </c>
      <c r="I1227" s="25" t="s">
        <v>16</v>
      </c>
      <c r="J1227" s="25" t="s">
        <v>14</v>
      </c>
      <c r="K1227" s="29">
        <v>43497.295092592591</v>
      </c>
      <c r="L1227" s="25"/>
      <c r="M1227" s="25"/>
      <c r="N1227" s="30" t="s">
        <v>12</v>
      </c>
      <c r="O1227" s="28" t="b">
        <v>0</v>
      </c>
      <c r="P1227" s="25" t="s">
        <v>15</v>
      </c>
      <c r="Q1227" s="33" t="str">
        <f>IF(ISNUMBER(SEARCH(",",Table_owssvr[[#This Row],[Created By]])),SUBSTITUTE(Table_owssvr[[#This Row],[Created By]]," OCD,",""),Table_owssvr[[#This Row],[Created By]])</f>
        <v>Janssen Helena</v>
      </c>
      <c r="R1227" s="33" t="str">
        <f>IF(ISNUMBER(SEARCH(",",Table_owssvr[[#This Row],[Created By]])),(MID(Table_owssvr[[#This Row],[Created By_A]]&amp;" "&amp;Table_owssvr[[#This Row],[Created By_A]],FIND(" ",Table_owssvr[[#This Row],[Created By_A]])+1,LEN(Table_owssvr[[#This Row],[Created By_A]]))),Table_owssvr[[#This Row],[Created By]])</f>
        <v>Helena Janssen</v>
      </c>
      <c r="S1227" s="34" t="str">
        <f>IF(ISNUMBER(SEARCH(",",Table_owssvr[[#This Row],[Created By_B1]])),SUBSTITUTE(Table_owssvr[[#This Row],[Created By_B1]],",",""),Table_owssvr[[#This Row],[Created By_B1]])</f>
        <v>Helena Janssen</v>
      </c>
      <c r="T1227" s="31">
        <v>1242</v>
      </c>
      <c r="U1227" s="25" t="s">
        <v>15</v>
      </c>
      <c r="V1227" s="29">
        <v>43497.341099537036</v>
      </c>
      <c r="W1227" s="25" t="s">
        <v>14</v>
      </c>
      <c r="X1227" s="25"/>
      <c r="Y1227" s="25" t="s">
        <v>13</v>
      </c>
      <c r="Z1227" s="25" t="s">
        <v>12</v>
      </c>
      <c r="AA1227" s="25" t="s">
        <v>11</v>
      </c>
    </row>
    <row r="1228" spans="1:27" x14ac:dyDescent="0.25">
      <c r="A1228" s="25" t="s">
        <v>2540</v>
      </c>
      <c r="B1228" s="26">
        <v>43493</v>
      </c>
      <c r="C1228" s="27" t="str">
        <f ca="1">IF(Table_owssvr[[#This Row],[Date]]&gt;=(TODAY()-365),"Y","N")</f>
        <v>N</v>
      </c>
      <c r="D1228" s="25" t="s">
        <v>2541</v>
      </c>
      <c r="E1228" s="25" t="s">
        <v>19</v>
      </c>
      <c r="F1228" s="14" t="s">
        <v>2542</v>
      </c>
      <c r="G1228" s="25" t="s">
        <v>1476</v>
      </c>
      <c r="H1228" s="28" t="str">
        <f>IFERROR(LEFT(Table_owssvr[[#This Row],[Subject]],FIND(";",Table_owssvr[[#This Row],[Subject]])-1),Table_owssvr[[#This Row],[Subject]])</f>
        <v>Damage related to disaster</v>
      </c>
      <c r="I1228" s="25" t="s">
        <v>16</v>
      </c>
      <c r="J1228" s="25" t="s">
        <v>14</v>
      </c>
      <c r="K1228" s="29">
        <v>43497.315312500003</v>
      </c>
      <c r="L1228" s="25"/>
      <c r="M1228" s="25"/>
      <c r="N1228" s="30" t="s">
        <v>12</v>
      </c>
      <c r="O1228" s="28" t="b">
        <v>0</v>
      </c>
      <c r="P1228" s="25" t="s">
        <v>15</v>
      </c>
      <c r="Q1228" s="33" t="str">
        <f>IF(ISNUMBER(SEARCH(",",Table_owssvr[[#This Row],[Created By]])),SUBSTITUTE(Table_owssvr[[#This Row],[Created By]]," OCD,",""),Table_owssvr[[#This Row],[Created By]])</f>
        <v>Janssen Helena</v>
      </c>
      <c r="R1228" s="33" t="str">
        <f>IF(ISNUMBER(SEARCH(",",Table_owssvr[[#This Row],[Created By]])),(MID(Table_owssvr[[#This Row],[Created By_A]]&amp;" "&amp;Table_owssvr[[#This Row],[Created By_A]],FIND(" ",Table_owssvr[[#This Row],[Created By_A]])+1,LEN(Table_owssvr[[#This Row],[Created By_A]]))),Table_owssvr[[#This Row],[Created By]])</f>
        <v>Helena Janssen</v>
      </c>
      <c r="S1228" s="34" t="str">
        <f>IF(ISNUMBER(SEARCH(",",Table_owssvr[[#This Row],[Created By_B1]])),SUBSTITUTE(Table_owssvr[[#This Row],[Created By_B1]],",",""),Table_owssvr[[#This Row],[Created By_B1]])</f>
        <v>Helena Janssen</v>
      </c>
      <c r="T1228" s="31">
        <v>1243</v>
      </c>
      <c r="U1228" s="25" t="s">
        <v>15</v>
      </c>
      <c r="V1228" s="29">
        <v>43497.341284722221</v>
      </c>
      <c r="W1228" s="25" t="s">
        <v>14</v>
      </c>
      <c r="X1228" s="25"/>
      <c r="Y1228" s="25" t="s">
        <v>13</v>
      </c>
      <c r="Z1228" s="25" t="s">
        <v>12</v>
      </c>
      <c r="AA1228" s="25" t="s">
        <v>11</v>
      </c>
    </row>
    <row r="1229" spans="1:27" x14ac:dyDescent="0.25">
      <c r="A1229" s="25" t="s">
        <v>2543</v>
      </c>
      <c r="B1229" s="26">
        <v>43493</v>
      </c>
      <c r="C1229" s="27" t="str">
        <f ca="1">IF(Table_owssvr[[#This Row],[Date]]&gt;=(TODAY()-365),"Y","N")</f>
        <v>N</v>
      </c>
      <c r="D1229" s="25" t="s">
        <v>2544</v>
      </c>
      <c r="E1229" s="25" t="s">
        <v>19</v>
      </c>
      <c r="F1229" s="14" t="s">
        <v>2545</v>
      </c>
      <c r="G1229" s="25" t="s">
        <v>271</v>
      </c>
      <c r="H1229" s="28" t="str">
        <f>IFERROR(LEFT(Table_owssvr[[#This Row],[Subject]],FIND(";",Table_owssvr[[#This Row],[Subject]])-1),Table_owssvr[[#This Row],[Subject]])</f>
        <v>Damage related to disaster</v>
      </c>
      <c r="I1229" s="25" t="s">
        <v>16</v>
      </c>
      <c r="J1229" s="25" t="s">
        <v>14</v>
      </c>
      <c r="K1229" s="29">
        <v>43497.340671296297</v>
      </c>
      <c r="L1229" s="25"/>
      <c r="M1229" s="25"/>
      <c r="N1229" s="30" t="s">
        <v>12</v>
      </c>
      <c r="O1229" s="28" t="b">
        <v>0</v>
      </c>
      <c r="P1229" s="25" t="s">
        <v>15</v>
      </c>
      <c r="Q1229" s="33" t="str">
        <f>IF(ISNUMBER(SEARCH(",",Table_owssvr[[#This Row],[Created By]])),SUBSTITUTE(Table_owssvr[[#This Row],[Created By]]," OCD,",""),Table_owssvr[[#This Row],[Created By]])</f>
        <v>Janssen Helena</v>
      </c>
      <c r="R1229" s="33" t="str">
        <f>IF(ISNUMBER(SEARCH(",",Table_owssvr[[#This Row],[Created By]])),(MID(Table_owssvr[[#This Row],[Created By_A]]&amp;" "&amp;Table_owssvr[[#This Row],[Created By_A]],FIND(" ",Table_owssvr[[#This Row],[Created By_A]])+1,LEN(Table_owssvr[[#This Row],[Created By_A]]))),Table_owssvr[[#This Row],[Created By]])</f>
        <v>Helena Janssen</v>
      </c>
      <c r="S1229" s="34" t="str">
        <f>IF(ISNUMBER(SEARCH(",",Table_owssvr[[#This Row],[Created By_B1]])),SUBSTITUTE(Table_owssvr[[#This Row],[Created By_B1]],",",""),Table_owssvr[[#This Row],[Created By_B1]])</f>
        <v>Helena Janssen</v>
      </c>
      <c r="T1229" s="31">
        <v>1244</v>
      </c>
      <c r="U1229" s="25" t="s">
        <v>15</v>
      </c>
      <c r="V1229" s="29">
        <v>43497.340671296297</v>
      </c>
      <c r="W1229" s="25" t="s">
        <v>14</v>
      </c>
      <c r="X1229" s="25"/>
      <c r="Y1229" s="25" t="s">
        <v>13</v>
      </c>
      <c r="Z1229" s="25" t="s">
        <v>12</v>
      </c>
      <c r="AA1229" s="25" t="s">
        <v>11</v>
      </c>
    </row>
    <row r="1230" spans="1:27" x14ac:dyDescent="0.25">
      <c r="A1230" s="25" t="s">
        <v>2546</v>
      </c>
      <c r="B1230" s="26">
        <v>43494</v>
      </c>
      <c r="C1230" s="27" t="str">
        <f ca="1">IF(Table_owssvr[[#This Row],[Date]]&gt;=(TODAY()-365),"Y","N")</f>
        <v>N</v>
      </c>
      <c r="D1230" s="25" t="s">
        <v>2547</v>
      </c>
      <c r="E1230" s="25" t="s">
        <v>19</v>
      </c>
      <c r="F1230" s="14" t="s">
        <v>2548</v>
      </c>
      <c r="G1230" s="25" t="s">
        <v>306</v>
      </c>
      <c r="H1230" s="28" t="str">
        <f>IFERROR(LEFT(Table_owssvr[[#This Row],[Subject]],FIND(";",Table_owssvr[[#This Row],[Subject]])-1),Table_owssvr[[#This Row],[Subject]])</f>
        <v>Damage related to disaster</v>
      </c>
      <c r="I1230" s="25" t="s">
        <v>16</v>
      </c>
      <c r="J1230" s="25" t="s">
        <v>14</v>
      </c>
      <c r="K1230" s="29">
        <v>43497.371574074074</v>
      </c>
      <c r="L1230" s="25"/>
      <c r="M1230" s="25"/>
      <c r="N1230" s="30" t="s">
        <v>12</v>
      </c>
      <c r="O1230" s="28" t="b">
        <v>0</v>
      </c>
      <c r="P1230" s="25" t="s">
        <v>15</v>
      </c>
      <c r="Q1230" s="33" t="str">
        <f>IF(ISNUMBER(SEARCH(",",Table_owssvr[[#This Row],[Created By]])),SUBSTITUTE(Table_owssvr[[#This Row],[Created By]]," OCD,",""),Table_owssvr[[#This Row],[Created By]])</f>
        <v>Janssen Helena</v>
      </c>
      <c r="R1230" s="33" t="str">
        <f>IF(ISNUMBER(SEARCH(",",Table_owssvr[[#This Row],[Created By]])),(MID(Table_owssvr[[#This Row],[Created By_A]]&amp;" "&amp;Table_owssvr[[#This Row],[Created By_A]],FIND(" ",Table_owssvr[[#This Row],[Created By_A]])+1,LEN(Table_owssvr[[#This Row],[Created By_A]]))),Table_owssvr[[#This Row],[Created By]])</f>
        <v>Helena Janssen</v>
      </c>
      <c r="S1230" s="34" t="str">
        <f>IF(ISNUMBER(SEARCH(",",Table_owssvr[[#This Row],[Created By_B1]])),SUBSTITUTE(Table_owssvr[[#This Row],[Created By_B1]],",",""),Table_owssvr[[#This Row],[Created By_B1]])</f>
        <v>Helena Janssen</v>
      </c>
      <c r="T1230" s="31">
        <v>1245</v>
      </c>
      <c r="U1230" s="25" t="s">
        <v>15</v>
      </c>
      <c r="V1230" s="29">
        <v>43497.371574074074</v>
      </c>
      <c r="W1230" s="25" t="s">
        <v>14</v>
      </c>
      <c r="X1230" s="25"/>
      <c r="Y1230" s="25" t="s">
        <v>13</v>
      </c>
      <c r="Z1230" s="25" t="s">
        <v>12</v>
      </c>
      <c r="AA1230" s="25" t="s">
        <v>11</v>
      </c>
    </row>
    <row r="1231" spans="1:27" x14ac:dyDescent="0.25">
      <c r="A1231" s="25" t="s">
        <v>2549</v>
      </c>
      <c r="B1231" s="26">
        <v>43494</v>
      </c>
      <c r="C1231" s="27" t="str">
        <f ca="1">IF(Table_owssvr[[#This Row],[Date]]&gt;=(TODAY()-365),"Y","N")</f>
        <v>N</v>
      </c>
      <c r="D1231" s="25" t="s">
        <v>2550</v>
      </c>
      <c r="E1231" s="25" t="s">
        <v>19</v>
      </c>
      <c r="F1231" s="14" t="s">
        <v>2551</v>
      </c>
      <c r="G1231" s="25" t="s">
        <v>159</v>
      </c>
      <c r="H1231" s="28" t="str">
        <f>IFERROR(LEFT(Table_owssvr[[#This Row],[Subject]],FIND(";",Table_owssvr[[#This Row],[Subject]])-1),Table_owssvr[[#This Row],[Subject]])</f>
        <v>Damage related to disaster</v>
      </c>
      <c r="I1231" s="25" t="s">
        <v>16</v>
      </c>
      <c r="J1231" s="25" t="s">
        <v>14</v>
      </c>
      <c r="K1231" s="29">
        <v>43497.399131944447</v>
      </c>
      <c r="L1231" s="25"/>
      <c r="M1231" s="25"/>
      <c r="N1231" s="30" t="s">
        <v>12</v>
      </c>
      <c r="O1231" s="28" t="b">
        <v>0</v>
      </c>
      <c r="P1231" s="25" t="s">
        <v>15</v>
      </c>
      <c r="Q1231" s="33" t="str">
        <f>IF(ISNUMBER(SEARCH(",",Table_owssvr[[#This Row],[Created By]])),SUBSTITUTE(Table_owssvr[[#This Row],[Created By]]," OCD,",""),Table_owssvr[[#This Row],[Created By]])</f>
        <v>Janssen Helena</v>
      </c>
      <c r="R1231" s="33" t="str">
        <f>IF(ISNUMBER(SEARCH(",",Table_owssvr[[#This Row],[Created By]])),(MID(Table_owssvr[[#This Row],[Created By_A]]&amp;" "&amp;Table_owssvr[[#This Row],[Created By_A]],FIND(" ",Table_owssvr[[#This Row],[Created By_A]])+1,LEN(Table_owssvr[[#This Row],[Created By_A]]))),Table_owssvr[[#This Row],[Created By]])</f>
        <v>Helena Janssen</v>
      </c>
      <c r="S1231" s="34" t="str">
        <f>IF(ISNUMBER(SEARCH(",",Table_owssvr[[#This Row],[Created By_B1]])),SUBSTITUTE(Table_owssvr[[#This Row],[Created By_B1]],",",""),Table_owssvr[[#This Row],[Created By_B1]])</f>
        <v>Helena Janssen</v>
      </c>
      <c r="T1231" s="31">
        <v>1246</v>
      </c>
      <c r="U1231" s="25" t="s">
        <v>15</v>
      </c>
      <c r="V1231" s="29">
        <v>43497.399131944447</v>
      </c>
      <c r="W1231" s="25" t="s">
        <v>14</v>
      </c>
      <c r="X1231" s="25"/>
      <c r="Y1231" s="25" t="s">
        <v>13</v>
      </c>
      <c r="Z1231" s="25" t="s">
        <v>12</v>
      </c>
      <c r="AA1231" s="25" t="s">
        <v>11</v>
      </c>
    </row>
    <row r="1232" spans="1:27" x14ac:dyDescent="0.25">
      <c r="A1232" s="25" t="s">
        <v>2552</v>
      </c>
      <c r="B1232" s="26">
        <v>43480</v>
      </c>
      <c r="C1232" s="27" t="str">
        <f ca="1">IF(Table_owssvr[[#This Row],[Date]]&gt;=(TODAY()-365),"Y","N")</f>
        <v>N</v>
      </c>
      <c r="D1232" s="25" t="s">
        <v>2553</v>
      </c>
      <c r="E1232" s="25" t="s">
        <v>19</v>
      </c>
      <c r="F1232" s="14" t="s">
        <v>2554</v>
      </c>
      <c r="G1232" s="25" t="s">
        <v>159</v>
      </c>
      <c r="H1232" s="28" t="str">
        <f>IFERROR(LEFT(Table_owssvr[[#This Row],[Subject]],FIND(";",Table_owssvr[[#This Row],[Subject]])-1),Table_owssvr[[#This Row],[Subject]])</f>
        <v>Damage related to disaster</v>
      </c>
      <c r="I1232" s="25" t="s">
        <v>16</v>
      </c>
      <c r="J1232" s="25" t="s">
        <v>95</v>
      </c>
      <c r="K1232" s="29">
        <v>43497.40353009259</v>
      </c>
      <c r="L1232" s="25"/>
      <c r="M1232" s="25"/>
      <c r="N1232" s="30" t="s">
        <v>12</v>
      </c>
      <c r="O1232" s="28" t="b">
        <v>0</v>
      </c>
      <c r="P1232" s="25" t="s">
        <v>15</v>
      </c>
      <c r="Q1232" s="33" t="str">
        <f>IF(ISNUMBER(SEARCH(",",Table_owssvr[[#This Row],[Created By]])),SUBSTITUTE(Table_owssvr[[#This Row],[Created By]]," OCD,",""),Table_owssvr[[#This Row],[Created By]])</f>
        <v>Eugenia Williams</v>
      </c>
      <c r="R1232" s="33" t="str">
        <f>IF(ISNUMBER(SEARCH(",",Table_owssvr[[#This Row],[Created By]])),(MID(Table_owssvr[[#This Row],[Created By_A]]&amp;" "&amp;Table_owssvr[[#This Row],[Created By_A]],FIND(" ",Table_owssvr[[#This Row],[Created By_A]])+1,LEN(Table_owssvr[[#This Row],[Created By_A]]))),Table_owssvr[[#This Row],[Created By]])</f>
        <v>Eugenia Williams</v>
      </c>
      <c r="S1232" s="34" t="str">
        <f>IF(ISNUMBER(SEARCH(",",Table_owssvr[[#This Row],[Created By_B1]])),SUBSTITUTE(Table_owssvr[[#This Row],[Created By_B1]],",",""),Table_owssvr[[#This Row],[Created By_B1]])</f>
        <v>Eugenia Williams</v>
      </c>
      <c r="T1232" s="31">
        <v>1247</v>
      </c>
      <c r="U1232" s="25" t="s">
        <v>15</v>
      </c>
      <c r="V1232" s="29">
        <v>43497.571319444447</v>
      </c>
      <c r="W1232" s="25" t="s">
        <v>2826</v>
      </c>
      <c r="X1232" s="25"/>
      <c r="Y1232" s="25" t="s">
        <v>13</v>
      </c>
      <c r="Z1232" s="25" t="s">
        <v>12</v>
      </c>
      <c r="AA1232" s="25" t="s">
        <v>11</v>
      </c>
    </row>
    <row r="1233" spans="1:27" x14ac:dyDescent="0.25">
      <c r="A1233" s="25" t="s">
        <v>2555</v>
      </c>
      <c r="B1233" s="26">
        <v>43494</v>
      </c>
      <c r="C1233" s="27" t="str">
        <f ca="1">IF(Table_owssvr[[#This Row],[Date]]&gt;=(TODAY()-365),"Y","N")</f>
        <v>N</v>
      </c>
      <c r="D1233" s="25" t="s">
        <v>2556</v>
      </c>
      <c r="E1233" s="25" t="s">
        <v>19</v>
      </c>
      <c r="F1233" s="14" t="s">
        <v>2557</v>
      </c>
      <c r="G1233" s="25" t="s">
        <v>1476</v>
      </c>
      <c r="H1233" s="28" t="str">
        <f>IFERROR(LEFT(Table_owssvr[[#This Row],[Subject]],FIND(";",Table_owssvr[[#This Row],[Subject]])-1),Table_owssvr[[#This Row],[Subject]])</f>
        <v>Damage related to disaster</v>
      </c>
      <c r="I1233" s="25" t="s">
        <v>16</v>
      </c>
      <c r="J1233" s="25" t="s">
        <v>14</v>
      </c>
      <c r="K1233" s="29">
        <v>43497.453425925924</v>
      </c>
      <c r="L1233" s="25"/>
      <c r="M1233" s="25"/>
      <c r="N1233" s="30" t="s">
        <v>12</v>
      </c>
      <c r="O1233" s="28" t="b">
        <v>0</v>
      </c>
      <c r="P1233" s="25" t="s">
        <v>15</v>
      </c>
      <c r="Q1233" s="33" t="str">
        <f>IF(ISNUMBER(SEARCH(",",Table_owssvr[[#This Row],[Created By]])),SUBSTITUTE(Table_owssvr[[#This Row],[Created By]]," OCD,",""),Table_owssvr[[#This Row],[Created By]])</f>
        <v>Janssen Helena</v>
      </c>
      <c r="R1233" s="33" t="str">
        <f>IF(ISNUMBER(SEARCH(",",Table_owssvr[[#This Row],[Created By]])),(MID(Table_owssvr[[#This Row],[Created By_A]]&amp;" "&amp;Table_owssvr[[#This Row],[Created By_A]],FIND(" ",Table_owssvr[[#This Row],[Created By_A]])+1,LEN(Table_owssvr[[#This Row],[Created By_A]]))),Table_owssvr[[#This Row],[Created By]])</f>
        <v>Helena Janssen</v>
      </c>
      <c r="S1233" s="34" t="str">
        <f>IF(ISNUMBER(SEARCH(",",Table_owssvr[[#This Row],[Created By_B1]])),SUBSTITUTE(Table_owssvr[[#This Row],[Created By_B1]],",",""),Table_owssvr[[#This Row],[Created By_B1]])</f>
        <v>Helena Janssen</v>
      </c>
      <c r="T1233" s="31">
        <v>1248</v>
      </c>
      <c r="U1233" s="25" t="s">
        <v>15</v>
      </c>
      <c r="V1233" s="29">
        <v>43497.453425925924</v>
      </c>
      <c r="W1233" s="25" t="s">
        <v>14</v>
      </c>
      <c r="X1233" s="25"/>
      <c r="Y1233" s="25" t="s">
        <v>13</v>
      </c>
      <c r="Z1233" s="25" t="s">
        <v>12</v>
      </c>
      <c r="AA1233" s="25" t="s">
        <v>11</v>
      </c>
    </row>
    <row r="1234" spans="1:27" x14ac:dyDescent="0.25">
      <c r="A1234" s="25" t="s">
        <v>2558</v>
      </c>
      <c r="B1234" s="26">
        <v>43494</v>
      </c>
      <c r="C1234" s="27" t="str">
        <f ca="1">IF(Table_owssvr[[#This Row],[Date]]&gt;=(TODAY()-365),"Y","N")</f>
        <v>N</v>
      </c>
      <c r="D1234" s="25" t="s">
        <v>2559</v>
      </c>
      <c r="E1234" s="25" t="s">
        <v>19</v>
      </c>
      <c r="F1234" s="14" t="s">
        <v>2560</v>
      </c>
      <c r="G1234" s="25" t="s">
        <v>159</v>
      </c>
      <c r="H1234" s="28" t="str">
        <f>IFERROR(LEFT(Table_owssvr[[#This Row],[Subject]],FIND(";",Table_owssvr[[#This Row],[Subject]])-1),Table_owssvr[[#This Row],[Subject]])</f>
        <v>Damage related to disaster</v>
      </c>
      <c r="I1234" s="25" t="s">
        <v>16</v>
      </c>
      <c r="J1234" s="25" t="s">
        <v>14</v>
      </c>
      <c r="K1234" s="29">
        <v>43497.472268518519</v>
      </c>
      <c r="L1234" s="25"/>
      <c r="M1234" s="25"/>
      <c r="N1234" s="30" t="s">
        <v>12</v>
      </c>
      <c r="O1234" s="28" t="b">
        <v>0</v>
      </c>
      <c r="P1234" s="25" t="s">
        <v>15</v>
      </c>
      <c r="Q1234" s="33" t="str">
        <f>IF(ISNUMBER(SEARCH(",",Table_owssvr[[#This Row],[Created By]])),SUBSTITUTE(Table_owssvr[[#This Row],[Created By]]," OCD,",""),Table_owssvr[[#This Row],[Created By]])</f>
        <v>Janssen Helena</v>
      </c>
      <c r="R1234" s="33" t="str">
        <f>IF(ISNUMBER(SEARCH(",",Table_owssvr[[#This Row],[Created By]])),(MID(Table_owssvr[[#This Row],[Created By_A]]&amp;" "&amp;Table_owssvr[[#This Row],[Created By_A]],FIND(" ",Table_owssvr[[#This Row],[Created By_A]])+1,LEN(Table_owssvr[[#This Row],[Created By_A]]))),Table_owssvr[[#This Row],[Created By]])</f>
        <v>Helena Janssen</v>
      </c>
      <c r="S1234" s="34" t="str">
        <f>IF(ISNUMBER(SEARCH(",",Table_owssvr[[#This Row],[Created By_B1]])),SUBSTITUTE(Table_owssvr[[#This Row],[Created By_B1]],",",""),Table_owssvr[[#This Row],[Created By_B1]])</f>
        <v>Helena Janssen</v>
      </c>
      <c r="T1234" s="31">
        <v>1249</v>
      </c>
      <c r="U1234" s="25" t="s">
        <v>15</v>
      </c>
      <c r="V1234" s="29">
        <v>43497.472268518519</v>
      </c>
      <c r="W1234" s="25" t="s">
        <v>14</v>
      </c>
      <c r="X1234" s="25"/>
      <c r="Y1234" s="25" t="s">
        <v>13</v>
      </c>
      <c r="Z1234" s="25" t="s">
        <v>12</v>
      </c>
      <c r="AA1234" s="25" t="s">
        <v>11</v>
      </c>
    </row>
    <row r="1235" spans="1:27" x14ac:dyDescent="0.25">
      <c r="A1235" s="25" t="s">
        <v>2561</v>
      </c>
      <c r="B1235" s="26">
        <v>43495</v>
      </c>
      <c r="C1235" s="27" t="str">
        <f ca="1">IF(Table_owssvr[[#This Row],[Date]]&gt;=(TODAY()-365),"Y","N")</f>
        <v>N</v>
      </c>
      <c r="D1235" s="25" t="s">
        <v>2562</v>
      </c>
      <c r="E1235" s="25" t="s">
        <v>19</v>
      </c>
      <c r="F1235" s="14" t="s">
        <v>2563</v>
      </c>
      <c r="G1235" s="25" t="s">
        <v>306</v>
      </c>
      <c r="H1235" s="28" t="str">
        <f>IFERROR(LEFT(Table_owssvr[[#This Row],[Subject]],FIND(";",Table_owssvr[[#This Row],[Subject]])-1),Table_owssvr[[#This Row],[Subject]])</f>
        <v>Damage related to disaster</v>
      </c>
      <c r="I1235" s="25" t="s">
        <v>16</v>
      </c>
      <c r="J1235" s="25" t="s">
        <v>14</v>
      </c>
      <c r="K1235" s="29">
        <v>43497.484340277777</v>
      </c>
      <c r="L1235" s="25"/>
      <c r="M1235" s="25"/>
      <c r="N1235" s="30" t="s">
        <v>12</v>
      </c>
      <c r="O1235" s="28" t="b">
        <v>0</v>
      </c>
      <c r="P1235" s="25" t="s">
        <v>15</v>
      </c>
      <c r="Q1235" s="33" t="str">
        <f>IF(ISNUMBER(SEARCH(",",Table_owssvr[[#This Row],[Created By]])),SUBSTITUTE(Table_owssvr[[#This Row],[Created By]]," OCD,",""),Table_owssvr[[#This Row],[Created By]])</f>
        <v>Janssen Helena</v>
      </c>
      <c r="R1235" s="33" t="str">
        <f>IF(ISNUMBER(SEARCH(",",Table_owssvr[[#This Row],[Created By]])),(MID(Table_owssvr[[#This Row],[Created By_A]]&amp;" "&amp;Table_owssvr[[#This Row],[Created By_A]],FIND(" ",Table_owssvr[[#This Row],[Created By_A]])+1,LEN(Table_owssvr[[#This Row],[Created By_A]]))),Table_owssvr[[#This Row],[Created By]])</f>
        <v>Helena Janssen</v>
      </c>
      <c r="S1235" s="34" t="str">
        <f>IF(ISNUMBER(SEARCH(",",Table_owssvr[[#This Row],[Created By_B1]])),SUBSTITUTE(Table_owssvr[[#This Row],[Created By_B1]],",",""),Table_owssvr[[#This Row],[Created By_B1]])</f>
        <v>Helena Janssen</v>
      </c>
      <c r="T1235" s="31">
        <v>1250</v>
      </c>
      <c r="U1235" s="25" t="s">
        <v>15</v>
      </c>
      <c r="V1235" s="29">
        <v>43497.484340277777</v>
      </c>
      <c r="W1235" s="25" t="s">
        <v>14</v>
      </c>
      <c r="X1235" s="25"/>
      <c r="Y1235" s="25" t="s">
        <v>13</v>
      </c>
      <c r="Z1235" s="25" t="s">
        <v>12</v>
      </c>
      <c r="AA1235" s="25" t="s">
        <v>11</v>
      </c>
    </row>
    <row r="1236" spans="1:27" x14ac:dyDescent="0.25">
      <c r="A1236" s="25" t="s">
        <v>2564</v>
      </c>
      <c r="B1236" s="26">
        <v>43495</v>
      </c>
      <c r="C1236" s="27" t="str">
        <f ca="1">IF(Table_owssvr[[#This Row],[Date]]&gt;=(TODAY()-365),"Y","N")</f>
        <v>N</v>
      </c>
      <c r="D1236" s="25" t="s">
        <v>2565</v>
      </c>
      <c r="E1236" s="25" t="s">
        <v>19</v>
      </c>
      <c r="F1236" s="14" t="s">
        <v>2566</v>
      </c>
      <c r="G1236" s="25" t="s">
        <v>306</v>
      </c>
      <c r="H1236" s="28" t="str">
        <f>IFERROR(LEFT(Table_owssvr[[#This Row],[Subject]],FIND(";",Table_owssvr[[#This Row],[Subject]])-1),Table_owssvr[[#This Row],[Subject]])</f>
        <v>Damage related to disaster</v>
      </c>
      <c r="I1236" s="25" t="s">
        <v>16</v>
      </c>
      <c r="J1236" s="25" t="s">
        <v>14</v>
      </c>
      <c r="K1236" s="29">
        <v>43497.492175925923</v>
      </c>
      <c r="L1236" s="25"/>
      <c r="M1236" s="25"/>
      <c r="N1236" s="30" t="s">
        <v>12</v>
      </c>
      <c r="O1236" s="28" t="b">
        <v>0</v>
      </c>
      <c r="P1236" s="25" t="s">
        <v>15</v>
      </c>
      <c r="Q1236" s="33" t="str">
        <f>IF(ISNUMBER(SEARCH(",",Table_owssvr[[#This Row],[Created By]])),SUBSTITUTE(Table_owssvr[[#This Row],[Created By]]," OCD,",""),Table_owssvr[[#This Row],[Created By]])</f>
        <v>Janssen Helena</v>
      </c>
      <c r="R1236" s="33" t="str">
        <f>IF(ISNUMBER(SEARCH(",",Table_owssvr[[#This Row],[Created By]])),(MID(Table_owssvr[[#This Row],[Created By_A]]&amp;" "&amp;Table_owssvr[[#This Row],[Created By_A]],FIND(" ",Table_owssvr[[#This Row],[Created By_A]])+1,LEN(Table_owssvr[[#This Row],[Created By_A]]))),Table_owssvr[[#This Row],[Created By]])</f>
        <v>Helena Janssen</v>
      </c>
      <c r="S1236" s="34" t="str">
        <f>IF(ISNUMBER(SEARCH(",",Table_owssvr[[#This Row],[Created By_B1]])),SUBSTITUTE(Table_owssvr[[#This Row],[Created By_B1]],",",""),Table_owssvr[[#This Row],[Created By_B1]])</f>
        <v>Helena Janssen</v>
      </c>
      <c r="T1236" s="31">
        <v>1251</v>
      </c>
      <c r="U1236" s="25" t="s">
        <v>15</v>
      </c>
      <c r="V1236" s="29">
        <v>43497.492175925923</v>
      </c>
      <c r="W1236" s="25" t="s">
        <v>14</v>
      </c>
      <c r="X1236" s="25"/>
      <c r="Y1236" s="25" t="s">
        <v>13</v>
      </c>
      <c r="Z1236" s="25" t="s">
        <v>12</v>
      </c>
      <c r="AA1236" s="25" t="s">
        <v>11</v>
      </c>
    </row>
    <row r="1237" spans="1:27" x14ac:dyDescent="0.25">
      <c r="A1237" s="25" t="s">
        <v>2567</v>
      </c>
      <c r="B1237" s="26">
        <v>43495</v>
      </c>
      <c r="C1237" s="27" t="str">
        <f ca="1">IF(Table_owssvr[[#This Row],[Date]]&gt;=(TODAY()-365),"Y","N")</f>
        <v>N</v>
      </c>
      <c r="D1237" s="25" t="s">
        <v>2568</v>
      </c>
      <c r="E1237" s="25" t="s">
        <v>19</v>
      </c>
      <c r="F1237" s="14" t="s">
        <v>2569</v>
      </c>
      <c r="G1237" s="25" t="s">
        <v>306</v>
      </c>
      <c r="H1237" s="28" t="str">
        <f>IFERROR(LEFT(Table_owssvr[[#This Row],[Subject]],FIND(";",Table_owssvr[[#This Row],[Subject]])-1),Table_owssvr[[#This Row],[Subject]])</f>
        <v>Damage related to disaster</v>
      </c>
      <c r="I1237" s="25" t="s">
        <v>16</v>
      </c>
      <c r="J1237" s="25" t="s">
        <v>14</v>
      </c>
      <c r="K1237" s="29">
        <v>43497.501666666663</v>
      </c>
      <c r="L1237" s="25"/>
      <c r="M1237" s="25"/>
      <c r="N1237" s="30" t="s">
        <v>12</v>
      </c>
      <c r="O1237" s="28" t="b">
        <v>0</v>
      </c>
      <c r="P1237" s="25" t="s">
        <v>15</v>
      </c>
      <c r="Q1237" s="33" t="str">
        <f>IF(ISNUMBER(SEARCH(",",Table_owssvr[[#This Row],[Created By]])),SUBSTITUTE(Table_owssvr[[#This Row],[Created By]]," OCD,",""),Table_owssvr[[#This Row],[Created By]])</f>
        <v>Janssen Helena</v>
      </c>
      <c r="R1237" s="33" t="str">
        <f>IF(ISNUMBER(SEARCH(",",Table_owssvr[[#This Row],[Created By]])),(MID(Table_owssvr[[#This Row],[Created By_A]]&amp;" "&amp;Table_owssvr[[#This Row],[Created By_A]],FIND(" ",Table_owssvr[[#This Row],[Created By_A]])+1,LEN(Table_owssvr[[#This Row],[Created By_A]]))),Table_owssvr[[#This Row],[Created By]])</f>
        <v>Helena Janssen</v>
      </c>
      <c r="S1237" s="34" t="str">
        <f>IF(ISNUMBER(SEARCH(",",Table_owssvr[[#This Row],[Created By_B1]])),SUBSTITUTE(Table_owssvr[[#This Row],[Created By_B1]],",",""),Table_owssvr[[#This Row],[Created By_B1]])</f>
        <v>Helena Janssen</v>
      </c>
      <c r="T1237" s="31">
        <v>1252</v>
      </c>
      <c r="U1237" s="25" t="s">
        <v>15</v>
      </c>
      <c r="V1237" s="29">
        <v>43497.504421296297</v>
      </c>
      <c r="W1237" s="25" t="s">
        <v>14</v>
      </c>
      <c r="X1237" s="25"/>
      <c r="Y1237" s="25" t="s">
        <v>13</v>
      </c>
      <c r="Z1237" s="25" t="s">
        <v>12</v>
      </c>
      <c r="AA1237" s="25" t="s">
        <v>11</v>
      </c>
    </row>
    <row r="1238" spans="1:27" x14ac:dyDescent="0.25">
      <c r="A1238" s="25" t="s">
        <v>31</v>
      </c>
      <c r="B1238" s="26">
        <v>43500</v>
      </c>
      <c r="C1238" s="27" t="str">
        <f ca="1">IF(Table_owssvr[[#This Row],[Date]]&gt;=(TODAY()-365),"Y","N")</f>
        <v>N</v>
      </c>
      <c r="D1238" s="25" t="s">
        <v>30</v>
      </c>
      <c r="E1238" s="25" t="s">
        <v>29</v>
      </c>
      <c r="F1238" s="14" t="s">
        <v>2570</v>
      </c>
      <c r="G1238" s="25" t="s">
        <v>13</v>
      </c>
      <c r="H1238" s="28" t="str">
        <f>IFERROR(LEFT(Table_owssvr[[#This Row],[Subject]],FIND(";",Table_owssvr[[#This Row],[Subject]])-1),Table_owssvr[[#This Row],[Subject]])</f>
        <v>Grants Management</v>
      </c>
      <c r="I1238" s="25" t="s">
        <v>27</v>
      </c>
      <c r="J1238" s="25" t="s">
        <v>26</v>
      </c>
      <c r="K1238" s="29">
        <v>43500.294687499998</v>
      </c>
      <c r="L1238" s="25"/>
      <c r="M1238" s="25"/>
      <c r="N1238" s="30" t="s">
        <v>12</v>
      </c>
      <c r="O1238" s="28" t="b">
        <v>0</v>
      </c>
      <c r="P1238" s="25" t="s">
        <v>15</v>
      </c>
      <c r="Q1238" s="33" t="str">
        <f>IF(ISNUMBER(SEARCH(",",Table_owssvr[[#This Row],[Created By]])),SUBSTITUTE(Table_owssvr[[#This Row],[Created By]]," OCD,",""),Table_owssvr[[#This Row],[Created By]])</f>
        <v>Jimmy Dunphy</v>
      </c>
      <c r="R1238" s="33" t="str">
        <f>IF(ISNUMBER(SEARCH(",",Table_owssvr[[#This Row],[Created By]])),(MID(Table_owssvr[[#This Row],[Created By_A]]&amp;" "&amp;Table_owssvr[[#This Row],[Created By_A]],FIND(" ",Table_owssvr[[#This Row],[Created By_A]])+1,LEN(Table_owssvr[[#This Row],[Created By_A]]))),Table_owssvr[[#This Row],[Created By]])</f>
        <v>Jimmy Dunphy</v>
      </c>
      <c r="S1238" s="34" t="str">
        <f>IF(ISNUMBER(SEARCH(",",Table_owssvr[[#This Row],[Created By_B1]])),SUBSTITUTE(Table_owssvr[[#This Row],[Created By_B1]],",",""),Table_owssvr[[#This Row],[Created By_B1]])</f>
        <v>Jimmy Dunphy</v>
      </c>
      <c r="T1238" s="31">
        <v>1253</v>
      </c>
      <c r="U1238" s="25" t="s">
        <v>15</v>
      </c>
      <c r="V1238" s="29">
        <v>43500.635324074072</v>
      </c>
      <c r="W1238" s="25" t="s">
        <v>26</v>
      </c>
      <c r="X1238" s="25"/>
      <c r="Y1238" s="25" t="s">
        <v>13</v>
      </c>
      <c r="Z1238" s="25" t="s">
        <v>12</v>
      </c>
      <c r="AA1238" s="25" t="s">
        <v>11</v>
      </c>
    </row>
    <row r="1239" spans="1:27" x14ac:dyDescent="0.25">
      <c r="A1239" s="25" t="s">
        <v>2571</v>
      </c>
      <c r="B1239" s="26">
        <v>43480</v>
      </c>
      <c r="C1239" s="27" t="str">
        <f ca="1">IF(Table_owssvr[[#This Row],[Date]]&gt;=(TODAY()-365),"Y","N")</f>
        <v>N</v>
      </c>
      <c r="D1239" s="25" t="s">
        <v>2572</v>
      </c>
      <c r="E1239" s="25" t="s">
        <v>19</v>
      </c>
      <c r="F1239" s="14" t="s">
        <v>2573</v>
      </c>
      <c r="G1239" s="25" t="s">
        <v>159</v>
      </c>
      <c r="H1239" s="28" t="str">
        <f>IFERROR(LEFT(Table_owssvr[[#This Row],[Subject]],FIND(";",Table_owssvr[[#This Row],[Subject]])-1),Table_owssvr[[#This Row],[Subject]])</f>
        <v>Damage related to disaster</v>
      </c>
      <c r="I1239" s="25" t="s">
        <v>16</v>
      </c>
      <c r="J1239" s="25" t="s">
        <v>95</v>
      </c>
      <c r="K1239" s="29">
        <v>43500.520833333336</v>
      </c>
      <c r="L1239" s="25"/>
      <c r="M1239" s="25"/>
      <c r="N1239" s="30" t="s">
        <v>12</v>
      </c>
      <c r="O1239" s="28" t="b">
        <v>0</v>
      </c>
      <c r="P1239" s="25" t="s">
        <v>15</v>
      </c>
      <c r="Q1239" s="33" t="str">
        <f>IF(ISNUMBER(SEARCH(",",Table_owssvr[[#This Row],[Created By]])),SUBSTITUTE(Table_owssvr[[#This Row],[Created By]]," OCD,",""),Table_owssvr[[#This Row],[Created By]])</f>
        <v>Eugenia Williams</v>
      </c>
      <c r="R1239" s="33" t="str">
        <f>IF(ISNUMBER(SEARCH(",",Table_owssvr[[#This Row],[Created By]])),(MID(Table_owssvr[[#This Row],[Created By_A]]&amp;" "&amp;Table_owssvr[[#This Row],[Created By_A]],FIND(" ",Table_owssvr[[#This Row],[Created By_A]])+1,LEN(Table_owssvr[[#This Row],[Created By_A]]))),Table_owssvr[[#This Row],[Created By]])</f>
        <v>Eugenia Williams</v>
      </c>
      <c r="S1239" s="34" t="str">
        <f>IF(ISNUMBER(SEARCH(",",Table_owssvr[[#This Row],[Created By_B1]])),SUBSTITUTE(Table_owssvr[[#This Row],[Created By_B1]],",",""),Table_owssvr[[#This Row],[Created By_B1]])</f>
        <v>Eugenia Williams</v>
      </c>
      <c r="T1239" s="31">
        <v>1254</v>
      </c>
      <c r="U1239" s="25" t="s">
        <v>15</v>
      </c>
      <c r="V1239" s="29">
        <v>43500.520833333336</v>
      </c>
      <c r="W1239" s="25" t="s">
        <v>95</v>
      </c>
      <c r="X1239" s="25"/>
      <c r="Y1239" s="25" t="s">
        <v>13</v>
      </c>
      <c r="Z1239" s="25" t="s">
        <v>12</v>
      </c>
      <c r="AA1239" s="25" t="s">
        <v>11</v>
      </c>
    </row>
    <row r="1240" spans="1:27" x14ac:dyDescent="0.25">
      <c r="A1240" s="25" t="s">
        <v>2574</v>
      </c>
      <c r="B1240" s="26">
        <v>43501</v>
      </c>
      <c r="C1240" s="27" t="str">
        <f ca="1">IF(Table_owssvr[[#This Row],[Date]]&gt;=(TODAY()-365),"Y","N")</f>
        <v>N</v>
      </c>
      <c r="D1240" s="25" t="s">
        <v>2575</v>
      </c>
      <c r="E1240" s="25" t="s">
        <v>39</v>
      </c>
      <c r="F1240" s="14" t="s">
        <v>2576</v>
      </c>
      <c r="G1240" s="25" t="s">
        <v>59</v>
      </c>
      <c r="H1240" s="28" t="str">
        <f>IFERROR(LEFT(Table_owssvr[[#This Row],[Subject]],FIND(";",Table_owssvr[[#This Row],[Subject]])-1),Table_owssvr[[#This Row],[Subject]])</f>
        <v>Damage related to disaster</v>
      </c>
      <c r="I1240" s="25" t="s">
        <v>27</v>
      </c>
      <c r="J1240" s="25" t="s">
        <v>2339</v>
      </c>
      <c r="K1240" s="29">
        <v>43501.441250000003</v>
      </c>
      <c r="L1240" s="25"/>
      <c r="M1240" s="25"/>
      <c r="N1240" s="30" t="s">
        <v>12</v>
      </c>
      <c r="O1240" s="28" t="b">
        <v>0</v>
      </c>
      <c r="P1240" s="25" t="s">
        <v>15</v>
      </c>
      <c r="Q1240" s="33" t="str">
        <f>IF(ISNUMBER(SEARCH(",",Table_owssvr[[#This Row],[Created By]])),SUBSTITUTE(Table_owssvr[[#This Row],[Created By]]," OCD,",""),Table_owssvr[[#This Row],[Created By]])</f>
        <v>Part, Fay</v>
      </c>
      <c r="R1240" s="33" t="str">
        <f>IF(ISNUMBER(SEARCH(",",Table_owssvr[[#This Row],[Created By]])),(MID(Table_owssvr[[#This Row],[Created By_A]]&amp;" "&amp;Table_owssvr[[#This Row],[Created By_A]],FIND(" ",Table_owssvr[[#This Row],[Created By_A]])+1,LEN(Table_owssvr[[#This Row],[Created By_A]]))),Table_owssvr[[#This Row],[Created By]])</f>
        <v>Fay Part,</v>
      </c>
      <c r="S1240" s="34" t="str">
        <f>IF(ISNUMBER(SEARCH(",",Table_owssvr[[#This Row],[Created By_B1]])),SUBSTITUTE(Table_owssvr[[#This Row],[Created By_B1]],",",""),Table_owssvr[[#This Row],[Created By_B1]])</f>
        <v>Fay Part</v>
      </c>
      <c r="T1240" s="31">
        <v>1255</v>
      </c>
      <c r="U1240" s="25" t="s">
        <v>15</v>
      </c>
      <c r="V1240" s="29">
        <v>43501.441250000003</v>
      </c>
      <c r="W1240" s="25" t="s">
        <v>2339</v>
      </c>
      <c r="X1240" s="25"/>
      <c r="Y1240" s="25" t="s">
        <v>13</v>
      </c>
      <c r="Z1240" s="25" t="s">
        <v>12</v>
      </c>
      <c r="AA1240" s="25" t="s">
        <v>11</v>
      </c>
    </row>
    <row r="1241" spans="1:27" x14ac:dyDescent="0.25">
      <c r="A1241" s="25" t="s">
        <v>41</v>
      </c>
      <c r="B1241" s="26">
        <v>43503</v>
      </c>
      <c r="C1241" s="27" t="str">
        <f ca="1">IF(Table_owssvr[[#This Row],[Date]]&gt;=(TODAY()-365),"Y","N")</f>
        <v>N</v>
      </c>
      <c r="D1241" s="25" t="s">
        <v>40</v>
      </c>
      <c r="E1241" s="25" t="s">
        <v>39</v>
      </c>
      <c r="F1241" s="14" t="s">
        <v>2577</v>
      </c>
      <c r="G1241" s="25" t="s">
        <v>13</v>
      </c>
      <c r="H1241" s="28" t="str">
        <f>IFERROR(LEFT(Table_owssvr[[#This Row],[Subject]],FIND(";",Table_owssvr[[#This Row],[Subject]])-1),Table_owssvr[[#This Row],[Subject]])</f>
        <v>Grants Management</v>
      </c>
      <c r="I1241" s="25" t="s">
        <v>27</v>
      </c>
      <c r="J1241" s="25" t="s">
        <v>26</v>
      </c>
      <c r="K1241" s="29">
        <v>43503.329918981479</v>
      </c>
      <c r="L1241" s="25"/>
      <c r="M1241" s="25"/>
      <c r="N1241" s="30" t="s">
        <v>12</v>
      </c>
      <c r="O1241" s="28" t="b">
        <v>0</v>
      </c>
      <c r="P1241" s="25" t="s">
        <v>15</v>
      </c>
      <c r="Q1241" s="33" t="str">
        <f>IF(ISNUMBER(SEARCH(",",Table_owssvr[[#This Row],[Created By]])),SUBSTITUTE(Table_owssvr[[#This Row],[Created By]]," OCD,",""),Table_owssvr[[#This Row],[Created By]])</f>
        <v>Jimmy Dunphy</v>
      </c>
      <c r="R1241" s="33" t="str">
        <f>IF(ISNUMBER(SEARCH(",",Table_owssvr[[#This Row],[Created By]])),(MID(Table_owssvr[[#This Row],[Created By_A]]&amp;" "&amp;Table_owssvr[[#This Row],[Created By_A]],FIND(" ",Table_owssvr[[#This Row],[Created By_A]])+1,LEN(Table_owssvr[[#This Row],[Created By_A]]))),Table_owssvr[[#This Row],[Created By]])</f>
        <v>Jimmy Dunphy</v>
      </c>
      <c r="S1241" s="34" t="str">
        <f>IF(ISNUMBER(SEARCH(",",Table_owssvr[[#This Row],[Created By_B1]])),SUBSTITUTE(Table_owssvr[[#This Row],[Created By_B1]],",",""),Table_owssvr[[#This Row],[Created By_B1]])</f>
        <v>Jimmy Dunphy</v>
      </c>
      <c r="T1241" s="31">
        <v>1256</v>
      </c>
      <c r="U1241" s="25" t="s">
        <v>15</v>
      </c>
      <c r="V1241" s="29">
        <v>43503.637256944443</v>
      </c>
      <c r="W1241" s="25" t="s">
        <v>26</v>
      </c>
      <c r="X1241" s="25"/>
      <c r="Y1241" s="25" t="s">
        <v>13</v>
      </c>
      <c r="Z1241" s="25" t="s">
        <v>12</v>
      </c>
      <c r="AA1241" s="25" t="s">
        <v>11</v>
      </c>
    </row>
    <row r="1242" spans="1:27" x14ac:dyDescent="0.25">
      <c r="A1242" s="25" t="s">
        <v>2578</v>
      </c>
      <c r="B1242" s="26">
        <v>43494</v>
      </c>
      <c r="C1242" s="27" t="str">
        <f ca="1">IF(Table_owssvr[[#This Row],[Date]]&gt;=(TODAY()-365),"Y","N")</f>
        <v>N</v>
      </c>
      <c r="D1242" s="25" t="s">
        <v>2579</v>
      </c>
      <c r="E1242" s="25" t="s">
        <v>19</v>
      </c>
      <c r="F1242" s="14" t="s">
        <v>2580</v>
      </c>
      <c r="G1242" s="25" t="s">
        <v>159</v>
      </c>
      <c r="H1242" s="28" t="str">
        <f>IFERROR(LEFT(Table_owssvr[[#This Row],[Subject]],FIND(";",Table_owssvr[[#This Row],[Subject]])-1),Table_owssvr[[#This Row],[Subject]])</f>
        <v>Damage related to disaster</v>
      </c>
      <c r="I1242" s="25" t="s">
        <v>16</v>
      </c>
      <c r="J1242" s="25" t="s">
        <v>95</v>
      </c>
      <c r="K1242" s="29">
        <v>43503.402615740742</v>
      </c>
      <c r="L1242" s="25"/>
      <c r="M1242" s="25"/>
      <c r="N1242" s="30" t="s">
        <v>12</v>
      </c>
      <c r="O1242" s="28" t="b">
        <v>0</v>
      </c>
      <c r="P1242" s="25" t="s">
        <v>15</v>
      </c>
      <c r="Q1242" s="33" t="str">
        <f>IF(ISNUMBER(SEARCH(",",Table_owssvr[[#This Row],[Created By]])),SUBSTITUTE(Table_owssvr[[#This Row],[Created By]]," OCD,",""),Table_owssvr[[#This Row],[Created By]])</f>
        <v>Eugenia Williams</v>
      </c>
      <c r="R1242" s="33" t="str">
        <f>IF(ISNUMBER(SEARCH(",",Table_owssvr[[#This Row],[Created By]])),(MID(Table_owssvr[[#This Row],[Created By_A]]&amp;" "&amp;Table_owssvr[[#This Row],[Created By_A]],FIND(" ",Table_owssvr[[#This Row],[Created By_A]])+1,LEN(Table_owssvr[[#This Row],[Created By_A]]))),Table_owssvr[[#This Row],[Created By]])</f>
        <v>Eugenia Williams</v>
      </c>
      <c r="S1242" s="34" t="str">
        <f>IF(ISNUMBER(SEARCH(",",Table_owssvr[[#This Row],[Created By_B1]])),SUBSTITUTE(Table_owssvr[[#This Row],[Created By_B1]],",",""),Table_owssvr[[#This Row],[Created By_B1]])</f>
        <v>Eugenia Williams</v>
      </c>
      <c r="T1242" s="31">
        <v>1257</v>
      </c>
      <c r="U1242" s="25" t="s">
        <v>15</v>
      </c>
      <c r="V1242" s="29">
        <v>43503.402615740742</v>
      </c>
      <c r="W1242" s="25" t="s">
        <v>95</v>
      </c>
      <c r="X1242" s="25"/>
      <c r="Y1242" s="25" t="s">
        <v>13</v>
      </c>
      <c r="Z1242" s="25" t="s">
        <v>12</v>
      </c>
      <c r="AA1242" s="25" t="s">
        <v>11</v>
      </c>
    </row>
    <row r="1243" spans="1:27" x14ac:dyDescent="0.25">
      <c r="A1243" s="25" t="s">
        <v>2581</v>
      </c>
      <c r="B1243" s="26">
        <v>43504</v>
      </c>
      <c r="C1243" s="27" t="str">
        <f ca="1">IF(Table_owssvr[[#This Row],[Date]]&gt;=(TODAY()-365),"Y","N")</f>
        <v>N</v>
      </c>
      <c r="D1243" s="25" t="s">
        <v>2582</v>
      </c>
      <c r="E1243" s="25" t="s">
        <v>19</v>
      </c>
      <c r="F1243" s="14" t="s">
        <v>2583</v>
      </c>
      <c r="G1243" s="25" t="s">
        <v>159</v>
      </c>
      <c r="H1243" s="28" t="str">
        <f>IFERROR(LEFT(Table_owssvr[[#This Row],[Subject]],FIND(";",Table_owssvr[[#This Row],[Subject]])-1),Table_owssvr[[#This Row],[Subject]])</f>
        <v>Damage related to disaster</v>
      </c>
      <c r="I1243" s="25" t="s">
        <v>16</v>
      </c>
      <c r="J1243" s="25" t="s">
        <v>14</v>
      </c>
      <c r="K1243" s="29">
        <v>43507.306631944448</v>
      </c>
      <c r="L1243" s="25"/>
      <c r="M1243" s="25"/>
      <c r="N1243" s="30" t="s">
        <v>12</v>
      </c>
      <c r="O1243" s="28" t="b">
        <v>0</v>
      </c>
      <c r="P1243" s="25" t="s">
        <v>15</v>
      </c>
      <c r="Q1243" s="33" t="str">
        <f>IF(ISNUMBER(SEARCH(",",Table_owssvr[[#This Row],[Created By]])),SUBSTITUTE(Table_owssvr[[#This Row],[Created By]]," OCD,",""),Table_owssvr[[#This Row],[Created By]])</f>
        <v>Janssen Helena</v>
      </c>
      <c r="R1243" s="33" t="str">
        <f>IF(ISNUMBER(SEARCH(",",Table_owssvr[[#This Row],[Created By]])),(MID(Table_owssvr[[#This Row],[Created By_A]]&amp;" "&amp;Table_owssvr[[#This Row],[Created By_A]],FIND(" ",Table_owssvr[[#This Row],[Created By_A]])+1,LEN(Table_owssvr[[#This Row],[Created By_A]]))),Table_owssvr[[#This Row],[Created By]])</f>
        <v>Helena Janssen</v>
      </c>
      <c r="S1243" s="34" t="str">
        <f>IF(ISNUMBER(SEARCH(",",Table_owssvr[[#This Row],[Created By_B1]])),SUBSTITUTE(Table_owssvr[[#This Row],[Created By_B1]],",",""),Table_owssvr[[#This Row],[Created By_B1]])</f>
        <v>Helena Janssen</v>
      </c>
      <c r="T1243" s="31">
        <v>1258</v>
      </c>
      <c r="U1243" s="25" t="s">
        <v>15</v>
      </c>
      <c r="V1243" s="29">
        <v>43507.306631944448</v>
      </c>
      <c r="W1243" s="25" t="s">
        <v>14</v>
      </c>
      <c r="X1243" s="25"/>
      <c r="Y1243" s="25" t="s">
        <v>13</v>
      </c>
      <c r="Z1243" s="25" t="s">
        <v>12</v>
      </c>
      <c r="AA1243" s="25" t="s">
        <v>11</v>
      </c>
    </row>
    <row r="1244" spans="1:27" x14ac:dyDescent="0.25">
      <c r="A1244" s="25" t="s">
        <v>2584</v>
      </c>
      <c r="B1244" s="26">
        <v>43504</v>
      </c>
      <c r="C1244" s="27" t="str">
        <f ca="1">IF(Table_owssvr[[#This Row],[Date]]&gt;=(TODAY()-365),"Y","N")</f>
        <v>N</v>
      </c>
      <c r="D1244" s="25" t="s">
        <v>2585</v>
      </c>
      <c r="E1244" s="25" t="s">
        <v>19</v>
      </c>
      <c r="F1244" s="14" t="s">
        <v>2586</v>
      </c>
      <c r="G1244" s="25" t="s">
        <v>306</v>
      </c>
      <c r="H1244" s="28" t="str">
        <f>IFERROR(LEFT(Table_owssvr[[#This Row],[Subject]],FIND(";",Table_owssvr[[#This Row],[Subject]])-1),Table_owssvr[[#This Row],[Subject]])</f>
        <v>Damage related to disaster</v>
      </c>
      <c r="I1244" s="25" t="s">
        <v>16</v>
      </c>
      <c r="J1244" s="25" t="s">
        <v>14</v>
      </c>
      <c r="K1244" s="29">
        <v>43507.311990740738</v>
      </c>
      <c r="L1244" s="25"/>
      <c r="M1244" s="25"/>
      <c r="N1244" s="30" t="s">
        <v>12</v>
      </c>
      <c r="O1244" s="28" t="b">
        <v>0</v>
      </c>
      <c r="P1244" s="25" t="s">
        <v>15</v>
      </c>
      <c r="Q1244" s="33" t="str">
        <f>IF(ISNUMBER(SEARCH(",",Table_owssvr[[#This Row],[Created By]])),SUBSTITUTE(Table_owssvr[[#This Row],[Created By]]," OCD,",""),Table_owssvr[[#This Row],[Created By]])</f>
        <v>Janssen Helena</v>
      </c>
      <c r="R1244" s="33" t="str">
        <f>IF(ISNUMBER(SEARCH(",",Table_owssvr[[#This Row],[Created By]])),(MID(Table_owssvr[[#This Row],[Created By_A]]&amp;" "&amp;Table_owssvr[[#This Row],[Created By_A]],FIND(" ",Table_owssvr[[#This Row],[Created By_A]])+1,LEN(Table_owssvr[[#This Row],[Created By_A]]))),Table_owssvr[[#This Row],[Created By]])</f>
        <v>Helena Janssen</v>
      </c>
      <c r="S1244" s="34" t="str">
        <f>IF(ISNUMBER(SEARCH(",",Table_owssvr[[#This Row],[Created By_B1]])),SUBSTITUTE(Table_owssvr[[#This Row],[Created By_B1]],",",""),Table_owssvr[[#This Row],[Created By_B1]])</f>
        <v>Helena Janssen</v>
      </c>
      <c r="T1244" s="31">
        <v>1259</v>
      </c>
      <c r="U1244" s="25" t="s">
        <v>15</v>
      </c>
      <c r="V1244" s="29">
        <v>43507.312800925924</v>
      </c>
      <c r="W1244" s="25" t="s">
        <v>14</v>
      </c>
      <c r="X1244" s="25"/>
      <c r="Y1244" s="25" t="s">
        <v>13</v>
      </c>
      <c r="Z1244" s="25" t="s">
        <v>12</v>
      </c>
      <c r="AA1244" s="25" t="s">
        <v>11</v>
      </c>
    </row>
    <row r="1245" spans="1:27" x14ac:dyDescent="0.25">
      <c r="A1245" s="25" t="s">
        <v>2587</v>
      </c>
      <c r="B1245" s="26">
        <v>43494</v>
      </c>
      <c r="C1245" s="27" t="str">
        <f ca="1">IF(Table_owssvr[[#This Row],[Date]]&gt;=(TODAY()-365),"Y","N")</f>
        <v>N</v>
      </c>
      <c r="D1245" s="25" t="s">
        <v>2588</v>
      </c>
      <c r="E1245" s="25" t="s">
        <v>19</v>
      </c>
      <c r="F1245" s="14" t="s">
        <v>2589</v>
      </c>
      <c r="G1245" s="25" t="s">
        <v>354</v>
      </c>
      <c r="H1245" s="28" t="str">
        <f>IFERROR(LEFT(Table_owssvr[[#This Row],[Subject]],FIND(";",Table_owssvr[[#This Row],[Subject]])-1),Table_owssvr[[#This Row],[Subject]])</f>
        <v>Damage related to disaster</v>
      </c>
      <c r="I1245" s="25" t="s">
        <v>16</v>
      </c>
      <c r="J1245" s="25" t="s">
        <v>95</v>
      </c>
      <c r="K1245" s="29">
        <v>43508.662881944445</v>
      </c>
      <c r="L1245" s="25"/>
      <c r="M1245" s="25"/>
      <c r="N1245" s="30" t="s">
        <v>12</v>
      </c>
      <c r="O1245" s="28" t="b">
        <v>0</v>
      </c>
      <c r="P1245" s="25" t="s">
        <v>15</v>
      </c>
      <c r="Q1245" s="33" t="str">
        <f>IF(ISNUMBER(SEARCH(",",Table_owssvr[[#This Row],[Created By]])),SUBSTITUTE(Table_owssvr[[#This Row],[Created By]]," OCD,",""),Table_owssvr[[#This Row],[Created By]])</f>
        <v>Eugenia Williams</v>
      </c>
      <c r="R1245" s="33" t="str">
        <f>IF(ISNUMBER(SEARCH(",",Table_owssvr[[#This Row],[Created By]])),(MID(Table_owssvr[[#This Row],[Created By_A]]&amp;" "&amp;Table_owssvr[[#This Row],[Created By_A]],FIND(" ",Table_owssvr[[#This Row],[Created By_A]])+1,LEN(Table_owssvr[[#This Row],[Created By_A]]))),Table_owssvr[[#This Row],[Created By]])</f>
        <v>Eugenia Williams</v>
      </c>
      <c r="S1245" s="34" t="str">
        <f>IF(ISNUMBER(SEARCH(",",Table_owssvr[[#This Row],[Created By_B1]])),SUBSTITUTE(Table_owssvr[[#This Row],[Created By_B1]],",",""),Table_owssvr[[#This Row],[Created By_B1]])</f>
        <v>Eugenia Williams</v>
      </c>
      <c r="T1245" s="31">
        <v>1260</v>
      </c>
      <c r="U1245" s="25" t="s">
        <v>15</v>
      </c>
      <c r="V1245" s="29">
        <v>43508.662881944445</v>
      </c>
      <c r="W1245" s="25" t="s">
        <v>95</v>
      </c>
      <c r="X1245" s="25"/>
      <c r="Y1245" s="25" t="s">
        <v>13</v>
      </c>
      <c r="Z1245" s="25" t="s">
        <v>12</v>
      </c>
      <c r="AA1245" s="25" t="s">
        <v>11</v>
      </c>
    </row>
    <row r="1246" spans="1:27" x14ac:dyDescent="0.25">
      <c r="A1246" s="25" t="s">
        <v>2590</v>
      </c>
      <c r="B1246" s="26">
        <v>43493</v>
      </c>
      <c r="C1246" s="27" t="str">
        <f ca="1">IF(Table_owssvr[[#This Row],[Date]]&gt;=(TODAY()-365),"Y","N")</f>
        <v>N</v>
      </c>
      <c r="D1246" s="25" t="s">
        <v>2591</v>
      </c>
      <c r="E1246" s="25" t="s">
        <v>19</v>
      </c>
      <c r="F1246" s="14" t="s">
        <v>2592</v>
      </c>
      <c r="G1246" s="25" t="s">
        <v>217</v>
      </c>
      <c r="H1246" s="28" t="str">
        <f>IFERROR(LEFT(Table_owssvr[[#This Row],[Subject]],FIND(";",Table_owssvr[[#This Row],[Subject]])-1),Table_owssvr[[#This Row],[Subject]])</f>
        <v>Damage related to disaster</v>
      </c>
      <c r="I1246" s="25" t="s">
        <v>16</v>
      </c>
      <c r="J1246" s="25" t="s">
        <v>95</v>
      </c>
      <c r="K1246" s="29">
        <v>43511.397824074076</v>
      </c>
      <c r="L1246" s="25"/>
      <c r="M1246" s="25"/>
      <c r="N1246" s="30" t="s">
        <v>12</v>
      </c>
      <c r="O1246" s="28" t="b">
        <v>0</v>
      </c>
      <c r="P1246" s="25" t="s">
        <v>15</v>
      </c>
      <c r="Q1246" s="33" t="str">
        <f>IF(ISNUMBER(SEARCH(",",Table_owssvr[[#This Row],[Created By]])),SUBSTITUTE(Table_owssvr[[#This Row],[Created By]]," OCD,",""),Table_owssvr[[#This Row],[Created By]])</f>
        <v>Eugenia Williams</v>
      </c>
      <c r="R1246" s="33" t="str">
        <f>IF(ISNUMBER(SEARCH(",",Table_owssvr[[#This Row],[Created By]])),(MID(Table_owssvr[[#This Row],[Created By_A]]&amp;" "&amp;Table_owssvr[[#This Row],[Created By_A]],FIND(" ",Table_owssvr[[#This Row],[Created By_A]])+1,LEN(Table_owssvr[[#This Row],[Created By_A]]))),Table_owssvr[[#This Row],[Created By]])</f>
        <v>Eugenia Williams</v>
      </c>
      <c r="S1246" s="34" t="str">
        <f>IF(ISNUMBER(SEARCH(",",Table_owssvr[[#This Row],[Created By_B1]])),SUBSTITUTE(Table_owssvr[[#This Row],[Created By_B1]],",",""),Table_owssvr[[#This Row],[Created By_B1]])</f>
        <v>Eugenia Williams</v>
      </c>
      <c r="T1246" s="31">
        <v>1261</v>
      </c>
      <c r="U1246" s="25" t="s">
        <v>15</v>
      </c>
      <c r="V1246" s="29">
        <v>43511.397824074076</v>
      </c>
      <c r="W1246" s="25" t="s">
        <v>95</v>
      </c>
      <c r="X1246" s="25"/>
      <c r="Y1246" s="25" t="s">
        <v>13</v>
      </c>
      <c r="Z1246" s="25" t="s">
        <v>12</v>
      </c>
      <c r="AA1246" s="25" t="s">
        <v>11</v>
      </c>
    </row>
    <row r="1247" spans="1:27" x14ac:dyDescent="0.25">
      <c r="A1247" s="25" t="s">
        <v>2593</v>
      </c>
      <c r="B1247" s="26">
        <v>43509</v>
      </c>
      <c r="C1247" s="27" t="str">
        <f ca="1">IF(Table_owssvr[[#This Row],[Date]]&gt;=(TODAY()-365),"Y","N")</f>
        <v>N</v>
      </c>
      <c r="D1247" s="25" t="s">
        <v>2594</v>
      </c>
      <c r="E1247" s="25" t="s">
        <v>19</v>
      </c>
      <c r="F1247" s="14" t="s">
        <v>2595</v>
      </c>
      <c r="G1247" s="25" t="s">
        <v>306</v>
      </c>
      <c r="H1247" s="28" t="str">
        <f>IFERROR(LEFT(Table_owssvr[[#This Row],[Subject]],FIND(";",Table_owssvr[[#This Row],[Subject]])-1),Table_owssvr[[#This Row],[Subject]])</f>
        <v>Damage related to disaster</v>
      </c>
      <c r="I1247" s="25" t="s">
        <v>16</v>
      </c>
      <c r="J1247" s="25" t="s">
        <v>14</v>
      </c>
      <c r="K1247" s="29">
        <v>43514.281087962961</v>
      </c>
      <c r="L1247" s="25"/>
      <c r="M1247" s="25"/>
      <c r="N1247" s="30" t="s">
        <v>12</v>
      </c>
      <c r="O1247" s="28" t="b">
        <v>0</v>
      </c>
      <c r="P1247" s="25" t="s">
        <v>15</v>
      </c>
      <c r="Q1247" s="33" t="str">
        <f>IF(ISNUMBER(SEARCH(",",Table_owssvr[[#This Row],[Created By]])),SUBSTITUTE(Table_owssvr[[#This Row],[Created By]]," OCD,",""),Table_owssvr[[#This Row],[Created By]])</f>
        <v>Janssen Helena</v>
      </c>
      <c r="R1247" s="33" t="str">
        <f>IF(ISNUMBER(SEARCH(",",Table_owssvr[[#This Row],[Created By]])),(MID(Table_owssvr[[#This Row],[Created By_A]]&amp;" "&amp;Table_owssvr[[#This Row],[Created By_A]],FIND(" ",Table_owssvr[[#This Row],[Created By_A]])+1,LEN(Table_owssvr[[#This Row],[Created By_A]]))),Table_owssvr[[#This Row],[Created By]])</f>
        <v>Helena Janssen</v>
      </c>
      <c r="S1247" s="34" t="str">
        <f>IF(ISNUMBER(SEARCH(",",Table_owssvr[[#This Row],[Created By_B1]])),SUBSTITUTE(Table_owssvr[[#This Row],[Created By_B1]],",",""),Table_owssvr[[#This Row],[Created By_B1]])</f>
        <v>Helena Janssen</v>
      </c>
      <c r="T1247" s="31">
        <v>1262</v>
      </c>
      <c r="U1247" s="25" t="s">
        <v>15</v>
      </c>
      <c r="V1247" s="29">
        <v>43514.281087962961</v>
      </c>
      <c r="W1247" s="25" t="s">
        <v>14</v>
      </c>
      <c r="X1247" s="25"/>
      <c r="Y1247" s="25" t="s">
        <v>13</v>
      </c>
      <c r="Z1247" s="25" t="s">
        <v>12</v>
      </c>
      <c r="AA1247" s="25" t="s">
        <v>11</v>
      </c>
    </row>
    <row r="1248" spans="1:27" x14ac:dyDescent="0.25">
      <c r="A1248" s="25" t="s">
        <v>2596</v>
      </c>
      <c r="B1248" s="26">
        <v>43509</v>
      </c>
      <c r="C1248" s="27" t="str">
        <f ca="1">IF(Table_owssvr[[#This Row],[Date]]&gt;=(TODAY()-365),"Y","N")</f>
        <v>N</v>
      </c>
      <c r="D1248" s="25" t="s">
        <v>2597</v>
      </c>
      <c r="E1248" s="25" t="s">
        <v>19</v>
      </c>
      <c r="F1248" s="14" t="s">
        <v>2598</v>
      </c>
      <c r="G1248" s="25" t="s">
        <v>306</v>
      </c>
      <c r="H1248" s="28" t="str">
        <f>IFERROR(LEFT(Table_owssvr[[#This Row],[Subject]],FIND(";",Table_owssvr[[#This Row],[Subject]])-1),Table_owssvr[[#This Row],[Subject]])</f>
        <v>Damage related to disaster</v>
      </c>
      <c r="I1248" s="25" t="s">
        <v>16</v>
      </c>
      <c r="J1248" s="25" t="s">
        <v>14</v>
      </c>
      <c r="K1248" s="29">
        <v>43514.282800925925</v>
      </c>
      <c r="L1248" s="25"/>
      <c r="M1248" s="25"/>
      <c r="N1248" s="30" t="s">
        <v>12</v>
      </c>
      <c r="O1248" s="28" t="b">
        <v>0</v>
      </c>
      <c r="P1248" s="25" t="s">
        <v>15</v>
      </c>
      <c r="Q1248" s="33" t="str">
        <f>IF(ISNUMBER(SEARCH(",",Table_owssvr[[#This Row],[Created By]])),SUBSTITUTE(Table_owssvr[[#This Row],[Created By]]," OCD,",""),Table_owssvr[[#This Row],[Created By]])</f>
        <v>Janssen Helena</v>
      </c>
      <c r="R1248" s="33" t="str">
        <f>IF(ISNUMBER(SEARCH(",",Table_owssvr[[#This Row],[Created By]])),(MID(Table_owssvr[[#This Row],[Created By_A]]&amp;" "&amp;Table_owssvr[[#This Row],[Created By_A]],FIND(" ",Table_owssvr[[#This Row],[Created By_A]])+1,LEN(Table_owssvr[[#This Row],[Created By_A]]))),Table_owssvr[[#This Row],[Created By]])</f>
        <v>Helena Janssen</v>
      </c>
      <c r="S1248" s="34" t="str">
        <f>IF(ISNUMBER(SEARCH(",",Table_owssvr[[#This Row],[Created By_B1]])),SUBSTITUTE(Table_owssvr[[#This Row],[Created By_B1]],",",""),Table_owssvr[[#This Row],[Created By_B1]])</f>
        <v>Helena Janssen</v>
      </c>
      <c r="T1248" s="31">
        <v>1263</v>
      </c>
      <c r="U1248" s="25" t="s">
        <v>15</v>
      </c>
      <c r="V1248" s="29">
        <v>43514.282800925925</v>
      </c>
      <c r="W1248" s="25" t="s">
        <v>14</v>
      </c>
      <c r="X1248" s="25"/>
      <c r="Y1248" s="25" t="s">
        <v>13</v>
      </c>
      <c r="Z1248" s="25" t="s">
        <v>12</v>
      </c>
      <c r="AA1248" s="25" t="s">
        <v>11</v>
      </c>
    </row>
    <row r="1249" spans="1:27" x14ac:dyDescent="0.25">
      <c r="A1249" s="25" t="s">
        <v>399</v>
      </c>
      <c r="B1249" s="26">
        <v>43514</v>
      </c>
      <c r="C1249" s="27" t="str">
        <f ca="1">IF(Table_owssvr[[#This Row],[Date]]&gt;=(TODAY()-365),"Y","N")</f>
        <v>N</v>
      </c>
      <c r="D1249" s="25" t="s">
        <v>2422</v>
      </c>
      <c r="E1249" s="25" t="s">
        <v>48</v>
      </c>
      <c r="F1249" s="14" t="s">
        <v>2599</v>
      </c>
      <c r="G1249" s="25" t="s">
        <v>13</v>
      </c>
      <c r="H1249" s="28" t="str">
        <f>IFERROR(LEFT(Table_owssvr[[#This Row],[Subject]],FIND(";",Table_owssvr[[#This Row],[Subject]])-1),Table_owssvr[[#This Row],[Subject]])</f>
        <v>Grants Management</v>
      </c>
      <c r="I1249" s="25" t="s">
        <v>27</v>
      </c>
      <c r="J1249" s="25" t="s">
        <v>26</v>
      </c>
      <c r="K1249" s="29">
        <v>43514.362916666665</v>
      </c>
      <c r="L1249" s="25"/>
      <c r="M1249" s="25"/>
      <c r="N1249" s="30" t="s">
        <v>12</v>
      </c>
      <c r="O1249" s="28" t="b">
        <v>0</v>
      </c>
      <c r="P1249" s="25" t="s">
        <v>15</v>
      </c>
      <c r="Q1249" s="33" t="str">
        <f>IF(ISNUMBER(SEARCH(",",Table_owssvr[[#This Row],[Created By]])),SUBSTITUTE(Table_owssvr[[#This Row],[Created By]]," OCD,",""),Table_owssvr[[#This Row],[Created By]])</f>
        <v>Jimmy Dunphy</v>
      </c>
      <c r="R1249" s="33" t="str">
        <f>IF(ISNUMBER(SEARCH(",",Table_owssvr[[#This Row],[Created By]])),(MID(Table_owssvr[[#This Row],[Created By_A]]&amp;" "&amp;Table_owssvr[[#This Row],[Created By_A]],FIND(" ",Table_owssvr[[#This Row],[Created By_A]])+1,LEN(Table_owssvr[[#This Row],[Created By_A]]))),Table_owssvr[[#This Row],[Created By]])</f>
        <v>Jimmy Dunphy</v>
      </c>
      <c r="S1249" s="34" t="str">
        <f>IF(ISNUMBER(SEARCH(",",Table_owssvr[[#This Row],[Created By_B1]])),SUBSTITUTE(Table_owssvr[[#This Row],[Created By_B1]],",",""),Table_owssvr[[#This Row],[Created By_B1]])</f>
        <v>Jimmy Dunphy</v>
      </c>
      <c r="T1249" s="31">
        <v>1264</v>
      </c>
      <c r="U1249" s="25" t="s">
        <v>15</v>
      </c>
      <c r="V1249" s="29">
        <v>43514.611631944441</v>
      </c>
      <c r="W1249" s="25" t="s">
        <v>26</v>
      </c>
      <c r="X1249" s="25"/>
      <c r="Y1249" s="25" t="s">
        <v>13</v>
      </c>
      <c r="Z1249" s="25" t="s">
        <v>12</v>
      </c>
      <c r="AA1249" s="25" t="s">
        <v>11</v>
      </c>
    </row>
    <row r="1250" spans="1:27" x14ac:dyDescent="0.25">
      <c r="A1250" s="25" t="s">
        <v>970</v>
      </c>
      <c r="B1250" s="26">
        <v>43515</v>
      </c>
      <c r="C1250" s="27" t="str">
        <f ca="1">IF(Table_owssvr[[#This Row],[Date]]&gt;=(TODAY()-365),"Y","N")</f>
        <v>N</v>
      </c>
      <c r="D1250" s="25" t="s">
        <v>592</v>
      </c>
      <c r="E1250" s="25" t="s">
        <v>448</v>
      </c>
      <c r="F1250" s="14" t="s">
        <v>2600</v>
      </c>
      <c r="G1250" s="25" t="s">
        <v>317</v>
      </c>
      <c r="H1250" s="28" t="str">
        <f>IFERROR(LEFT(Table_owssvr[[#This Row],[Subject]],FIND(";",Table_owssvr[[#This Row],[Subject]])-1),Table_owssvr[[#This Row],[Subject]])</f>
        <v>Duplication of Benefits</v>
      </c>
      <c r="I1250" s="25" t="s">
        <v>16</v>
      </c>
      <c r="J1250" s="25" t="s">
        <v>26</v>
      </c>
      <c r="K1250" s="29">
        <v>43515.486203703702</v>
      </c>
      <c r="L1250" s="25"/>
      <c r="M1250" s="25"/>
      <c r="N1250" s="30" t="s">
        <v>12</v>
      </c>
      <c r="O1250" s="28" t="b">
        <v>0</v>
      </c>
      <c r="P1250" s="25" t="s">
        <v>15</v>
      </c>
      <c r="Q1250" s="33" t="str">
        <f>IF(ISNUMBER(SEARCH(",",Table_owssvr[[#This Row],[Created By]])),SUBSTITUTE(Table_owssvr[[#This Row],[Created By]]," OCD,",""),Table_owssvr[[#This Row],[Created By]])</f>
        <v>Jimmy Dunphy</v>
      </c>
      <c r="R1250" s="33" t="str">
        <f>IF(ISNUMBER(SEARCH(",",Table_owssvr[[#This Row],[Created By]])),(MID(Table_owssvr[[#This Row],[Created By_A]]&amp;" "&amp;Table_owssvr[[#This Row],[Created By_A]],FIND(" ",Table_owssvr[[#This Row],[Created By_A]])+1,LEN(Table_owssvr[[#This Row],[Created By_A]]))),Table_owssvr[[#This Row],[Created By]])</f>
        <v>Jimmy Dunphy</v>
      </c>
      <c r="S1250" s="34" t="str">
        <f>IF(ISNUMBER(SEARCH(",",Table_owssvr[[#This Row],[Created By_B1]])),SUBSTITUTE(Table_owssvr[[#This Row],[Created By_B1]],",",""),Table_owssvr[[#This Row],[Created By_B1]])</f>
        <v>Jimmy Dunphy</v>
      </c>
      <c r="T1250" s="31">
        <v>1265</v>
      </c>
      <c r="U1250" s="25" t="s">
        <v>15</v>
      </c>
      <c r="V1250" s="29">
        <v>43515.540833333333</v>
      </c>
      <c r="W1250" s="25" t="s">
        <v>26</v>
      </c>
      <c r="X1250" s="25"/>
      <c r="Y1250" s="25" t="s">
        <v>13</v>
      </c>
      <c r="Z1250" s="25" t="s">
        <v>12</v>
      </c>
      <c r="AA1250" s="25" t="s">
        <v>11</v>
      </c>
    </row>
    <row r="1251" spans="1:27" x14ac:dyDescent="0.25">
      <c r="A1251" s="25" t="s">
        <v>2451</v>
      </c>
      <c r="B1251" s="26">
        <v>43515</v>
      </c>
      <c r="C1251" s="27" t="str">
        <f ca="1">IF(Table_owssvr[[#This Row],[Date]]&gt;=(TODAY()-365),"Y","N")</f>
        <v>N</v>
      </c>
      <c r="D1251" s="25" t="s">
        <v>2601</v>
      </c>
      <c r="E1251" s="25" t="s">
        <v>19</v>
      </c>
      <c r="F1251" s="14" t="s">
        <v>2602</v>
      </c>
      <c r="G1251" s="25" t="s">
        <v>2603</v>
      </c>
      <c r="H1251" s="28" t="str">
        <f>IFERROR(LEFT(Table_owssvr[[#This Row],[Subject]],FIND(";",Table_owssvr[[#This Row],[Subject]])-1),Table_owssvr[[#This Row],[Subject]])</f>
        <v>Damage related to disaster</v>
      </c>
      <c r="I1251" s="25" t="s">
        <v>16</v>
      </c>
      <c r="J1251" s="25" t="s">
        <v>2827</v>
      </c>
      <c r="K1251" s="29">
        <v>43515.626840277779</v>
      </c>
      <c r="L1251" s="25"/>
      <c r="M1251" s="25"/>
      <c r="N1251" s="30" t="s">
        <v>12</v>
      </c>
      <c r="O1251" s="28" t="b">
        <v>0</v>
      </c>
      <c r="P1251" s="25" t="s">
        <v>15</v>
      </c>
      <c r="Q1251" s="33" t="str">
        <f>IF(ISNUMBER(SEARCH(",",Table_owssvr[[#This Row],[Created By]])),SUBSTITUTE(Table_owssvr[[#This Row],[Created By]]," OCD,",""),Table_owssvr[[#This Row],[Created By]])</f>
        <v>Eva Strausbaugh</v>
      </c>
      <c r="R1251" s="33" t="str">
        <f>IF(ISNUMBER(SEARCH(",",Table_owssvr[[#This Row],[Created By]])),(MID(Table_owssvr[[#This Row],[Created By_A]]&amp;" "&amp;Table_owssvr[[#This Row],[Created By_A]],FIND(" ",Table_owssvr[[#This Row],[Created By_A]])+1,LEN(Table_owssvr[[#This Row],[Created By_A]]))),Table_owssvr[[#This Row],[Created By]])</f>
        <v>Eva Strausbaugh</v>
      </c>
      <c r="S1251" s="34" t="str">
        <f>IF(ISNUMBER(SEARCH(",",Table_owssvr[[#This Row],[Created By_B1]])),SUBSTITUTE(Table_owssvr[[#This Row],[Created By_B1]],",",""),Table_owssvr[[#This Row],[Created By_B1]])</f>
        <v>Eva Strausbaugh</v>
      </c>
      <c r="T1251" s="31">
        <v>1266</v>
      </c>
      <c r="U1251" s="25" t="s">
        <v>15</v>
      </c>
      <c r="V1251" s="29">
        <v>43515.626840277779</v>
      </c>
      <c r="W1251" s="25" t="s">
        <v>2827</v>
      </c>
      <c r="X1251" s="25"/>
      <c r="Y1251" s="25" t="s">
        <v>13</v>
      </c>
      <c r="Z1251" s="25" t="s">
        <v>12</v>
      </c>
      <c r="AA1251" s="25" t="s">
        <v>11</v>
      </c>
    </row>
    <row r="1252" spans="1:27" x14ac:dyDescent="0.25">
      <c r="A1252" s="25" t="s">
        <v>182</v>
      </c>
      <c r="B1252" s="26">
        <v>43508</v>
      </c>
      <c r="C1252" s="27" t="str">
        <f ca="1">IF(Table_owssvr[[#This Row],[Date]]&gt;=(TODAY()-365),"Y","N")</f>
        <v>N</v>
      </c>
      <c r="D1252" s="25" t="s">
        <v>2604</v>
      </c>
      <c r="E1252" s="25" t="s">
        <v>19</v>
      </c>
      <c r="F1252" s="14" t="s">
        <v>2605</v>
      </c>
      <c r="G1252" s="25" t="s">
        <v>1946</v>
      </c>
      <c r="H1252" s="28" t="str">
        <f>IFERROR(LEFT(Table_owssvr[[#This Row],[Subject]],FIND(";",Table_owssvr[[#This Row],[Subject]])-1),Table_owssvr[[#This Row],[Subject]])</f>
        <v>Fair Housing Equal Opportunity</v>
      </c>
      <c r="I1252" s="25" t="s">
        <v>16</v>
      </c>
      <c r="J1252" s="25" t="s">
        <v>2827</v>
      </c>
      <c r="K1252" s="29">
        <v>43516.394583333335</v>
      </c>
      <c r="L1252" s="25"/>
      <c r="M1252" s="25"/>
      <c r="N1252" s="30" t="s">
        <v>12</v>
      </c>
      <c r="O1252" s="28" t="b">
        <v>0</v>
      </c>
      <c r="P1252" s="25" t="s">
        <v>15</v>
      </c>
      <c r="Q1252" s="33" t="str">
        <f>IF(ISNUMBER(SEARCH(",",Table_owssvr[[#This Row],[Created By]])),SUBSTITUTE(Table_owssvr[[#This Row],[Created By]]," OCD,",""),Table_owssvr[[#This Row],[Created By]])</f>
        <v>Eva Strausbaugh</v>
      </c>
      <c r="R1252" s="33" t="str">
        <f>IF(ISNUMBER(SEARCH(",",Table_owssvr[[#This Row],[Created By]])),(MID(Table_owssvr[[#This Row],[Created By_A]]&amp;" "&amp;Table_owssvr[[#This Row],[Created By_A]],FIND(" ",Table_owssvr[[#This Row],[Created By_A]])+1,LEN(Table_owssvr[[#This Row],[Created By_A]]))),Table_owssvr[[#This Row],[Created By]])</f>
        <v>Eva Strausbaugh</v>
      </c>
      <c r="S1252" s="34" t="str">
        <f>IF(ISNUMBER(SEARCH(",",Table_owssvr[[#This Row],[Created By_B1]])),SUBSTITUTE(Table_owssvr[[#This Row],[Created By_B1]],",",""),Table_owssvr[[#This Row],[Created By_B1]])</f>
        <v>Eva Strausbaugh</v>
      </c>
      <c r="T1252" s="31">
        <v>1267</v>
      </c>
      <c r="U1252" s="25" t="s">
        <v>15</v>
      </c>
      <c r="V1252" s="29">
        <v>43516.394583333335</v>
      </c>
      <c r="W1252" s="25" t="s">
        <v>2827</v>
      </c>
      <c r="X1252" s="25"/>
      <c r="Y1252" s="25" t="s">
        <v>13</v>
      </c>
      <c r="Z1252" s="25" t="s">
        <v>12</v>
      </c>
      <c r="AA1252" s="25" t="s">
        <v>11</v>
      </c>
    </row>
    <row r="1253" spans="1:27" x14ac:dyDescent="0.25">
      <c r="A1253" s="25" t="s">
        <v>2606</v>
      </c>
      <c r="B1253" s="26">
        <v>43508</v>
      </c>
      <c r="C1253" s="27" t="str">
        <f ca="1">IF(Table_owssvr[[#This Row],[Date]]&gt;=(TODAY()-365),"Y","N")</f>
        <v>N</v>
      </c>
      <c r="D1253" s="25" t="s">
        <v>2607</v>
      </c>
      <c r="E1253" s="25" t="s">
        <v>19</v>
      </c>
      <c r="F1253" s="14" t="s">
        <v>2608</v>
      </c>
      <c r="G1253" s="25" t="s">
        <v>663</v>
      </c>
      <c r="H1253" s="28" t="str">
        <f>IFERROR(LEFT(Table_owssvr[[#This Row],[Subject]],FIND(";",Table_owssvr[[#This Row],[Subject]])-1),Table_owssvr[[#This Row],[Subject]])</f>
        <v>Damage related to disaster</v>
      </c>
      <c r="I1253" s="25" t="s">
        <v>16</v>
      </c>
      <c r="J1253" s="25" t="s">
        <v>2827</v>
      </c>
      <c r="K1253" s="29">
        <v>43516.396678240744</v>
      </c>
      <c r="L1253" s="25"/>
      <c r="M1253" s="25"/>
      <c r="N1253" s="30" t="s">
        <v>12</v>
      </c>
      <c r="O1253" s="28" t="b">
        <v>0</v>
      </c>
      <c r="P1253" s="25" t="s">
        <v>15</v>
      </c>
      <c r="Q1253" s="33" t="str">
        <f>IF(ISNUMBER(SEARCH(",",Table_owssvr[[#This Row],[Created By]])),SUBSTITUTE(Table_owssvr[[#This Row],[Created By]]," OCD,",""),Table_owssvr[[#This Row],[Created By]])</f>
        <v>Eva Strausbaugh</v>
      </c>
      <c r="R1253" s="33" t="str">
        <f>IF(ISNUMBER(SEARCH(",",Table_owssvr[[#This Row],[Created By]])),(MID(Table_owssvr[[#This Row],[Created By_A]]&amp;" "&amp;Table_owssvr[[#This Row],[Created By_A]],FIND(" ",Table_owssvr[[#This Row],[Created By_A]])+1,LEN(Table_owssvr[[#This Row],[Created By_A]]))),Table_owssvr[[#This Row],[Created By]])</f>
        <v>Eva Strausbaugh</v>
      </c>
      <c r="S1253" s="34" t="str">
        <f>IF(ISNUMBER(SEARCH(",",Table_owssvr[[#This Row],[Created By_B1]])),SUBSTITUTE(Table_owssvr[[#This Row],[Created By_B1]],",",""),Table_owssvr[[#This Row],[Created By_B1]])</f>
        <v>Eva Strausbaugh</v>
      </c>
      <c r="T1253" s="31">
        <v>1268</v>
      </c>
      <c r="U1253" s="25" t="s">
        <v>15</v>
      </c>
      <c r="V1253" s="29">
        <v>43516.396678240744</v>
      </c>
      <c r="W1253" s="25" t="s">
        <v>2827</v>
      </c>
      <c r="X1253" s="25"/>
      <c r="Y1253" s="25" t="s">
        <v>13</v>
      </c>
      <c r="Z1253" s="25" t="s">
        <v>12</v>
      </c>
      <c r="AA1253" s="25" t="s">
        <v>11</v>
      </c>
    </row>
    <row r="1254" spans="1:27" x14ac:dyDescent="0.25">
      <c r="A1254" s="25" t="s">
        <v>2609</v>
      </c>
      <c r="B1254" s="26">
        <v>43508</v>
      </c>
      <c r="C1254" s="27" t="str">
        <f ca="1">IF(Table_owssvr[[#This Row],[Date]]&gt;=(TODAY()-365),"Y","N")</f>
        <v>N</v>
      </c>
      <c r="D1254" s="25" t="s">
        <v>2610</v>
      </c>
      <c r="E1254" s="25" t="s">
        <v>19</v>
      </c>
      <c r="F1254" s="14" t="s">
        <v>2611</v>
      </c>
      <c r="G1254" s="25" t="s">
        <v>663</v>
      </c>
      <c r="H1254" s="28" t="str">
        <f>IFERROR(LEFT(Table_owssvr[[#This Row],[Subject]],FIND(";",Table_owssvr[[#This Row],[Subject]])-1),Table_owssvr[[#This Row],[Subject]])</f>
        <v>Damage related to disaster</v>
      </c>
      <c r="I1254" s="25" t="s">
        <v>16</v>
      </c>
      <c r="J1254" s="25" t="s">
        <v>2827</v>
      </c>
      <c r="K1254" s="29">
        <v>43516.3987037037</v>
      </c>
      <c r="L1254" s="25"/>
      <c r="M1254" s="25"/>
      <c r="N1254" s="30" t="s">
        <v>12</v>
      </c>
      <c r="O1254" s="28" t="b">
        <v>0</v>
      </c>
      <c r="P1254" s="25" t="s">
        <v>15</v>
      </c>
      <c r="Q1254" s="33" t="str">
        <f>IF(ISNUMBER(SEARCH(",",Table_owssvr[[#This Row],[Created By]])),SUBSTITUTE(Table_owssvr[[#This Row],[Created By]]," OCD,",""),Table_owssvr[[#This Row],[Created By]])</f>
        <v>Eva Strausbaugh</v>
      </c>
      <c r="R1254" s="33" t="str">
        <f>IF(ISNUMBER(SEARCH(",",Table_owssvr[[#This Row],[Created By]])),(MID(Table_owssvr[[#This Row],[Created By_A]]&amp;" "&amp;Table_owssvr[[#This Row],[Created By_A]],FIND(" ",Table_owssvr[[#This Row],[Created By_A]])+1,LEN(Table_owssvr[[#This Row],[Created By_A]]))),Table_owssvr[[#This Row],[Created By]])</f>
        <v>Eva Strausbaugh</v>
      </c>
      <c r="S1254" s="34" t="str">
        <f>IF(ISNUMBER(SEARCH(",",Table_owssvr[[#This Row],[Created By_B1]])),SUBSTITUTE(Table_owssvr[[#This Row],[Created By_B1]],",",""),Table_owssvr[[#This Row],[Created By_B1]])</f>
        <v>Eva Strausbaugh</v>
      </c>
      <c r="T1254" s="31">
        <v>1269</v>
      </c>
      <c r="U1254" s="25" t="s">
        <v>15</v>
      </c>
      <c r="V1254" s="29">
        <v>43516.3987037037</v>
      </c>
      <c r="W1254" s="25" t="s">
        <v>2827</v>
      </c>
      <c r="X1254" s="25"/>
      <c r="Y1254" s="25" t="s">
        <v>13</v>
      </c>
      <c r="Z1254" s="25" t="s">
        <v>12</v>
      </c>
      <c r="AA1254" s="25" t="s">
        <v>11</v>
      </c>
    </row>
    <row r="1255" spans="1:27" x14ac:dyDescent="0.25">
      <c r="A1255" s="25" t="s">
        <v>2587</v>
      </c>
      <c r="B1255" s="26">
        <v>43494</v>
      </c>
      <c r="C1255" s="27" t="str">
        <f ca="1">IF(Table_owssvr[[#This Row],[Date]]&gt;=(TODAY()-365),"Y","N")</f>
        <v>N</v>
      </c>
      <c r="D1255" s="25" t="s">
        <v>2612</v>
      </c>
      <c r="E1255" s="25" t="s">
        <v>19</v>
      </c>
      <c r="F1255" s="14" t="s">
        <v>2613</v>
      </c>
      <c r="G1255" s="25" t="s">
        <v>59</v>
      </c>
      <c r="H1255" s="28" t="str">
        <f>IFERROR(LEFT(Table_owssvr[[#This Row],[Subject]],FIND(";",Table_owssvr[[#This Row],[Subject]])-1),Table_owssvr[[#This Row],[Subject]])</f>
        <v>Damage related to disaster</v>
      </c>
      <c r="I1255" s="25" t="s">
        <v>16</v>
      </c>
      <c r="J1255" s="25" t="s">
        <v>2831</v>
      </c>
      <c r="K1255" s="29">
        <v>43517.333368055559</v>
      </c>
      <c r="L1255" s="25"/>
      <c r="M1255" s="25"/>
      <c r="N1255" s="30" t="s">
        <v>12</v>
      </c>
      <c r="O1255" s="28" t="b">
        <v>0</v>
      </c>
      <c r="P1255" s="25" t="s">
        <v>15</v>
      </c>
      <c r="Q1255" s="33" t="str">
        <f>IF(ISNUMBER(SEARCH(",",Table_owssvr[[#This Row],[Created By]])),SUBSTITUTE(Table_owssvr[[#This Row],[Created By]]," OCD,",""),Table_owssvr[[#This Row],[Created By]])</f>
        <v>Martine Turner</v>
      </c>
      <c r="R1255" s="33" t="str">
        <f>IF(ISNUMBER(SEARCH(",",Table_owssvr[[#This Row],[Created By]])),(MID(Table_owssvr[[#This Row],[Created By_A]]&amp;" "&amp;Table_owssvr[[#This Row],[Created By_A]],FIND(" ",Table_owssvr[[#This Row],[Created By_A]])+1,LEN(Table_owssvr[[#This Row],[Created By_A]]))),Table_owssvr[[#This Row],[Created By]])</f>
        <v>Martine Turner</v>
      </c>
      <c r="S1255" s="34" t="str">
        <f>IF(ISNUMBER(SEARCH(",",Table_owssvr[[#This Row],[Created By_B1]])),SUBSTITUTE(Table_owssvr[[#This Row],[Created By_B1]],",",""),Table_owssvr[[#This Row],[Created By_B1]])</f>
        <v>Martine Turner</v>
      </c>
      <c r="T1255" s="31">
        <v>1270</v>
      </c>
      <c r="U1255" s="25" t="s">
        <v>15</v>
      </c>
      <c r="V1255" s="29">
        <v>43517.340405092589</v>
      </c>
      <c r="W1255" s="25" t="s">
        <v>2831</v>
      </c>
      <c r="X1255" s="25"/>
      <c r="Y1255" s="25" t="s">
        <v>13</v>
      </c>
      <c r="Z1255" s="25" t="s">
        <v>12</v>
      </c>
      <c r="AA1255" s="25" t="s">
        <v>11</v>
      </c>
    </row>
    <row r="1256" spans="1:27" x14ac:dyDescent="0.25">
      <c r="A1256" s="25" t="s">
        <v>2614</v>
      </c>
      <c r="B1256" s="26">
        <v>43493</v>
      </c>
      <c r="C1256" s="27" t="str">
        <f ca="1">IF(Table_owssvr[[#This Row],[Date]]&gt;=(TODAY()-365),"Y","N")</f>
        <v>N</v>
      </c>
      <c r="D1256" s="25" t="s">
        <v>2591</v>
      </c>
      <c r="E1256" s="25" t="s">
        <v>19</v>
      </c>
      <c r="F1256" s="14" t="s">
        <v>2615</v>
      </c>
      <c r="G1256" s="25" t="s">
        <v>59</v>
      </c>
      <c r="H1256" s="28" t="str">
        <f>IFERROR(LEFT(Table_owssvr[[#This Row],[Subject]],FIND(";",Table_owssvr[[#This Row],[Subject]])-1),Table_owssvr[[#This Row],[Subject]])</f>
        <v>Damage related to disaster</v>
      </c>
      <c r="I1256" s="25" t="s">
        <v>16</v>
      </c>
      <c r="J1256" s="25" t="s">
        <v>2831</v>
      </c>
      <c r="K1256" s="29">
        <v>43517.337025462963</v>
      </c>
      <c r="L1256" s="25"/>
      <c r="M1256" s="25"/>
      <c r="N1256" s="30" t="s">
        <v>12</v>
      </c>
      <c r="O1256" s="28" t="b">
        <v>0</v>
      </c>
      <c r="P1256" s="25" t="s">
        <v>15</v>
      </c>
      <c r="Q1256" s="33" t="str">
        <f>IF(ISNUMBER(SEARCH(",",Table_owssvr[[#This Row],[Created By]])),SUBSTITUTE(Table_owssvr[[#This Row],[Created By]]," OCD,",""),Table_owssvr[[#This Row],[Created By]])</f>
        <v>Martine Turner</v>
      </c>
      <c r="R1256" s="33" t="str">
        <f>IF(ISNUMBER(SEARCH(",",Table_owssvr[[#This Row],[Created By]])),(MID(Table_owssvr[[#This Row],[Created By_A]]&amp;" "&amp;Table_owssvr[[#This Row],[Created By_A]],FIND(" ",Table_owssvr[[#This Row],[Created By_A]])+1,LEN(Table_owssvr[[#This Row],[Created By_A]]))),Table_owssvr[[#This Row],[Created By]])</f>
        <v>Martine Turner</v>
      </c>
      <c r="S1256" s="34" t="str">
        <f>IF(ISNUMBER(SEARCH(",",Table_owssvr[[#This Row],[Created By_B1]])),SUBSTITUTE(Table_owssvr[[#This Row],[Created By_B1]],",",""),Table_owssvr[[#This Row],[Created By_B1]])</f>
        <v>Martine Turner</v>
      </c>
      <c r="T1256" s="31">
        <v>1271</v>
      </c>
      <c r="U1256" s="25" t="s">
        <v>15</v>
      </c>
      <c r="V1256" s="29">
        <v>43517.337025462963</v>
      </c>
      <c r="W1256" s="25" t="s">
        <v>2831</v>
      </c>
      <c r="X1256" s="25"/>
      <c r="Y1256" s="25" t="s">
        <v>13</v>
      </c>
      <c r="Z1256" s="25" t="s">
        <v>12</v>
      </c>
      <c r="AA1256" s="25" t="s">
        <v>11</v>
      </c>
    </row>
    <row r="1257" spans="1:27" x14ac:dyDescent="0.25">
      <c r="A1257" s="25" t="s">
        <v>2616</v>
      </c>
      <c r="B1257" s="26">
        <v>43494</v>
      </c>
      <c r="C1257" s="27" t="str">
        <f ca="1">IF(Table_owssvr[[#This Row],[Date]]&gt;=(TODAY()-365),"Y","N")</f>
        <v>N</v>
      </c>
      <c r="D1257" s="25" t="s">
        <v>2617</v>
      </c>
      <c r="E1257" s="25" t="s">
        <v>19</v>
      </c>
      <c r="F1257" s="14" t="s">
        <v>2618</v>
      </c>
      <c r="G1257" s="25" t="s">
        <v>59</v>
      </c>
      <c r="H1257" s="28" t="str">
        <f>IFERROR(LEFT(Table_owssvr[[#This Row],[Subject]],FIND(";",Table_owssvr[[#This Row],[Subject]])-1),Table_owssvr[[#This Row],[Subject]])</f>
        <v>Damage related to disaster</v>
      </c>
      <c r="I1257" s="25" t="s">
        <v>16</v>
      </c>
      <c r="J1257" s="25" t="s">
        <v>2832</v>
      </c>
      <c r="K1257" s="29">
        <v>43517.376006944447</v>
      </c>
      <c r="L1257" s="25"/>
      <c r="M1257" s="25"/>
      <c r="N1257" s="30" t="s">
        <v>12</v>
      </c>
      <c r="O1257" s="28" t="b">
        <v>0</v>
      </c>
      <c r="P1257" s="25" t="s">
        <v>15</v>
      </c>
      <c r="Q1257" s="33" t="str">
        <f>IF(ISNUMBER(SEARCH(",",Table_owssvr[[#This Row],[Created By]])),SUBSTITUTE(Table_owssvr[[#This Row],[Created By]]," OCD,",""),Table_owssvr[[#This Row],[Created By]])</f>
        <v>Skeka Hogan</v>
      </c>
      <c r="R1257" s="33" t="str">
        <f>IF(ISNUMBER(SEARCH(",",Table_owssvr[[#This Row],[Created By]])),(MID(Table_owssvr[[#This Row],[Created By_A]]&amp;" "&amp;Table_owssvr[[#This Row],[Created By_A]],FIND(" ",Table_owssvr[[#This Row],[Created By_A]])+1,LEN(Table_owssvr[[#This Row],[Created By_A]]))),Table_owssvr[[#This Row],[Created By]])</f>
        <v>Skeka Hogan</v>
      </c>
      <c r="S1257" s="34" t="str">
        <f>IF(ISNUMBER(SEARCH(",",Table_owssvr[[#This Row],[Created By_B1]])),SUBSTITUTE(Table_owssvr[[#This Row],[Created By_B1]],",",""),Table_owssvr[[#This Row],[Created By_B1]])</f>
        <v>Skeka Hogan</v>
      </c>
      <c r="T1257" s="31">
        <v>1272</v>
      </c>
      <c r="U1257" s="25" t="s">
        <v>15</v>
      </c>
      <c r="V1257" s="29">
        <v>43517.376006944447</v>
      </c>
      <c r="W1257" s="25" t="s">
        <v>2832</v>
      </c>
      <c r="X1257" s="25"/>
      <c r="Y1257" s="25" t="s">
        <v>13</v>
      </c>
      <c r="Z1257" s="25" t="s">
        <v>12</v>
      </c>
      <c r="AA1257" s="25" t="s">
        <v>11</v>
      </c>
    </row>
    <row r="1258" spans="1:27" x14ac:dyDescent="0.25">
      <c r="A1258" s="25" t="s">
        <v>142</v>
      </c>
      <c r="B1258" s="26">
        <v>43517</v>
      </c>
      <c r="C1258" s="27" t="str">
        <f ca="1">IF(Table_owssvr[[#This Row],[Date]]&gt;=(TODAY()-365),"Y","N")</f>
        <v>N</v>
      </c>
      <c r="D1258" s="25" t="s">
        <v>305</v>
      </c>
      <c r="E1258" s="25" t="s">
        <v>48</v>
      </c>
      <c r="F1258" s="14" t="s">
        <v>2619</v>
      </c>
      <c r="G1258" s="25" t="s">
        <v>13</v>
      </c>
      <c r="H1258" s="28" t="str">
        <f>IFERROR(LEFT(Table_owssvr[[#This Row],[Subject]],FIND(";",Table_owssvr[[#This Row],[Subject]])-1),Table_owssvr[[#This Row],[Subject]])</f>
        <v>Grants Management</v>
      </c>
      <c r="I1258" s="25" t="s">
        <v>27</v>
      </c>
      <c r="J1258" s="25" t="s">
        <v>26</v>
      </c>
      <c r="K1258" s="29">
        <v>43517.384351851855</v>
      </c>
      <c r="L1258" s="25"/>
      <c r="M1258" s="25"/>
      <c r="N1258" s="30" t="s">
        <v>12</v>
      </c>
      <c r="O1258" s="28" t="b">
        <v>0</v>
      </c>
      <c r="P1258" s="25" t="s">
        <v>15</v>
      </c>
      <c r="Q1258" s="33" t="str">
        <f>IF(ISNUMBER(SEARCH(",",Table_owssvr[[#This Row],[Created By]])),SUBSTITUTE(Table_owssvr[[#This Row],[Created By]]," OCD,",""),Table_owssvr[[#This Row],[Created By]])</f>
        <v>Jimmy Dunphy</v>
      </c>
      <c r="R1258" s="33" t="str">
        <f>IF(ISNUMBER(SEARCH(",",Table_owssvr[[#This Row],[Created By]])),(MID(Table_owssvr[[#This Row],[Created By_A]]&amp;" "&amp;Table_owssvr[[#This Row],[Created By_A]],FIND(" ",Table_owssvr[[#This Row],[Created By_A]])+1,LEN(Table_owssvr[[#This Row],[Created By_A]]))),Table_owssvr[[#This Row],[Created By]])</f>
        <v>Jimmy Dunphy</v>
      </c>
      <c r="S1258" s="34" t="str">
        <f>IF(ISNUMBER(SEARCH(",",Table_owssvr[[#This Row],[Created By_B1]])),SUBSTITUTE(Table_owssvr[[#This Row],[Created By_B1]],",",""),Table_owssvr[[#This Row],[Created By_B1]])</f>
        <v>Jimmy Dunphy</v>
      </c>
      <c r="T1258" s="31">
        <v>1273</v>
      </c>
      <c r="U1258" s="25" t="s">
        <v>15</v>
      </c>
      <c r="V1258" s="29">
        <v>43517.468240740738</v>
      </c>
      <c r="W1258" s="25" t="s">
        <v>26</v>
      </c>
      <c r="X1258" s="25"/>
      <c r="Y1258" s="25" t="s">
        <v>13</v>
      </c>
      <c r="Z1258" s="25" t="s">
        <v>12</v>
      </c>
      <c r="AA1258" s="25" t="s">
        <v>11</v>
      </c>
    </row>
    <row r="1259" spans="1:27" x14ac:dyDescent="0.25">
      <c r="A1259" s="25" t="s">
        <v>2620</v>
      </c>
      <c r="B1259" s="26">
        <v>43473</v>
      </c>
      <c r="C1259" s="27" t="str">
        <f ca="1">IF(Table_owssvr[[#This Row],[Date]]&gt;=(TODAY()-365),"Y","N")</f>
        <v>N</v>
      </c>
      <c r="D1259" s="25" t="s">
        <v>2621</v>
      </c>
      <c r="E1259" s="25" t="s">
        <v>19</v>
      </c>
      <c r="F1259" s="14" t="s">
        <v>2622</v>
      </c>
      <c r="G1259" s="25" t="s">
        <v>59</v>
      </c>
      <c r="H1259" s="28" t="str">
        <f>IFERROR(LEFT(Table_owssvr[[#This Row],[Subject]],FIND(";",Table_owssvr[[#This Row],[Subject]])-1),Table_owssvr[[#This Row],[Subject]])</f>
        <v>Damage related to disaster</v>
      </c>
      <c r="I1259" s="25" t="s">
        <v>16</v>
      </c>
      <c r="J1259" s="25" t="s">
        <v>2623</v>
      </c>
      <c r="K1259" s="29">
        <v>43517.384791666664</v>
      </c>
      <c r="L1259" s="25"/>
      <c r="M1259" s="25"/>
      <c r="N1259" s="30" t="s">
        <v>12</v>
      </c>
      <c r="O1259" s="28" t="b">
        <v>0</v>
      </c>
      <c r="P1259" s="25" t="s">
        <v>15</v>
      </c>
      <c r="Q1259" s="33" t="str">
        <f>IF(ISNUMBER(SEARCH(",",Table_owssvr[[#This Row],[Created By]])),SUBSTITUTE(Table_owssvr[[#This Row],[Created By]]," OCD,",""),Table_owssvr[[#This Row],[Created By]])</f>
        <v>Christie Johnson</v>
      </c>
      <c r="R1259" s="33" t="str">
        <f>IF(ISNUMBER(SEARCH(",",Table_owssvr[[#This Row],[Created By]])),(MID(Table_owssvr[[#This Row],[Created By_A]]&amp;" "&amp;Table_owssvr[[#This Row],[Created By_A]],FIND(" ",Table_owssvr[[#This Row],[Created By_A]])+1,LEN(Table_owssvr[[#This Row],[Created By_A]]))),Table_owssvr[[#This Row],[Created By]])</f>
        <v>Christie Johnson</v>
      </c>
      <c r="S1259" s="34" t="str">
        <f>IF(ISNUMBER(SEARCH(",",Table_owssvr[[#This Row],[Created By_B1]])),SUBSTITUTE(Table_owssvr[[#This Row],[Created By_B1]],",",""),Table_owssvr[[#This Row],[Created By_B1]])</f>
        <v>Christie Johnson</v>
      </c>
      <c r="T1259" s="31">
        <v>1274</v>
      </c>
      <c r="U1259" s="25" t="s">
        <v>15</v>
      </c>
      <c r="V1259" s="29">
        <v>43517.384791666664</v>
      </c>
      <c r="W1259" s="25" t="s">
        <v>2623</v>
      </c>
      <c r="X1259" s="25"/>
      <c r="Y1259" s="25" t="s">
        <v>13</v>
      </c>
      <c r="Z1259" s="25" t="s">
        <v>12</v>
      </c>
      <c r="AA1259" s="25" t="s">
        <v>11</v>
      </c>
    </row>
    <row r="1260" spans="1:27" x14ac:dyDescent="0.25">
      <c r="A1260" s="25" t="s">
        <v>2624</v>
      </c>
      <c r="B1260" s="26">
        <v>43516</v>
      </c>
      <c r="C1260" s="27" t="str">
        <f ca="1">IF(Table_owssvr[[#This Row],[Date]]&gt;=(TODAY()-365),"Y","N")</f>
        <v>N</v>
      </c>
      <c r="D1260" s="25" t="s">
        <v>224</v>
      </c>
      <c r="E1260" s="25" t="s">
        <v>223</v>
      </c>
      <c r="F1260" s="14" t="s">
        <v>2625</v>
      </c>
      <c r="G1260" s="25" t="s">
        <v>2626</v>
      </c>
      <c r="H1260" s="28" t="str">
        <f>IFERROR(LEFT(Table_owssvr[[#This Row],[Subject]],FIND(";",Table_owssvr[[#This Row],[Subject]])-1),Table_owssvr[[#This Row],[Subject]])</f>
        <v>Duplication of Benefits</v>
      </c>
      <c r="I1260" s="25" t="s">
        <v>27</v>
      </c>
      <c r="J1260" s="25" t="s">
        <v>2833</v>
      </c>
      <c r="K1260" s="29">
        <v>43517.390648148146</v>
      </c>
      <c r="L1260" s="25"/>
      <c r="M1260" s="25"/>
      <c r="N1260" s="30" t="s">
        <v>12</v>
      </c>
      <c r="O1260" s="28" t="b">
        <v>0</v>
      </c>
      <c r="P1260" s="25" t="s">
        <v>15</v>
      </c>
      <c r="Q1260" s="33" t="str">
        <f>IF(ISNUMBER(SEARCH(",",Table_owssvr[[#This Row],[Created By]])),SUBSTITUTE(Table_owssvr[[#This Row],[Created By]]," OCD,",""),Table_owssvr[[#This Row],[Created By]])</f>
        <v>Keri Caillet</v>
      </c>
      <c r="R1260" s="33" t="str">
        <f>IF(ISNUMBER(SEARCH(",",Table_owssvr[[#This Row],[Created By]])),(MID(Table_owssvr[[#This Row],[Created By_A]]&amp;" "&amp;Table_owssvr[[#This Row],[Created By_A]],FIND(" ",Table_owssvr[[#This Row],[Created By_A]])+1,LEN(Table_owssvr[[#This Row],[Created By_A]]))),Table_owssvr[[#This Row],[Created By]])</f>
        <v>Keri Caillet</v>
      </c>
      <c r="S1260" s="34" t="str">
        <f>IF(ISNUMBER(SEARCH(",",Table_owssvr[[#This Row],[Created By_B1]])),SUBSTITUTE(Table_owssvr[[#This Row],[Created By_B1]],",",""),Table_owssvr[[#This Row],[Created By_B1]])</f>
        <v>Keri Caillet</v>
      </c>
      <c r="T1260" s="31">
        <v>1275</v>
      </c>
      <c r="U1260" s="25" t="s">
        <v>15</v>
      </c>
      <c r="V1260" s="29">
        <v>43517.564780092594</v>
      </c>
      <c r="W1260" s="25" t="s">
        <v>2833</v>
      </c>
      <c r="X1260" s="25"/>
      <c r="Y1260" s="25" t="s">
        <v>13</v>
      </c>
      <c r="Z1260" s="25" t="s">
        <v>12</v>
      </c>
      <c r="AA1260" s="25" t="s">
        <v>11</v>
      </c>
    </row>
    <row r="1261" spans="1:27" x14ac:dyDescent="0.25">
      <c r="A1261" s="25" t="s">
        <v>2627</v>
      </c>
      <c r="B1261" s="26">
        <v>43481</v>
      </c>
      <c r="C1261" s="27" t="str">
        <f ca="1">IF(Table_owssvr[[#This Row],[Date]]&gt;=(TODAY()-365),"Y","N")</f>
        <v>N</v>
      </c>
      <c r="D1261" s="25" t="s">
        <v>1034</v>
      </c>
      <c r="E1261" s="25" t="s">
        <v>39</v>
      </c>
      <c r="F1261" s="14" t="s">
        <v>2628</v>
      </c>
      <c r="G1261" s="25" t="s">
        <v>59</v>
      </c>
      <c r="H1261" s="28" t="str">
        <f>IFERROR(LEFT(Table_owssvr[[#This Row],[Subject]],FIND(";",Table_owssvr[[#This Row],[Subject]])-1),Table_owssvr[[#This Row],[Subject]])</f>
        <v>Damage related to disaster</v>
      </c>
      <c r="I1261" s="25" t="s">
        <v>16</v>
      </c>
      <c r="J1261" s="25" t="s">
        <v>2832</v>
      </c>
      <c r="K1261" s="29">
        <v>43517.40121527778</v>
      </c>
      <c r="L1261" s="25"/>
      <c r="M1261" s="25"/>
      <c r="N1261" s="30" t="s">
        <v>12</v>
      </c>
      <c r="O1261" s="28" t="b">
        <v>0</v>
      </c>
      <c r="P1261" s="25" t="s">
        <v>15</v>
      </c>
      <c r="Q1261" s="33" t="str">
        <f>IF(ISNUMBER(SEARCH(",",Table_owssvr[[#This Row],[Created By]])),SUBSTITUTE(Table_owssvr[[#This Row],[Created By]]," OCD,",""),Table_owssvr[[#This Row],[Created By]])</f>
        <v>Skeka Hogan</v>
      </c>
      <c r="R1261" s="33" t="str">
        <f>IF(ISNUMBER(SEARCH(",",Table_owssvr[[#This Row],[Created By]])),(MID(Table_owssvr[[#This Row],[Created By_A]]&amp;" "&amp;Table_owssvr[[#This Row],[Created By_A]],FIND(" ",Table_owssvr[[#This Row],[Created By_A]])+1,LEN(Table_owssvr[[#This Row],[Created By_A]]))),Table_owssvr[[#This Row],[Created By]])</f>
        <v>Skeka Hogan</v>
      </c>
      <c r="S1261" s="34" t="str">
        <f>IF(ISNUMBER(SEARCH(",",Table_owssvr[[#This Row],[Created By_B1]])),SUBSTITUTE(Table_owssvr[[#This Row],[Created By_B1]],",",""),Table_owssvr[[#This Row],[Created By_B1]])</f>
        <v>Skeka Hogan</v>
      </c>
      <c r="T1261" s="31">
        <v>1276</v>
      </c>
      <c r="U1261" s="25" t="s">
        <v>15</v>
      </c>
      <c r="V1261" s="29">
        <v>43517.417812500003</v>
      </c>
      <c r="W1261" s="25" t="s">
        <v>2832</v>
      </c>
      <c r="X1261" s="25"/>
      <c r="Y1261" s="25" t="s">
        <v>13</v>
      </c>
      <c r="Z1261" s="25" t="s">
        <v>12</v>
      </c>
      <c r="AA1261" s="25" t="s">
        <v>11</v>
      </c>
    </row>
    <row r="1262" spans="1:27" x14ac:dyDescent="0.25">
      <c r="A1262" s="25" t="s">
        <v>2629</v>
      </c>
      <c r="B1262" s="26">
        <v>43476</v>
      </c>
      <c r="C1262" s="27" t="str">
        <f ca="1">IF(Table_owssvr[[#This Row],[Date]]&gt;=(TODAY()-365),"Y","N")</f>
        <v>N</v>
      </c>
      <c r="D1262" s="25" t="s">
        <v>2630</v>
      </c>
      <c r="E1262" s="25" t="s">
        <v>19</v>
      </c>
      <c r="F1262" s="14" t="s">
        <v>2631</v>
      </c>
      <c r="G1262" s="25" t="s">
        <v>59</v>
      </c>
      <c r="H1262" s="28" t="str">
        <f>IFERROR(LEFT(Table_owssvr[[#This Row],[Subject]],FIND(";",Table_owssvr[[#This Row],[Subject]])-1),Table_owssvr[[#This Row],[Subject]])</f>
        <v>Damage related to disaster</v>
      </c>
      <c r="I1262" s="25" t="s">
        <v>16</v>
      </c>
      <c r="J1262" s="25" t="s">
        <v>2623</v>
      </c>
      <c r="K1262" s="29">
        <v>43517.401412037034</v>
      </c>
      <c r="L1262" s="25"/>
      <c r="M1262" s="25"/>
      <c r="N1262" s="30" t="s">
        <v>12</v>
      </c>
      <c r="O1262" s="28" t="b">
        <v>0</v>
      </c>
      <c r="P1262" s="25" t="s">
        <v>15</v>
      </c>
      <c r="Q1262" s="33" t="str">
        <f>IF(ISNUMBER(SEARCH(",",Table_owssvr[[#This Row],[Created By]])),SUBSTITUTE(Table_owssvr[[#This Row],[Created By]]," OCD,",""),Table_owssvr[[#This Row],[Created By]])</f>
        <v>Christie Johnson</v>
      </c>
      <c r="R1262" s="33" t="str">
        <f>IF(ISNUMBER(SEARCH(",",Table_owssvr[[#This Row],[Created By]])),(MID(Table_owssvr[[#This Row],[Created By_A]]&amp;" "&amp;Table_owssvr[[#This Row],[Created By_A]],FIND(" ",Table_owssvr[[#This Row],[Created By_A]])+1,LEN(Table_owssvr[[#This Row],[Created By_A]]))),Table_owssvr[[#This Row],[Created By]])</f>
        <v>Christie Johnson</v>
      </c>
      <c r="S1262" s="34" t="str">
        <f>IF(ISNUMBER(SEARCH(",",Table_owssvr[[#This Row],[Created By_B1]])),SUBSTITUTE(Table_owssvr[[#This Row],[Created By_B1]],",",""),Table_owssvr[[#This Row],[Created By_B1]])</f>
        <v>Christie Johnson</v>
      </c>
      <c r="T1262" s="31">
        <v>1277</v>
      </c>
      <c r="U1262" s="25" t="s">
        <v>15</v>
      </c>
      <c r="V1262" s="29">
        <v>43517.614189814813</v>
      </c>
      <c r="W1262" s="25" t="s">
        <v>2623</v>
      </c>
      <c r="X1262" s="25"/>
      <c r="Y1262" s="25" t="s">
        <v>13</v>
      </c>
      <c r="Z1262" s="25" t="s">
        <v>12</v>
      </c>
      <c r="AA1262" s="25" t="s">
        <v>11</v>
      </c>
    </row>
    <row r="1263" spans="1:27" x14ac:dyDescent="0.25">
      <c r="A1263" s="25" t="s">
        <v>479</v>
      </c>
      <c r="B1263" s="26">
        <v>43488</v>
      </c>
      <c r="C1263" s="27" t="str">
        <f ca="1">IF(Table_owssvr[[#This Row],[Date]]&gt;=(TODAY()-365),"Y","N")</f>
        <v>N</v>
      </c>
      <c r="D1263" s="25" t="s">
        <v>2632</v>
      </c>
      <c r="E1263" s="25" t="s">
        <v>39</v>
      </c>
      <c r="F1263" s="14" t="s">
        <v>2526</v>
      </c>
      <c r="G1263" s="25" t="s">
        <v>432</v>
      </c>
      <c r="H1263" s="28" t="str">
        <f>IFERROR(LEFT(Table_owssvr[[#This Row],[Subject]],FIND(";",Table_owssvr[[#This Row],[Subject]])-1),Table_owssvr[[#This Row],[Subject]])</f>
        <v>Financial Management</v>
      </c>
      <c r="I1263" s="25" t="s">
        <v>16</v>
      </c>
      <c r="J1263" s="25" t="s">
        <v>2832</v>
      </c>
      <c r="K1263" s="29">
        <v>43517.406689814816</v>
      </c>
      <c r="L1263" s="25"/>
      <c r="M1263" s="25"/>
      <c r="N1263" s="30" t="s">
        <v>12</v>
      </c>
      <c r="O1263" s="28" t="b">
        <v>0</v>
      </c>
      <c r="P1263" s="25" t="s">
        <v>15</v>
      </c>
      <c r="Q1263" s="33" t="str">
        <f>IF(ISNUMBER(SEARCH(",",Table_owssvr[[#This Row],[Created By]])),SUBSTITUTE(Table_owssvr[[#This Row],[Created By]]," OCD,",""),Table_owssvr[[#This Row],[Created By]])</f>
        <v>Skeka Hogan</v>
      </c>
      <c r="R1263" s="33" t="str">
        <f>IF(ISNUMBER(SEARCH(",",Table_owssvr[[#This Row],[Created By]])),(MID(Table_owssvr[[#This Row],[Created By_A]]&amp;" "&amp;Table_owssvr[[#This Row],[Created By_A]],FIND(" ",Table_owssvr[[#This Row],[Created By_A]])+1,LEN(Table_owssvr[[#This Row],[Created By_A]]))),Table_owssvr[[#This Row],[Created By]])</f>
        <v>Skeka Hogan</v>
      </c>
      <c r="S1263" s="34" t="str">
        <f>IF(ISNUMBER(SEARCH(",",Table_owssvr[[#This Row],[Created By_B1]])),SUBSTITUTE(Table_owssvr[[#This Row],[Created By_B1]],",",""),Table_owssvr[[#This Row],[Created By_B1]])</f>
        <v>Skeka Hogan</v>
      </c>
      <c r="T1263" s="31">
        <v>1278</v>
      </c>
      <c r="U1263" s="25" t="s">
        <v>15</v>
      </c>
      <c r="V1263" s="29">
        <v>43517.406689814816</v>
      </c>
      <c r="W1263" s="25" t="s">
        <v>2832</v>
      </c>
      <c r="X1263" s="25"/>
      <c r="Y1263" s="25" t="s">
        <v>13</v>
      </c>
      <c r="Z1263" s="25" t="s">
        <v>12</v>
      </c>
      <c r="AA1263" s="25" t="s">
        <v>11</v>
      </c>
    </row>
    <row r="1264" spans="1:27" x14ac:dyDescent="0.25">
      <c r="A1264" s="25" t="s">
        <v>2633</v>
      </c>
      <c r="B1264" s="26">
        <v>43481</v>
      </c>
      <c r="C1264" s="27" t="str">
        <f ca="1">IF(Table_owssvr[[#This Row],[Date]]&gt;=(TODAY()-365),"Y","N")</f>
        <v>N</v>
      </c>
      <c r="D1264" s="25" t="s">
        <v>2634</v>
      </c>
      <c r="E1264" s="25" t="s">
        <v>19</v>
      </c>
      <c r="F1264" s="14" t="s">
        <v>2635</v>
      </c>
      <c r="G1264" s="25" t="s">
        <v>59</v>
      </c>
      <c r="H1264" s="28" t="str">
        <f>IFERROR(LEFT(Table_owssvr[[#This Row],[Subject]],FIND(";",Table_owssvr[[#This Row],[Subject]])-1),Table_owssvr[[#This Row],[Subject]])</f>
        <v>Damage related to disaster</v>
      </c>
      <c r="I1264" s="25" t="s">
        <v>16</v>
      </c>
      <c r="J1264" s="25" t="s">
        <v>2623</v>
      </c>
      <c r="K1264" s="29">
        <v>43517.406805555554</v>
      </c>
      <c r="L1264" s="25"/>
      <c r="M1264" s="25"/>
      <c r="N1264" s="30" t="s">
        <v>12</v>
      </c>
      <c r="O1264" s="28" t="b">
        <v>0</v>
      </c>
      <c r="P1264" s="25" t="s">
        <v>15</v>
      </c>
      <c r="Q1264" s="33" t="str">
        <f>IF(ISNUMBER(SEARCH(",",Table_owssvr[[#This Row],[Created By]])),SUBSTITUTE(Table_owssvr[[#This Row],[Created By]]," OCD,",""),Table_owssvr[[#This Row],[Created By]])</f>
        <v>Christie Johnson</v>
      </c>
      <c r="R1264" s="33" t="str">
        <f>IF(ISNUMBER(SEARCH(",",Table_owssvr[[#This Row],[Created By]])),(MID(Table_owssvr[[#This Row],[Created By_A]]&amp;" "&amp;Table_owssvr[[#This Row],[Created By_A]],FIND(" ",Table_owssvr[[#This Row],[Created By_A]])+1,LEN(Table_owssvr[[#This Row],[Created By_A]]))),Table_owssvr[[#This Row],[Created By]])</f>
        <v>Christie Johnson</v>
      </c>
      <c r="S1264" s="34" t="str">
        <f>IF(ISNUMBER(SEARCH(",",Table_owssvr[[#This Row],[Created By_B1]])),SUBSTITUTE(Table_owssvr[[#This Row],[Created By_B1]],",",""),Table_owssvr[[#This Row],[Created By_B1]])</f>
        <v>Christie Johnson</v>
      </c>
      <c r="T1264" s="31">
        <v>1279</v>
      </c>
      <c r="U1264" s="25" t="s">
        <v>15</v>
      </c>
      <c r="V1264" s="29">
        <v>43517.408472222225</v>
      </c>
      <c r="W1264" s="25" t="s">
        <v>2623</v>
      </c>
      <c r="X1264" s="25"/>
      <c r="Y1264" s="25" t="s">
        <v>13</v>
      </c>
      <c r="Z1264" s="25" t="s">
        <v>12</v>
      </c>
      <c r="AA1264" s="25" t="s">
        <v>11</v>
      </c>
    </row>
    <row r="1265" spans="1:27" x14ac:dyDescent="0.25">
      <c r="A1265" s="25" t="s">
        <v>2636</v>
      </c>
      <c r="B1265" s="26">
        <v>43515</v>
      </c>
      <c r="C1265" s="27" t="str">
        <f ca="1">IF(Table_owssvr[[#This Row],[Date]]&gt;=(TODAY()-365),"Y","N")</f>
        <v>N</v>
      </c>
      <c r="D1265" s="25" t="s">
        <v>2637</v>
      </c>
      <c r="E1265" s="25" t="s">
        <v>19</v>
      </c>
      <c r="F1265" s="14" t="s">
        <v>2638</v>
      </c>
      <c r="G1265" s="25" t="s">
        <v>159</v>
      </c>
      <c r="H1265" s="28" t="str">
        <f>IFERROR(LEFT(Table_owssvr[[#This Row],[Subject]],FIND(";",Table_owssvr[[#This Row],[Subject]])-1),Table_owssvr[[#This Row],[Subject]])</f>
        <v>Damage related to disaster</v>
      </c>
      <c r="I1265" s="25" t="s">
        <v>16</v>
      </c>
      <c r="J1265" s="25" t="s">
        <v>14</v>
      </c>
      <c r="K1265" s="29">
        <v>43517.42355324074</v>
      </c>
      <c r="L1265" s="25"/>
      <c r="M1265" s="25"/>
      <c r="N1265" s="30" t="s">
        <v>12</v>
      </c>
      <c r="O1265" s="28" t="b">
        <v>0</v>
      </c>
      <c r="P1265" s="25" t="s">
        <v>15</v>
      </c>
      <c r="Q1265" s="33" t="str">
        <f>IF(ISNUMBER(SEARCH(",",Table_owssvr[[#This Row],[Created By]])),SUBSTITUTE(Table_owssvr[[#This Row],[Created By]]," OCD,",""),Table_owssvr[[#This Row],[Created By]])</f>
        <v>Janssen Helena</v>
      </c>
      <c r="R1265" s="33" t="str">
        <f>IF(ISNUMBER(SEARCH(",",Table_owssvr[[#This Row],[Created By]])),(MID(Table_owssvr[[#This Row],[Created By_A]]&amp;" "&amp;Table_owssvr[[#This Row],[Created By_A]],FIND(" ",Table_owssvr[[#This Row],[Created By_A]])+1,LEN(Table_owssvr[[#This Row],[Created By_A]]))),Table_owssvr[[#This Row],[Created By]])</f>
        <v>Helena Janssen</v>
      </c>
      <c r="S1265" s="34" t="str">
        <f>IF(ISNUMBER(SEARCH(",",Table_owssvr[[#This Row],[Created By_B1]])),SUBSTITUTE(Table_owssvr[[#This Row],[Created By_B1]],",",""),Table_owssvr[[#This Row],[Created By_B1]])</f>
        <v>Helena Janssen</v>
      </c>
      <c r="T1265" s="31">
        <v>1280</v>
      </c>
      <c r="U1265" s="25" t="s">
        <v>15</v>
      </c>
      <c r="V1265" s="29">
        <v>43517.42355324074</v>
      </c>
      <c r="W1265" s="25" t="s">
        <v>14</v>
      </c>
      <c r="X1265" s="25"/>
      <c r="Y1265" s="25" t="s">
        <v>13</v>
      </c>
      <c r="Z1265" s="25" t="s">
        <v>12</v>
      </c>
      <c r="AA1265" s="25" t="s">
        <v>11</v>
      </c>
    </row>
    <row r="1266" spans="1:27" x14ac:dyDescent="0.25">
      <c r="A1266" s="25" t="s">
        <v>2639</v>
      </c>
      <c r="B1266" s="26">
        <v>43515</v>
      </c>
      <c r="C1266" s="27" t="str">
        <f ca="1">IF(Table_owssvr[[#This Row],[Date]]&gt;=(TODAY()-365),"Y","N")</f>
        <v>N</v>
      </c>
      <c r="D1266" s="25" t="s">
        <v>2640</v>
      </c>
      <c r="E1266" s="25" t="s">
        <v>19</v>
      </c>
      <c r="F1266" s="14" t="s">
        <v>2641</v>
      </c>
      <c r="G1266" s="25" t="s">
        <v>159</v>
      </c>
      <c r="H1266" s="28" t="str">
        <f>IFERROR(LEFT(Table_owssvr[[#This Row],[Subject]],FIND(";",Table_owssvr[[#This Row],[Subject]])-1),Table_owssvr[[#This Row],[Subject]])</f>
        <v>Damage related to disaster</v>
      </c>
      <c r="I1266" s="25" t="s">
        <v>16</v>
      </c>
      <c r="J1266" s="25" t="s">
        <v>14</v>
      </c>
      <c r="K1266" s="29">
        <v>43517.437858796293</v>
      </c>
      <c r="L1266" s="25"/>
      <c r="M1266" s="25"/>
      <c r="N1266" s="30" t="s">
        <v>12</v>
      </c>
      <c r="O1266" s="28" t="b">
        <v>0</v>
      </c>
      <c r="P1266" s="25" t="s">
        <v>15</v>
      </c>
      <c r="Q1266" s="33" t="str">
        <f>IF(ISNUMBER(SEARCH(",",Table_owssvr[[#This Row],[Created By]])),SUBSTITUTE(Table_owssvr[[#This Row],[Created By]]," OCD,",""),Table_owssvr[[#This Row],[Created By]])</f>
        <v>Janssen Helena</v>
      </c>
      <c r="R1266" s="33" t="str">
        <f>IF(ISNUMBER(SEARCH(",",Table_owssvr[[#This Row],[Created By]])),(MID(Table_owssvr[[#This Row],[Created By_A]]&amp;" "&amp;Table_owssvr[[#This Row],[Created By_A]],FIND(" ",Table_owssvr[[#This Row],[Created By_A]])+1,LEN(Table_owssvr[[#This Row],[Created By_A]]))),Table_owssvr[[#This Row],[Created By]])</f>
        <v>Helena Janssen</v>
      </c>
      <c r="S1266" s="34" t="str">
        <f>IF(ISNUMBER(SEARCH(",",Table_owssvr[[#This Row],[Created By_B1]])),SUBSTITUTE(Table_owssvr[[#This Row],[Created By_B1]],",",""),Table_owssvr[[#This Row],[Created By_B1]])</f>
        <v>Helena Janssen</v>
      </c>
      <c r="T1266" s="31">
        <v>1281</v>
      </c>
      <c r="U1266" s="25" t="s">
        <v>15</v>
      </c>
      <c r="V1266" s="29">
        <v>43517.437858796293</v>
      </c>
      <c r="W1266" s="25" t="s">
        <v>14</v>
      </c>
      <c r="X1266" s="25"/>
      <c r="Y1266" s="25" t="s">
        <v>13</v>
      </c>
      <c r="Z1266" s="25" t="s">
        <v>12</v>
      </c>
      <c r="AA1266" s="25" t="s">
        <v>11</v>
      </c>
    </row>
    <row r="1267" spans="1:27" x14ac:dyDescent="0.25">
      <c r="A1267" s="25" t="s">
        <v>2642</v>
      </c>
      <c r="B1267" s="26">
        <v>43515</v>
      </c>
      <c r="C1267" s="27" t="str">
        <f ca="1">IF(Table_owssvr[[#This Row],[Date]]&gt;=(TODAY()-365),"Y","N")</f>
        <v>N</v>
      </c>
      <c r="D1267" s="25" t="s">
        <v>2643</v>
      </c>
      <c r="E1267" s="25" t="s">
        <v>19</v>
      </c>
      <c r="F1267" s="14" t="s">
        <v>2644</v>
      </c>
      <c r="G1267" s="25" t="s">
        <v>22</v>
      </c>
      <c r="H1267" s="28" t="str">
        <f>IFERROR(LEFT(Table_owssvr[[#This Row],[Subject]],FIND(";",Table_owssvr[[#This Row],[Subject]])-1),Table_owssvr[[#This Row],[Subject]])</f>
        <v>Damage related to disaster</v>
      </c>
      <c r="I1267" s="25" t="s">
        <v>16</v>
      </c>
      <c r="J1267" s="25" t="s">
        <v>14</v>
      </c>
      <c r="K1267" s="29">
        <v>43517.451666666668</v>
      </c>
      <c r="L1267" s="25"/>
      <c r="M1267" s="25"/>
      <c r="N1267" s="30" t="s">
        <v>12</v>
      </c>
      <c r="O1267" s="28" t="b">
        <v>0</v>
      </c>
      <c r="P1267" s="25" t="s">
        <v>15</v>
      </c>
      <c r="Q1267" s="33" t="str">
        <f>IF(ISNUMBER(SEARCH(",",Table_owssvr[[#This Row],[Created By]])),SUBSTITUTE(Table_owssvr[[#This Row],[Created By]]," OCD,",""),Table_owssvr[[#This Row],[Created By]])</f>
        <v>Janssen Helena</v>
      </c>
      <c r="R1267" s="33" t="str">
        <f>IF(ISNUMBER(SEARCH(",",Table_owssvr[[#This Row],[Created By]])),(MID(Table_owssvr[[#This Row],[Created By_A]]&amp;" "&amp;Table_owssvr[[#This Row],[Created By_A]],FIND(" ",Table_owssvr[[#This Row],[Created By_A]])+1,LEN(Table_owssvr[[#This Row],[Created By_A]]))),Table_owssvr[[#This Row],[Created By]])</f>
        <v>Helena Janssen</v>
      </c>
      <c r="S1267" s="34" t="str">
        <f>IF(ISNUMBER(SEARCH(",",Table_owssvr[[#This Row],[Created By_B1]])),SUBSTITUTE(Table_owssvr[[#This Row],[Created By_B1]],",",""),Table_owssvr[[#This Row],[Created By_B1]])</f>
        <v>Helena Janssen</v>
      </c>
      <c r="T1267" s="31">
        <v>1282</v>
      </c>
      <c r="U1267" s="25" t="s">
        <v>15</v>
      </c>
      <c r="V1267" s="29">
        <v>43517.451666666668</v>
      </c>
      <c r="W1267" s="25" t="s">
        <v>14</v>
      </c>
      <c r="X1267" s="25"/>
      <c r="Y1267" s="25" t="s">
        <v>13</v>
      </c>
      <c r="Z1267" s="25" t="s">
        <v>12</v>
      </c>
      <c r="AA1267" s="25" t="s">
        <v>11</v>
      </c>
    </row>
    <row r="1268" spans="1:27" x14ac:dyDescent="0.25">
      <c r="A1268" s="25" t="s">
        <v>2645</v>
      </c>
      <c r="B1268" s="26">
        <v>43516</v>
      </c>
      <c r="C1268" s="27" t="str">
        <f ca="1">IF(Table_owssvr[[#This Row],[Date]]&gt;=(TODAY()-365),"Y","N")</f>
        <v>N</v>
      </c>
      <c r="D1268" s="25" t="s">
        <v>2646</v>
      </c>
      <c r="E1268" s="25" t="s">
        <v>19</v>
      </c>
      <c r="F1268" s="14" t="s">
        <v>2647</v>
      </c>
      <c r="G1268" s="25" t="s">
        <v>306</v>
      </c>
      <c r="H1268" s="28" t="str">
        <f>IFERROR(LEFT(Table_owssvr[[#This Row],[Subject]],FIND(";",Table_owssvr[[#This Row],[Subject]])-1),Table_owssvr[[#This Row],[Subject]])</f>
        <v>Damage related to disaster</v>
      </c>
      <c r="I1268" s="25" t="s">
        <v>16</v>
      </c>
      <c r="J1268" s="25" t="s">
        <v>14</v>
      </c>
      <c r="K1268" s="29">
        <v>43517.459594907406</v>
      </c>
      <c r="L1268" s="25"/>
      <c r="M1268" s="25"/>
      <c r="N1268" s="30" t="s">
        <v>12</v>
      </c>
      <c r="O1268" s="28" t="b">
        <v>0</v>
      </c>
      <c r="P1268" s="25" t="s">
        <v>15</v>
      </c>
      <c r="Q1268" s="33" t="str">
        <f>IF(ISNUMBER(SEARCH(",",Table_owssvr[[#This Row],[Created By]])),SUBSTITUTE(Table_owssvr[[#This Row],[Created By]]," OCD,",""),Table_owssvr[[#This Row],[Created By]])</f>
        <v>Janssen Helena</v>
      </c>
      <c r="R1268" s="33" t="str">
        <f>IF(ISNUMBER(SEARCH(",",Table_owssvr[[#This Row],[Created By]])),(MID(Table_owssvr[[#This Row],[Created By_A]]&amp;" "&amp;Table_owssvr[[#This Row],[Created By_A]],FIND(" ",Table_owssvr[[#This Row],[Created By_A]])+1,LEN(Table_owssvr[[#This Row],[Created By_A]]))),Table_owssvr[[#This Row],[Created By]])</f>
        <v>Helena Janssen</v>
      </c>
      <c r="S1268" s="34" t="str">
        <f>IF(ISNUMBER(SEARCH(",",Table_owssvr[[#This Row],[Created By_B1]])),SUBSTITUTE(Table_owssvr[[#This Row],[Created By_B1]],",",""),Table_owssvr[[#This Row],[Created By_B1]])</f>
        <v>Helena Janssen</v>
      </c>
      <c r="T1268" s="31">
        <v>1283</v>
      </c>
      <c r="U1268" s="25" t="s">
        <v>15</v>
      </c>
      <c r="V1268" s="29">
        <v>43517.459594907406</v>
      </c>
      <c r="W1268" s="25" t="s">
        <v>14</v>
      </c>
      <c r="X1268" s="25"/>
      <c r="Y1268" s="25" t="s">
        <v>13</v>
      </c>
      <c r="Z1268" s="25" t="s">
        <v>12</v>
      </c>
      <c r="AA1268" s="25" t="s">
        <v>11</v>
      </c>
    </row>
    <row r="1269" spans="1:27" x14ac:dyDescent="0.25">
      <c r="A1269" s="25" t="s">
        <v>153</v>
      </c>
      <c r="B1269" s="26">
        <v>43517</v>
      </c>
      <c r="C1269" s="27" t="str">
        <f ca="1">IF(Table_owssvr[[#This Row],[Date]]&gt;=(TODAY()-365),"Y","N")</f>
        <v>N</v>
      </c>
      <c r="D1269" s="25" t="s">
        <v>199</v>
      </c>
      <c r="E1269" s="25" t="s">
        <v>39</v>
      </c>
      <c r="F1269" s="14" t="s">
        <v>2648</v>
      </c>
      <c r="G1269" s="25" t="s">
        <v>13</v>
      </c>
      <c r="H1269" s="28" t="str">
        <f>IFERROR(LEFT(Table_owssvr[[#This Row],[Subject]],FIND(";",Table_owssvr[[#This Row],[Subject]])-1),Table_owssvr[[#This Row],[Subject]])</f>
        <v>Grants Management</v>
      </c>
      <c r="I1269" s="25" t="s">
        <v>27</v>
      </c>
      <c r="J1269" s="25" t="s">
        <v>26</v>
      </c>
      <c r="K1269" s="29">
        <v>43517.481886574074</v>
      </c>
      <c r="L1269" s="25"/>
      <c r="M1269" s="25"/>
      <c r="N1269" s="30" t="s">
        <v>12</v>
      </c>
      <c r="O1269" s="28" t="b">
        <v>0</v>
      </c>
      <c r="P1269" s="25" t="s">
        <v>15</v>
      </c>
      <c r="Q1269" s="33" t="str">
        <f>IF(ISNUMBER(SEARCH(",",Table_owssvr[[#This Row],[Created By]])),SUBSTITUTE(Table_owssvr[[#This Row],[Created By]]," OCD,",""),Table_owssvr[[#This Row],[Created By]])</f>
        <v>Jimmy Dunphy</v>
      </c>
      <c r="R1269" s="33" t="str">
        <f>IF(ISNUMBER(SEARCH(",",Table_owssvr[[#This Row],[Created By]])),(MID(Table_owssvr[[#This Row],[Created By_A]]&amp;" "&amp;Table_owssvr[[#This Row],[Created By_A]],FIND(" ",Table_owssvr[[#This Row],[Created By_A]])+1,LEN(Table_owssvr[[#This Row],[Created By_A]]))),Table_owssvr[[#This Row],[Created By]])</f>
        <v>Jimmy Dunphy</v>
      </c>
      <c r="S1269" s="34" t="str">
        <f>IF(ISNUMBER(SEARCH(",",Table_owssvr[[#This Row],[Created By_B1]])),SUBSTITUTE(Table_owssvr[[#This Row],[Created By_B1]],",",""),Table_owssvr[[#This Row],[Created By_B1]])</f>
        <v>Jimmy Dunphy</v>
      </c>
      <c r="T1269" s="31">
        <v>1284</v>
      </c>
      <c r="U1269" s="25" t="s">
        <v>15</v>
      </c>
      <c r="V1269" s="29">
        <v>43517.616041666668</v>
      </c>
      <c r="W1269" s="25" t="s">
        <v>26</v>
      </c>
      <c r="X1269" s="25"/>
      <c r="Y1269" s="25" t="s">
        <v>13</v>
      </c>
      <c r="Z1269" s="25" t="s">
        <v>12</v>
      </c>
      <c r="AA1269" s="25" t="s">
        <v>11</v>
      </c>
    </row>
    <row r="1270" spans="1:27" x14ac:dyDescent="0.25">
      <c r="A1270" s="25" t="s">
        <v>2649</v>
      </c>
      <c r="B1270" s="26">
        <v>43516</v>
      </c>
      <c r="C1270" s="27" t="str">
        <f ca="1">IF(Table_owssvr[[#This Row],[Date]]&gt;=(TODAY()-365),"Y","N")</f>
        <v>N</v>
      </c>
      <c r="D1270" s="25" t="s">
        <v>2650</v>
      </c>
      <c r="E1270" s="25" t="s">
        <v>19</v>
      </c>
      <c r="F1270" s="14" t="s">
        <v>2651</v>
      </c>
      <c r="G1270" s="25" t="s">
        <v>22</v>
      </c>
      <c r="H1270" s="28" t="str">
        <f>IFERROR(LEFT(Table_owssvr[[#This Row],[Subject]],FIND(";",Table_owssvr[[#This Row],[Subject]])-1),Table_owssvr[[#This Row],[Subject]])</f>
        <v>Damage related to disaster</v>
      </c>
      <c r="I1270" s="25" t="s">
        <v>16</v>
      </c>
      <c r="J1270" s="25" t="s">
        <v>14</v>
      </c>
      <c r="K1270" s="29">
        <v>43517.50439814815</v>
      </c>
      <c r="L1270" s="25"/>
      <c r="M1270" s="25"/>
      <c r="N1270" s="30" t="s">
        <v>12</v>
      </c>
      <c r="O1270" s="28" t="b">
        <v>0</v>
      </c>
      <c r="P1270" s="25" t="s">
        <v>15</v>
      </c>
      <c r="Q1270" s="33" t="str">
        <f>IF(ISNUMBER(SEARCH(",",Table_owssvr[[#This Row],[Created By]])),SUBSTITUTE(Table_owssvr[[#This Row],[Created By]]," OCD,",""),Table_owssvr[[#This Row],[Created By]])</f>
        <v>Janssen Helena</v>
      </c>
      <c r="R1270" s="33" t="str">
        <f>IF(ISNUMBER(SEARCH(",",Table_owssvr[[#This Row],[Created By]])),(MID(Table_owssvr[[#This Row],[Created By_A]]&amp;" "&amp;Table_owssvr[[#This Row],[Created By_A]],FIND(" ",Table_owssvr[[#This Row],[Created By_A]])+1,LEN(Table_owssvr[[#This Row],[Created By_A]]))),Table_owssvr[[#This Row],[Created By]])</f>
        <v>Helena Janssen</v>
      </c>
      <c r="S1270" s="34" t="str">
        <f>IF(ISNUMBER(SEARCH(",",Table_owssvr[[#This Row],[Created By_B1]])),SUBSTITUTE(Table_owssvr[[#This Row],[Created By_B1]],",",""),Table_owssvr[[#This Row],[Created By_B1]])</f>
        <v>Helena Janssen</v>
      </c>
      <c r="T1270" s="31">
        <v>1285</v>
      </c>
      <c r="U1270" s="25" t="s">
        <v>15</v>
      </c>
      <c r="V1270" s="29">
        <v>43517.50439814815</v>
      </c>
      <c r="W1270" s="25" t="s">
        <v>14</v>
      </c>
      <c r="X1270" s="25"/>
      <c r="Y1270" s="25" t="s">
        <v>13</v>
      </c>
      <c r="Z1270" s="25" t="s">
        <v>12</v>
      </c>
      <c r="AA1270" s="25" t="s">
        <v>11</v>
      </c>
    </row>
    <row r="1271" spans="1:27" x14ac:dyDescent="0.25">
      <c r="A1271" s="25" t="s">
        <v>2652</v>
      </c>
      <c r="B1271" s="26">
        <v>43516</v>
      </c>
      <c r="C1271" s="27" t="str">
        <f ca="1">IF(Table_owssvr[[#This Row],[Date]]&gt;=(TODAY()-365),"Y","N")</f>
        <v>N</v>
      </c>
      <c r="D1271" s="25" t="s">
        <v>2653</v>
      </c>
      <c r="E1271" s="25" t="s">
        <v>19</v>
      </c>
      <c r="F1271" s="14" t="s">
        <v>2654</v>
      </c>
      <c r="G1271" s="25" t="s">
        <v>306</v>
      </c>
      <c r="H1271" s="28" t="str">
        <f>IFERROR(LEFT(Table_owssvr[[#This Row],[Subject]],FIND(";",Table_owssvr[[#This Row],[Subject]])-1),Table_owssvr[[#This Row],[Subject]])</f>
        <v>Damage related to disaster</v>
      </c>
      <c r="I1271" s="25" t="s">
        <v>16</v>
      </c>
      <c r="J1271" s="25" t="s">
        <v>14</v>
      </c>
      <c r="K1271" s="29">
        <v>43517.516192129631</v>
      </c>
      <c r="L1271" s="25"/>
      <c r="M1271" s="25"/>
      <c r="N1271" s="30" t="s">
        <v>12</v>
      </c>
      <c r="O1271" s="28" t="b">
        <v>0</v>
      </c>
      <c r="P1271" s="25" t="s">
        <v>15</v>
      </c>
      <c r="Q1271" s="33" t="str">
        <f>IF(ISNUMBER(SEARCH(",",Table_owssvr[[#This Row],[Created By]])),SUBSTITUTE(Table_owssvr[[#This Row],[Created By]]," OCD,",""),Table_owssvr[[#This Row],[Created By]])</f>
        <v>Janssen Helena</v>
      </c>
      <c r="R1271" s="33" t="str">
        <f>IF(ISNUMBER(SEARCH(",",Table_owssvr[[#This Row],[Created By]])),(MID(Table_owssvr[[#This Row],[Created By_A]]&amp;" "&amp;Table_owssvr[[#This Row],[Created By_A]],FIND(" ",Table_owssvr[[#This Row],[Created By_A]])+1,LEN(Table_owssvr[[#This Row],[Created By_A]]))),Table_owssvr[[#This Row],[Created By]])</f>
        <v>Helena Janssen</v>
      </c>
      <c r="S1271" s="34" t="str">
        <f>IF(ISNUMBER(SEARCH(",",Table_owssvr[[#This Row],[Created By_B1]])),SUBSTITUTE(Table_owssvr[[#This Row],[Created By_B1]],",",""),Table_owssvr[[#This Row],[Created By_B1]])</f>
        <v>Helena Janssen</v>
      </c>
      <c r="T1271" s="31">
        <v>1286</v>
      </c>
      <c r="U1271" s="25" t="s">
        <v>15</v>
      </c>
      <c r="V1271" s="29">
        <v>43517.516192129631</v>
      </c>
      <c r="W1271" s="25" t="s">
        <v>14</v>
      </c>
      <c r="X1271" s="25"/>
      <c r="Y1271" s="25" t="s">
        <v>13</v>
      </c>
      <c r="Z1271" s="25" t="s">
        <v>12</v>
      </c>
      <c r="AA1271" s="25" t="s">
        <v>11</v>
      </c>
    </row>
    <row r="1272" spans="1:27" x14ac:dyDescent="0.25">
      <c r="A1272" s="25" t="s">
        <v>2500</v>
      </c>
      <c r="B1272" s="26">
        <v>43476</v>
      </c>
      <c r="C1272" s="27" t="str">
        <f ca="1">IF(Table_owssvr[[#This Row],[Date]]&gt;=(TODAY()-365),"Y","N")</f>
        <v>N</v>
      </c>
      <c r="D1272" s="25" t="s">
        <v>2655</v>
      </c>
      <c r="E1272" s="25" t="s">
        <v>19</v>
      </c>
      <c r="F1272" s="14" t="s">
        <v>2502</v>
      </c>
      <c r="G1272" s="25" t="s">
        <v>2503</v>
      </c>
      <c r="H1272" s="28" t="str">
        <f>IFERROR(LEFT(Table_owssvr[[#This Row],[Subject]],FIND(";",Table_owssvr[[#This Row],[Subject]])-1),Table_owssvr[[#This Row],[Subject]])</f>
        <v>Damage related to disaster</v>
      </c>
      <c r="I1272" s="25" t="s">
        <v>16</v>
      </c>
      <c r="J1272" s="25" t="s">
        <v>2833</v>
      </c>
      <c r="K1272" s="29">
        <v>43517.564328703702</v>
      </c>
      <c r="L1272" s="25"/>
      <c r="M1272" s="25"/>
      <c r="N1272" s="30" t="s">
        <v>12</v>
      </c>
      <c r="O1272" s="28" t="b">
        <v>0</v>
      </c>
      <c r="P1272" s="25" t="s">
        <v>15</v>
      </c>
      <c r="Q1272" s="33" t="str">
        <f>IF(ISNUMBER(SEARCH(",",Table_owssvr[[#This Row],[Created By]])),SUBSTITUTE(Table_owssvr[[#This Row],[Created By]]," OCD,",""),Table_owssvr[[#This Row],[Created By]])</f>
        <v>Keri Caillet</v>
      </c>
      <c r="R1272" s="33" t="str">
        <f>IF(ISNUMBER(SEARCH(",",Table_owssvr[[#This Row],[Created By]])),(MID(Table_owssvr[[#This Row],[Created By_A]]&amp;" "&amp;Table_owssvr[[#This Row],[Created By_A]],FIND(" ",Table_owssvr[[#This Row],[Created By_A]])+1,LEN(Table_owssvr[[#This Row],[Created By_A]]))),Table_owssvr[[#This Row],[Created By]])</f>
        <v>Keri Caillet</v>
      </c>
      <c r="S1272" s="34" t="str">
        <f>IF(ISNUMBER(SEARCH(",",Table_owssvr[[#This Row],[Created By_B1]])),SUBSTITUTE(Table_owssvr[[#This Row],[Created By_B1]],",",""),Table_owssvr[[#This Row],[Created By_B1]])</f>
        <v>Keri Caillet</v>
      </c>
      <c r="T1272" s="31">
        <v>1287</v>
      </c>
      <c r="U1272" s="25" t="s">
        <v>15</v>
      </c>
      <c r="V1272" s="29">
        <v>43517.564328703702</v>
      </c>
      <c r="W1272" s="25" t="s">
        <v>2833</v>
      </c>
      <c r="X1272" s="25"/>
      <c r="Y1272" s="25" t="s">
        <v>13</v>
      </c>
      <c r="Z1272" s="25" t="s">
        <v>12</v>
      </c>
      <c r="AA1272" s="25" t="s">
        <v>11</v>
      </c>
    </row>
    <row r="1273" spans="1:27" x14ac:dyDescent="0.25">
      <c r="A1273" s="25" t="s">
        <v>2656</v>
      </c>
      <c r="B1273" s="26">
        <v>43518</v>
      </c>
      <c r="C1273" s="27" t="str">
        <f ca="1">IF(Table_owssvr[[#This Row],[Date]]&gt;=(TODAY()-365),"Y","N")</f>
        <v>N</v>
      </c>
      <c r="D1273" s="25" t="s">
        <v>2657</v>
      </c>
      <c r="E1273" s="25" t="s">
        <v>39</v>
      </c>
      <c r="F1273" s="14" t="s">
        <v>2658</v>
      </c>
      <c r="G1273" s="25" t="s">
        <v>13</v>
      </c>
      <c r="H1273" s="28" t="str">
        <f>IFERROR(LEFT(Table_owssvr[[#This Row],[Subject]],FIND(";",Table_owssvr[[#This Row],[Subject]])-1),Table_owssvr[[#This Row],[Subject]])</f>
        <v>Grants Management</v>
      </c>
      <c r="I1273" s="25" t="s">
        <v>16</v>
      </c>
      <c r="J1273" s="25" t="s">
        <v>26</v>
      </c>
      <c r="K1273" s="29">
        <v>43518.626574074071</v>
      </c>
      <c r="L1273" s="25"/>
      <c r="M1273" s="25"/>
      <c r="N1273" s="30" t="s">
        <v>12</v>
      </c>
      <c r="O1273" s="28" t="b">
        <v>0</v>
      </c>
      <c r="P1273" s="25" t="s">
        <v>15</v>
      </c>
      <c r="Q1273" s="33" t="str">
        <f>IF(ISNUMBER(SEARCH(",",Table_owssvr[[#This Row],[Created By]])),SUBSTITUTE(Table_owssvr[[#This Row],[Created By]]," OCD,",""),Table_owssvr[[#This Row],[Created By]])</f>
        <v>Jimmy Dunphy</v>
      </c>
      <c r="R1273" s="33" t="str">
        <f>IF(ISNUMBER(SEARCH(",",Table_owssvr[[#This Row],[Created By]])),(MID(Table_owssvr[[#This Row],[Created By_A]]&amp;" "&amp;Table_owssvr[[#This Row],[Created By_A]],FIND(" ",Table_owssvr[[#This Row],[Created By_A]])+1,LEN(Table_owssvr[[#This Row],[Created By_A]]))),Table_owssvr[[#This Row],[Created By]])</f>
        <v>Jimmy Dunphy</v>
      </c>
      <c r="S1273" s="34" t="str">
        <f>IF(ISNUMBER(SEARCH(",",Table_owssvr[[#This Row],[Created By_B1]])),SUBSTITUTE(Table_owssvr[[#This Row],[Created By_B1]],",",""),Table_owssvr[[#This Row],[Created By_B1]])</f>
        <v>Jimmy Dunphy</v>
      </c>
      <c r="T1273" s="31">
        <v>1288</v>
      </c>
      <c r="U1273" s="25" t="s">
        <v>15</v>
      </c>
      <c r="V1273" s="29">
        <v>43518.633530092593</v>
      </c>
      <c r="W1273" s="25" t="s">
        <v>26</v>
      </c>
      <c r="X1273" s="25"/>
      <c r="Y1273" s="25" t="s">
        <v>13</v>
      </c>
      <c r="Z1273" s="25" t="s">
        <v>12</v>
      </c>
      <c r="AA1273" s="25" t="s">
        <v>11</v>
      </c>
    </row>
    <row r="1274" spans="1:27" x14ac:dyDescent="0.25">
      <c r="A1274" s="25" t="s">
        <v>94</v>
      </c>
      <c r="B1274" s="26">
        <v>43494</v>
      </c>
      <c r="C1274" s="27" t="str">
        <f ca="1">IF(Table_owssvr[[#This Row],[Date]]&gt;=(TODAY()-365),"Y","N")</f>
        <v>N</v>
      </c>
      <c r="D1274" s="25" t="s">
        <v>2530</v>
      </c>
      <c r="E1274" s="25" t="s">
        <v>19</v>
      </c>
      <c r="F1274" s="14" t="s">
        <v>2659</v>
      </c>
      <c r="G1274" s="25" t="s">
        <v>239</v>
      </c>
      <c r="H1274" s="28" t="str">
        <f>IFERROR(LEFT(Table_owssvr[[#This Row],[Subject]],FIND(";",Table_owssvr[[#This Row],[Subject]])-1),Table_owssvr[[#This Row],[Subject]])</f>
        <v>Labor - Davis/Bacon</v>
      </c>
      <c r="I1274" s="25" t="s">
        <v>16</v>
      </c>
      <c r="J1274" s="25" t="s">
        <v>26</v>
      </c>
      <c r="K1274" s="29">
        <v>43518.639351851853</v>
      </c>
      <c r="L1274" s="25"/>
      <c r="M1274" s="25"/>
      <c r="N1274" s="30" t="s">
        <v>12</v>
      </c>
      <c r="O1274" s="28" t="b">
        <v>0</v>
      </c>
      <c r="P1274" s="25" t="s">
        <v>15</v>
      </c>
      <c r="Q1274" s="33" t="str">
        <f>IF(ISNUMBER(SEARCH(",",Table_owssvr[[#This Row],[Created By]])),SUBSTITUTE(Table_owssvr[[#This Row],[Created By]]," OCD,",""),Table_owssvr[[#This Row],[Created By]])</f>
        <v>Jimmy Dunphy</v>
      </c>
      <c r="R1274" s="33" t="str">
        <f>IF(ISNUMBER(SEARCH(",",Table_owssvr[[#This Row],[Created By]])),(MID(Table_owssvr[[#This Row],[Created By_A]]&amp;" "&amp;Table_owssvr[[#This Row],[Created By_A]],FIND(" ",Table_owssvr[[#This Row],[Created By_A]])+1,LEN(Table_owssvr[[#This Row],[Created By_A]]))),Table_owssvr[[#This Row],[Created By]])</f>
        <v>Jimmy Dunphy</v>
      </c>
      <c r="S1274" s="34" t="str">
        <f>IF(ISNUMBER(SEARCH(",",Table_owssvr[[#This Row],[Created By_B1]])),SUBSTITUTE(Table_owssvr[[#This Row],[Created By_B1]],",",""),Table_owssvr[[#This Row],[Created By_B1]])</f>
        <v>Jimmy Dunphy</v>
      </c>
      <c r="T1274" s="31">
        <v>1289</v>
      </c>
      <c r="U1274" s="25" t="s">
        <v>15</v>
      </c>
      <c r="V1274" s="29">
        <v>43521.401087962964</v>
      </c>
      <c r="W1274" s="25" t="s">
        <v>26</v>
      </c>
      <c r="X1274" s="25"/>
      <c r="Y1274" s="25" t="s">
        <v>13</v>
      </c>
      <c r="Z1274" s="25" t="s">
        <v>12</v>
      </c>
      <c r="AA1274" s="25" t="s">
        <v>11</v>
      </c>
    </row>
    <row r="1275" spans="1:27" x14ac:dyDescent="0.25">
      <c r="A1275" s="25" t="s">
        <v>1068</v>
      </c>
      <c r="B1275" s="26">
        <v>43518</v>
      </c>
      <c r="C1275" s="27" t="str">
        <f ca="1">IF(Table_owssvr[[#This Row],[Date]]&gt;=(TODAY()-365),"Y","N")</f>
        <v>N</v>
      </c>
      <c r="D1275" s="25" t="s">
        <v>2660</v>
      </c>
      <c r="E1275" s="25" t="s">
        <v>19</v>
      </c>
      <c r="F1275" s="14" t="s">
        <v>2661</v>
      </c>
      <c r="G1275" s="25" t="s">
        <v>13</v>
      </c>
      <c r="H1275" s="28" t="str">
        <f>IFERROR(LEFT(Table_owssvr[[#This Row],[Subject]],FIND(";",Table_owssvr[[#This Row],[Subject]])-1),Table_owssvr[[#This Row],[Subject]])</f>
        <v>Grants Management</v>
      </c>
      <c r="I1275" s="25" t="s">
        <v>16</v>
      </c>
      <c r="J1275" s="25" t="s">
        <v>2827</v>
      </c>
      <c r="K1275" s="29">
        <v>43521.477800925924</v>
      </c>
      <c r="L1275" s="25"/>
      <c r="M1275" s="25"/>
      <c r="N1275" s="30" t="s">
        <v>12</v>
      </c>
      <c r="O1275" s="28" t="b">
        <v>0</v>
      </c>
      <c r="P1275" s="25" t="s">
        <v>15</v>
      </c>
      <c r="Q1275" s="33" t="str">
        <f>IF(ISNUMBER(SEARCH(",",Table_owssvr[[#This Row],[Created By]])),SUBSTITUTE(Table_owssvr[[#This Row],[Created By]]," OCD,",""),Table_owssvr[[#This Row],[Created By]])</f>
        <v>Eva Strausbaugh</v>
      </c>
      <c r="R1275" s="33" t="str">
        <f>IF(ISNUMBER(SEARCH(",",Table_owssvr[[#This Row],[Created By]])),(MID(Table_owssvr[[#This Row],[Created By_A]]&amp;" "&amp;Table_owssvr[[#This Row],[Created By_A]],FIND(" ",Table_owssvr[[#This Row],[Created By_A]])+1,LEN(Table_owssvr[[#This Row],[Created By_A]]))),Table_owssvr[[#This Row],[Created By]])</f>
        <v>Eva Strausbaugh</v>
      </c>
      <c r="S1275" s="34" t="str">
        <f>IF(ISNUMBER(SEARCH(",",Table_owssvr[[#This Row],[Created By_B1]])),SUBSTITUTE(Table_owssvr[[#This Row],[Created By_B1]],",",""),Table_owssvr[[#This Row],[Created By_B1]])</f>
        <v>Eva Strausbaugh</v>
      </c>
      <c r="T1275" s="31">
        <v>1290</v>
      </c>
      <c r="U1275" s="25" t="s">
        <v>15</v>
      </c>
      <c r="V1275" s="29">
        <v>43521.482118055559</v>
      </c>
      <c r="W1275" s="25" t="s">
        <v>2827</v>
      </c>
      <c r="X1275" s="25"/>
      <c r="Y1275" s="25" t="s">
        <v>13</v>
      </c>
      <c r="Z1275" s="25" t="s">
        <v>12</v>
      </c>
      <c r="AA1275" s="25" t="s">
        <v>11</v>
      </c>
    </row>
    <row r="1276" spans="1:27" x14ac:dyDescent="0.25">
      <c r="A1276" s="25" t="s">
        <v>864</v>
      </c>
      <c r="B1276" s="26">
        <v>43518</v>
      </c>
      <c r="C1276" s="27" t="str">
        <f ca="1">IF(Table_owssvr[[#This Row],[Date]]&gt;=(TODAY()-365),"Y","N")</f>
        <v>N</v>
      </c>
      <c r="D1276" s="25" t="s">
        <v>2662</v>
      </c>
      <c r="E1276" s="25" t="s">
        <v>19</v>
      </c>
      <c r="F1276" s="14" t="s">
        <v>2663</v>
      </c>
      <c r="G1276" s="25" t="s">
        <v>13</v>
      </c>
      <c r="H1276" s="28" t="str">
        <f>IFERROR(LEFT(Table_owssvr[[#This Row],[Subject]],FIND(";",Table_owssvr[[#This Row],[Subject]])-1),Table_owssvr[[#This Row],[Subject]])</f>
        <v>Grants Management</v>
      </c>
      <c r="I1276" s="25" t="s">
        <v>16</v>
      </c>
      <c r="J1276" s="25" t="s">
        <v>2827</v>
      </c>
      <c r="K1276" s="29">
        <v>43521.481122685182</v>
      </c>
      <c r="L1276" s="25"/>
      <c r="M1276" s="25"/>
      <c r="N1276" s="30" t="s">
        <v>12</v>
      </c>
      <c r="O1276" s="28" t="b">
        <v>0</v>
      </c>
      <c r="P1276" s="25" t="s">
        <v>15</v>
      </c>
      <c r="Q1276" s="33" t="str">
        <f>IF(ISNUMBER(SEARCH(",",Table_owssvr[[#This Row],[Created By]])),SUBSTITUTE(Table_owssvr[[#This Row],[Created By]]," OCD,",""),Table_owssvr[[#This Row],[Created By]])</f>
        <v>Eva Strausbaugh</v>
      </c>
      <c r="R1276" s="33" t="str">
        <f>IF(ISNUMBER(SEARCH(",",Table_owssvr[[#This Row],[Created By]])),(MID(Table_owssvr[[#This Row],[Created By_A]]&amp;" "&amp;Table_owssvr[[#This Row],[Created By_A]],FIND(" ",Table_owssvr[[#This Row],[Created By_A]])+1,LEN(Table_owssvr[[#This Row],[Created By_A]]))),Table_owssvr[[#This Row],[Created By]])</f>
        <v>Eva Strausbaugh</v>
      </c>
      <c r="S1276" s="34" t="str">
        <f>IF(ISNUMBER(SEARCH(",",Table_owssvr[[#This Row],[Created By_B1]])),SUBSTITUTE(Table_owssvr[[#This Row],[Created By_B1]],",",""),Table_owssvr[[#This Row],[Created By_B1]])</f>
        <v>Eva Strausbaugh</v>
      </c>
      <c r="T1276" s="31">
        <v>1291</v>
      </c>
      <c r="U1276" s="25" t="s">
        <v>15</v>
      </c>
      <c r="V1276" s="29">
        <v>43521.481122685182</v>
      </c>
      <c r="W1276" s="25" t="s">
        <v>2827</v>
      </c>
      <c r="X1276" s="25"/>
      <c r="Y1276" s="25" t="s">
        <v>13</v>
      </c>
      <c r="Z1276" s="25" t="s">
        <v>12</v>
      </c>
      <c r="AA1276" s="25" t="s">
        <v>11</v>
      </c>
    </row>
    <row r="1277" spans="1:27" x14ac:dyDescent="0.25">
      <c r="A1277" s="25" t="s">
        <v>2664</v>
      </c>
      <c r="B1277" s="26">
        <v>43517</v>
      </c>
      <c r="C1277" s="27" t="str">
        <f ca="1">IF(Table_owssvr[[#This Row],[Date]]&gt;=(TODAY()-365),"Y","N")</f>
        <v>N</v>
      </c>
      <c r="D1277" s="25" t="s">
        <v>2665</v>
      </c>
      <c r="E1277" s="25" t="s">
        <v>19</v>
      </c>
      <c r="F1277" s="14" t="s">
        <v>2666</v>
      </c>
      <c r="G1277" s="25" t="s">
        <v>13</v>
      </c>
      <c r="H1277" s="28" t="str">
        <f>IFERROR(LEFT(Table_owssvr[[#This Row],[Subject]],FIND(";",Table_owssvr[[#This Row],[Subject]])-1),Table_owssvr[[#This Row],[Subject]])</f>
        <v>Grants Management</v>
      </c>
      <c r="I1277" s="25" t="s">
        <v>16</v>
      </c>
      <c r="J1277" s="25" t="s">
        <v>2827</v>
      </c>
      <c r="K1277" s="29">
        <v>43521.486875000002</v>
      </c>
      <c r="L1277" s="25"/>
      <c r="M1277" s="25"/>
      <c r="N1277" s="30" t="s">
        <v>12</v>
      </c>
      <c r="O1277" s="28" t="b">
        <v>0</v>
      </c>
      <c r="P1277" s="25" t="s">
        <v>15</v>
      </c>
      <c r="Q1277" s="33" t="str">
        <f>IF(ISNUMBER(SEARCH(",",Table_owssvr[[#This Row],[Created By]])),SUBSTITUTE(Table_owssvr[[#This Row],[Created By]]," OCD,",""),Table_owssvr[[#This Row],[Created By]])</f>
        <v>Eva Strausbaugh</v>
      </c>
      <c r="R1277" s="33" t="str">
        <f>IF(ISNUMBER(SEARCH(",",Table_owssvr[[#This Row],[Created By]])),(MID(Table_owssvr[[#This Row],[Created By_A]]&amp;" "&amp;Table_owssvr[[#This Row],[Created By_A]],FIND(" ",Table_owssvr[[#This Row],[Created By_A]])+1,LEN(Table_owssvr[[#This Row],[Created By_A]]))),Table_owssvr[[#This Row],[Created By]])</f>
        <v>Eva Strausbaugh</v>
      </c>
      <c r="S1277" s="34" t="str">
        <f>IF(ISNUMBER(SEARCH(",",Table_owssvr[[#This Row],[Created By_B1]])),SUBSTITUTE(Table_owssvr[[#This Row],[Created By_B1]],",",""),Table_owssvr[[#This Row],[Created By_B1]])</f>
        <v>Eva Strausbaugh</v>
      </c>
      <c r="T1277" s="31">
        <v>1292</v>
      </c>
      <c r="U1277" s="25" t="s">
        <v>15</v>
      </c>
      <c r="V1277" s="29">
        <v>43521.486875000002</v>
      </c>
      <c r="W1277" s="25" t="s">
        <v>2827</v>
      </c>
      <c r="X1277" s="25"/>
      <c r="Y1277" s="25" t="s">
        <v>13</v>
      </c>
      <c r="Z1277" s="25" t="s">
        <v>12</v>
      </c>
      <c r="AA1277" s="25" t="s">
        <v>11</v>
      </c>
    </row>
    <row r="1278" spans="1:27" x14ac:dyDescent="0.25">
      <c r="A1278" s="25" t="s">
        <v>512</v>
      </c>
      <c r="B1278" s="26">
        <v>43510</v>
      </c>
      <c r="C1278" s="27" t="str">
        <f ca="1">IF(Table_owssvr[[#This Row],[Date]]&gt;=(TODAY()-365),"Y","N")</f>
        <v>N</v>
      </c>
      <c r="D1278" s="25" t="s">
        <v>105</v>
      </c>
      <c r="E1278" s="25" t="s">
        <v>48</v>
      </c>
      <c r="F1278" s="14" t="s">
        <v>2667</v>
      </c>
      <c r="G1278" s="25" t="s">
        <v>2668</v>
      </c>
      <c r="H1278" s="28" t="str">
        <f>IFERROR(LEFT(Table_owssvr[[#This Row],[Subject]],FIND(";",Table_owssvr[[#This Row],[Subject]])-1),Table_owssvr[[#This Row],[Subject]])</f>
        <v>Fair Housing Equal Opportunity</v>
      </c>
      <c r="I1278" s="25" t="s">
        <v>16</v>
      </c>
      <c r="J1278" s="25" t="s">
        <v>3</v>
      </c>
      <c r="K1278" s="29">
        <v>43521.604270833333</v>
      </c>
      <c r="L1278" s="25"/>
      <c r="M1278" s="25"/>
      <c r="N1278" s="30" t="s">
        <v>12</v>
      </c>
      <c r="O1278" s="28" t="b">
        <v>0</v>
      </c>
      <c r="P1278" s="25" t="s">
        <v>15</v>
      </c>
      <c r="Q1278" s="33" t="str">
        <f>IF(ISNUMBER(SEARCH(",",Table_owssvr[[#This Row],[Created By]])),SUBSTITUTE(Table_owssvr[[#This Row],[Created By]]," OCD,",""),Table_owssvr[[#This Row],[Created By]])</f>
        <v>Rosalind Peychaud</v>
      </c>
      <c r="R1278" s="33" t="str">
        <f>IF(ISNUMBER(SEARCH(",",Table_owssvr[[#This Row],[Created By]])),(MID(Table_owssvr[[#This Row],[Created By_A]]&amp;" "&amp;Table_owssvr[[#This Row],[Created By_A]],FIND(" ",Table_owssvr[[#This Row],[Created By_A]])+1,LEN(Table_owssvr[[#This Row],[Created By_A]]))),Table_owssvr[[#This Row],[Created By]])</f>
        <v>Rosalind Peychaud</v>
      </c>
      <c r="S1278" s="34" t="str">
        <f>IF(ISNUMBER(SEARCH(",",Table_owssvr[[#This Row],[Created By_B1]])),SUBSTITUTE(Table_owssvr[[#This Row],[Created By_B1]],",",""),Table_owssvr[[#This Row],[Created By_B1]])</f>
        <v>Rosalind Peychaud</v>
      </c>
      <c r="T1278" s="31">
        <v>1293</v>
      </c>
      <c r="U1278" s="25" t="s">
        <v>15</v>
      </c>
      <c r="V1278" s="29">
        <v>43521.604270833333</v>
      </c>
      <c r="W1278" s="25" t="s">
        <v>3</v>
      </c>
      <c r="X1278" s="25"/>
      <c r="Y1278" s="25" t="s">
        <v>13</v>
      </c>
      <c r="Z1278" s="25" t="s">
        <v>12</v>
      </c>
      <c r="AA1278" s="25" t="s">
        <v>11</v>
      </c>
    </row>
    <row r="1279" spans="1:27" x14ac:dyDescent="0.25">
      <c r="A1279" s="25" t="s">
        <v>2669</v>
      </c>
      <c r="B1279" s="26">
        <v>43517</v>
      </c>
      <c r="C1279" s="27" t="str">
        <f ca="1">IF(Table_owssvr[[#This Row],[Date]]&gt;=(TODAY()-365),"Y","N")</f>
        <v>N</v>
      </c>
      <c r="D1279" s="25" t="s">
        <v>128</v>
      </c>
      <c r="E1279" s="25" t="s">
        <v>48</v>
      </c>
      <c r="F1279" s="14" t="s">
        <v>2670</v>
      </c>
      <c r="G1279" s="25" t="s">
        <v>217</v>
      </c>
      <c r="H1279" s="28" t="str">
        <f>IFERROR(LEFT(Table_owssvr[[#This Row],[Subject]],FIND(";",Table_owssvr[[#This Row],[Subject]])-1),Table_owssvr[[#This Row],[Subject]])</f>
        <v>Damage related to disaster</v>
      </c>
      <c r="I1279" s="25" t="s">
        <v>27</v>
      </c>
      <c r="J1279" s="25" t="s">
        <v>3</v>
      </c>
      <c r="K1279" s="29">
        <v>43521.631979166668</v>
      </c>
      <c r="L1279" s="25"/>
      <c r="M1279" s="25"/>
      <c r="N1279" s="30" t="s">
        <v>12</v>
      </c>
      <c r="O1279" s="28" t="b">
        <v>0</v>
      </c>
      <c r="P1279" s="25" t="s">
        <v>15</v>
      </c>
      <c r="Q1279" s="33" t="str">
        <f>IF(ISNUMBER(SEARCH(",",Table_owssvr[[#This Row],[Created By]])),SUBSTITUTE(Table_owssvr[[#This Row],[Created By]]," OCD,",""),Table_owssvr[[#This Row],[Created By]])</f>
        <v>Rosalind Peychaud</v>
      </c>
      <c r="R1279" s="33" t="str">
        <f>IF(ISNUMBER(SEARCH(",",Table_owssvr[[#This Row],[Created By]])),(MID(Table_owssvr[[#This Row],[Created By_A]]&amp;" "&amp;Table_owssvr[[#This Row],[Created By_A]],FIND(" ",Table_owssvr[[#This Row],[Created By_A]])+1,LEN(Table_owssvr[[#This Row],[Created By_A]]))),Table_owssvr[[#This Row],[Created By]])</f>
        <v>Rosalind Peychaud</v>
      </c>
      <c r="S1279" s="34" t="str">
        <f>IF(ISNUMBER(SEARCH(",",Table_owssvr[[#This Row],[Created By_B1]])),SUBSTITUTE(Table_owssvr[[#This Row],[Created By_B1]],",",""),Table_owssvr[[#This Row],[Created By_B1]])</f>
        <v>Rosalind Peychaud</v>
      </c>
      <c r="T1279" s="31">
        <v>1294</v>
      </c>
      <c r="U1279" s="25" t="s">
        <v>15</v>
      </c>
      <c r="V1279" s="29">
        <v>43521.631979166668</v>
      </c>
      <c r="W1279" s="25" t="s">
        <v>3</v>
      </c>
      <c r="X1279" s="25"/>
      <c r="Y1279" s="25" t="s">
        <v>13</v>
      </c>
      <c r="Z1279" s="25" t="s">
        <v>12</v>
      </c>
      <c r="AA1279" s="25" t="s">
        <v>11</v>
      </c>
    </row>
    <row r="1280" spans="1:27" x14ac:dyDescent="0.25">
      <c r="A1280" s="25" t="s">
        <v>2669</v>
      </c>
      <c r="B1280" s="26">
        <v>43518</v>
      </c>
      <c r="C1280" s="27" t="str">
        <f ca="1">IF(Table_owssvr[[#This Row],[Date]]&gt;=(TODAY()-365),"Y","N")</f>
        <v>N</v>
      </c>
      <c r="D1280" s="25" t="s">
        <v>128</v>
      </c>
      <c r="E1280" s="25" t="s">
        <v>48</v>
      </c>
      <c r="F1280" s="14" t="s">
        <v>2671</v>
      </c>
      <c r="G1280" s="25" t="s">
        <v>217</v>
      </c>
      <c r="H1280" s="28" t="str">
        <f>IFERROR(LEFT(Table_owssvr[[#This Row],[Subject]],FIND(";",Table_owssvr[[#This Row],[Subject]])-1),Table_owssvr[[#This Row],[Subject]])</f>
        <v>Damage related to disaster</v>
      </c>
      <c r="I1280" s="25" t="s">
        <v>16</v>
      </c>
      <c r="J1280" s="25" t="s">
        <v>3</v>
      </c>
      <c r="K1280" s="29">
        <v>43521.634525462963</v>
      </c>
      <c r="L1280" s="25"/>
      <c r="M1280" s="25"/>
      <c r="N1280" s="30" t="s">
        <v>12</v>
      </c>
      <c r="O1280" s="28" t="b">
        <v>0</v>
      </c>
      <c r="P1280" s="25" t="s">
        <v>15</v>
      </c>
      <c r="Q1280" s="33" t="str">
        <f>IF(ISNUMBER(SEARCH(",",Table_owssvr[[#This Row],[Created By]])),SUBSTITUTE(Table_owssvr[[#This Row],[Created By]]," OCD,",""),Table_owssvr[[#This Row],[Created By]])</f>
        <v>Rosalind Peychaud</v>
      </c>
      <c r="R1280" s="33" t="str">
        <f>IF(ISNUMBER(SEARCH(",",Table_owssvr[[#This Row],[Created By]])),(MID(Table_owssvr[[#This Row],[Created By_A]]&amp;" "&amp;Table_owssvr[[#This Row],[Created By_A]],FIND(" ",Table_owssvr[[#This Row],[Created By_A]])+1,LEN(Table_owssvr[[#This Row],[Created By_A]]))),Table_owssvr[[#This Row],[Created By]])</f>
        <v>Rosalind Peychaud</v>
      </c>
      <c r="S1280" s="34" t="str">
        <f>IF(ISNUMBER(SEARCH(",",Table_owssvr[[#This Row],[Created By_B1]])),SUBSTITUTE(Table_owssvr[[#This Row],[Created By_B1]],",",""),Table_owssvr[[#This Row],[Created By_B1]])</f>
        <v>Rosalind Peychaud</v>
      </c>
      <c r="T1280" s="31">
        <v>1295</v>
      </c>
      <c r="U1280" s="25" t="s">
        <v>15</v>
      </c>
      <c r="V1280" s="29">
        <v>43521.634525462963</v>
      </c>
      <c r="W1280" s="25" t="s">
        <v>3</v>
      </c>
      <c r="X1280" s="25"/>
      <c r="Y1280" s="25" t="s">
        <v>13</v>
      </c>
      <c r="Z1280" s="25" t="s">
        <v>12</v>
      </c>
      <c r="AA1280" s="25" t="s">
        <v>11</v>
      </c>
    </row>
    <row r="1281" spans="1:27" x14ac:dyDescent="0.25">
      <c r="A1281" s="25" t="s">
        <v>2672</v>
      </c>
      <c r="B1281" s="26">
        <v>43501</v>
      </c>
      <c r="C1281" s="27" t="str">
        <f ca="1">IF(Table_owssvr[[#This Row],[Date]]&gt;=(TODAY()-365),"Y","N")</f>
        <v>N</v>
      </c>
      <c r="D1281" s="25" t="s">
        <v>2673</v>
      </c>
      <c r="E1281" s="25" t="s">
        <v>19</v>
      </c>
      <c r="F1281" s="14" t="s">
        <v>2674</v>
      </c>
      <c r="G1281" s="25" t="s">
        <v>2675</v>
      </c>
      <c r="H1281" s="28" t="str">
        <f>IFERROR(LEFT(Table_owssvr[[#This Row],[Subject]],FIND(";",Table_owssvr[[#This Row],[Subject]])-1),Table_owssvr[[#This Row],[Subject]])</f>
        <v>Damage related to disaster</v>
      </c>
      <c r="I1281" s="25" t="s">
        <v>16</v>
      </c>
      <c r="J1281" s="25" t="s">
        <v>95</v>
      </c>
      <c r="K1281" s="29">
        <v>43521.683854166666</v>
      </c>
      <c r="L1281" s="25"/>
      <c r="M1281" s="25"/>
      <c r="N1281" s="30" t="s">
        <v>12</v>
      </c>
      <c r="O1281" s="28" t="b">
        <v>0</v>
      </c>
      <c r="P1281" s="25" t="s">
        <v>15</v>
      </c>
      <c r="Q1281" s="33" t="str">
        <f>IF(ISNUMBER(SEARCH(",",Table_owssvr[[#This Row],[Created By]])),SUBSTITUTE(Table_owssvr[[#This Row],[Created By]]," OCD,",""),Table_owssvr[[#This Row],[Created By]])</f>
        <v>Eugenia Williams</v>
      </c>
      <c r="R1281" s="33" t="str">
        <f>IF(ISNUMBER(SEARCH(",",Table_owssvr[[#This Row],[Created By]])),(MID(Table_owssvr[[#This Row],[Created By_A]]&amp;" "&amp;Table_owssvr[[#This Row],[Created By_A]],FIND(" ",Table_owssvr[[#This Row],[Created By_A]])+1,LEN(Table_owssvr[[#This Row],[Created By_A]]))),Table_owssvr[[#This Row],[Created By]])</f>
        <v>Eugenia Williams</v>
      </c>
      <c r="S1281" s="34" t="str">
        <f>IF(ISNUMBER(SEARCH(",",Table_owssvr[[#This Row],[Created By_B1]])),SUBSTITUTE(Table_owssvr[[#This Row],[Created By_B1]],",",""),Table_owssvr[[#This Row],[Created By_B1]])</f>
        <v>Eugenia Williams</v>
      </c>
      <c r="T1281" s="31">
        <v>1296</v>
      </c>
      <c r="U1281" s="25" t="s">
        <v>15</v>
      </c>
      <c r="V1281" s="29">
        <v>43521.683854166666</v>
      </c>
      <c r="W1281" s="25" t="s">
        <v>95</v>
      </c>
      <c r="X1281" s="25"/>
      <c r="Y1281" s="25" t="s">
        <v>13</v>
      </c>
      <c r="Z1281" s="25" t="s">
        <v>12</v>
      </c>
      <c r="AA1281" s="25" t="s">
        <v>11</v>
      </c>
    </row>
    <row r="1282" spans="1:27" x14ac:dyDescent="0.25">
      <c r="A1282" s="25" t="s">
        <v>2676</v>
      </c>
      <c r="B1282" s="26">
        <v>43521</v>
      </c>
      <c r="C1282" s="27" t="str">
        <f ca="1">IF(Table_owssvr[[#This Row],[Date]]&gt;=(TODAY()-365),"Y","N")</f>
        <v>N</v>
      </c>
      <c r="D1282" s="25" t="s">
        <v>2677</v>
      </c>
      <c r="E1282" s="25" t="s">
        <v>19</v>
      </c>
      <c r="F1282" s="14" t="s">
        <v>2678</v>
      </c>
      <c r="G1282" s="25" t="s">
        <v>306</v>
      </c>
      <c r="H1282" s="28" t="str">
        <f>IFERROR(LEFT(Table_owssvr[[#This Row],[Subject]],FIND(";",Table_owssvr[[#This Row],[Subject]])-1),Table_owssvr[[#This Row],[Subject]])</f>
        <v>Damage related to disaster</v>
      </c>
      <c r="I1282" s="25" t="s">
        <v>16</v>
      </c>
      <c r="J1282" s="25" t="s">
        <v>14</v>
      </c>
      <c r="K1282" s="29">
        <v>43522.333055555559</v>
      </c>
      <c r="L1282" s="25"/>
      <c r="M1282" s="25"/>
      <c r="N1282" s="30" t="s">
        <v>12</v>
      </c>
      <c r="O1282" s="28" t="b">
        <v>0</v>
      </c>
      <c r="P1282" s="25" t="s">
        <v>15</v>
      </c>
      <c r="Q1282" s="33" t="str">
        <f>IF(ISNUMBER(SEARCH(",",Table_owssvr[[#This Row],[Created By]])),SUBSTITUTE(Table_owssvr[[#This Row],[Created By]]," OCD,",""),Table_owssvr[[#This Row],[Created By]])</f>
        <v>Janssen Helena</v>
      </c>
      <c r="R1282" s="33" t="str">
        <f>IF(ISNUMBER(SEARCH(",",Table_owssvr[[#This Row],[Created By]])),(MID(Table_owssvr[[#This Row],[Created By_A]]&amp;" "&amp;Table_owssvr[[#This Row],[Created By_A]],FIND(" ",Table_owssvr[[#This Row],[Created By_A]])+1,LEN(Table_owssvr[[#This Row],[Created By_A]]))),Table_owssvr[[#This Row],[Created By]])</f>
        <v>Helena Janssen</v>
      </c>
      <c r="S1282" s="34" t="str">
        <f>IF(ISNUMBER(SEARCH(",",Table_owssvr[[#This Row],[Created By_B1]])),SUBSTITUTE(Table_owssvr[[#This Row],[Created By_B1]],",",""),Table_owssvr[[#This Row],[Created By_B1]])</f>
        <v>Helena Janssen</v>
      </c>
      <c r="T1282" s="31">
        <v>1297</v>
      </c>
      <c r="U1282" s="25" t="s">
        <v>15</v>
      </c>
      <c r="V1282" s="29">
        <v>43522.333055555559</v>
      </c>
      <c r="W1282" s="25" t="s">
        <v>14</v>
      </c>
      <c r="X1282" s="25"/>
      <c r="Y1282" s="25" t="s">
        <v>13</v>
      </c>
      <c r="Z1282" s="25" t="s">
        <v>12</v>
      </c>
      <c r="AA1282" s="25" t="s">
        <v>11</v>
      </c>
    </row>
    <row r="1283" spans="1:27" x14ac:dyDescent="0.25">
      <c r="A1283" s="25" t="s">
        <v>1388</v>
      </c>
      <c r="B1283" s="26">
        <v>43521</v>
      </c>
      <c r="C1283" s="27" t="str">
        <f ca="1">IF(Table_owssvr[[#This Row],[Date]]&gt;=(TODAY()-365),"Y","N")</f>
        <v>N</v>
      </c>
      <c r="D1283" s="25" t="s">
        <v>2679</v>
      </c>
      <c r="E1283" s="25" t="s">
        <v>19</v>
      </c>
      <c r="F1283" s="14" t="s">
        <v>2680</v>
      </c>
      <c r="G1283" s="25" t="s">
        <v>306</v>
      </c>
      <c r="H1283" s="28" t="str">
        <f>IFERROR(LEFT(Table_owssvr[[#This Row],[Subject]],FIND(";",Table_owssvr[[#This Row],[Subject]])-1),Table_owssvr[[#This Row],[Subject]])</f>
        <v>Damage related to disaster</v>
      </c>
      <c r="I1283" s="25" t="s">
        <v>16</v>
      </c>
      <c r="J1283" s="25" t="s">
        <v>14</v>
      </c>
      <c r="K1283" s="29">
        <v>43522.340162037035</v>
      </c>
      <c r="L1283" s="25"/>
      <c r="M1283" s="25"/>
      <c r="N1283" s="30" t="s">
        <v>12</v>
      </c>
      <c r="O1283" s="28" t="b">
        <v>0</v>
      </c>
      <c r="P1283" s="25" t="s">
        <v>15</v>
      </c>
      <c r="Q1283" s="33" t="str">
        <f>IF(ISNUMBER(SEARCH(",",Table_owssvr[[#This Row],[Created By]])),SUBSTITUTE(Table_owssvr[[#This Row],[Created By]]," OCD,",""),Table_owssvr[[#This Row],[Created By]])</f>
        <v>Janssen Helena</v>
      </c>
      <c r="R1283" s="33" t="str">
        <f>IF(ISNUMBER(SEARCH(",",Table_owssvr[[#This Row],[Created By]])),(MID(Table_owssvr[[#This Row],[Created By_A]]&amp;" "&amp;Table_owssvr[[#This Row],[Created By_A]],FIND(" ",Table_owssvr[[#This Row],[Created By_A]])+1,LEN(Table_owssvr[[#This Row],[Created By_A]]))),Table_owssvr[[#This Row],[Created By]])</f>
        <v>Helena Janssen</v>
      </c>
      <c r="S1283" s="34" t="str">
        <f>IF(ISNUMBER(SEARCH(",",Table_owssvr[[#This Row],[Created By_B1]])),SUBSTITUTE(Table_owssvr[[#This Row],[Created By_B1]],",",""),Table_owssvr[[#This Row],[Created By_B1]])</f>
        <v>Helena Janssen</v>
      </c>
      <c r="T1283" s="31">
        <v>1298</v>
      </c>
      <c r="U1283" s="25" t="s">
        <v>15</v>
      </c>
      <c r="V1283" s="29">
        <v>43522.340162037035</v>
      </c>
      <c r="W1283" s="25" t="s">
        <v>14</v>
      </c>
      <c r="X1283" s="25"/>
      <c r="Y1283" s="25" t="s">
        <v>13</v>
      </c>
      <c r="Z1283" s="25" t="s">
        <v>12</v>
      </c>
      <c r="AA1283" s="25" t="s">
        <v>11</v>
      </c>
    </row>
    <row r="1284" spans="1:27" x14ac:dyDescent="0.25">
      <c r="A1284" s="25" t="s">
        <v>116</v>
      </c>
      <c r="B1284" s="26">
        <v>43509</v>
      </c>
      <c r="C1284" s="27" t="str">
        <f ca="1">IF(Table_owssvr[[#This Row],[Date]]&gt;=(TODAY()-365),"Y","N")</f>
        <v>N</v>
      </c>
      <c r="D1284" s="25" t="s">
        <v>115</v>
      </c>
      <c r="E1284" s="25" t="s">
        <v>19</v>
      </c>
      <c r="F1284" s="14" t="s">
        <v>374</v>
      </c>
      <c r="G1284" s="25" t="s">
        <v>2681</v>
      </c>
      <c r="H1284" s="28" t="str">
        <f>IFERROR(LEFT(Table_owssvr[[#This Row],[Subject]],FIND(";",Table_owssvr[[#This Row],[Subject]])-1),Table_owssvr[[#This Row],[Subject]])</f>
        <v>Duplication of Benefits</v>
      </c>
      <c r="I1284" s="25" t="s">
        <v>27</v>
      </c>
      <c r="J1284" s="25" t="s">
        <v>112</v>
      </c>
      <c r="K1284" s="29">
        <v>43522.448344907411</v>
      </c>
      <c r="L1284" s="25"/>
      <c r="M1284" s="25"/>
      <c r="N1284" s="30" t="s">
        <v>12</v>
      </c>
      <c r="O1284" s="28" t="b">
        <v>0</v>
      </c>
      <c r="P1284" s="25" t="s">
        <v>15</v>
      </c>
      <c r="Q1284" s="33" t="str">
        <f>IF(ISNUMBER(SEARCH(",",Table_owssvr[[#This Row],[Created By]])),SUBSTITUTE(Table_owssvr[[#This Row],[Created By]]," OCD,",""),Table_owssvr[[#This Row],[Created By]])</f>
        <v>Chua Michael</v>
      </c>
      <c r="R1284" s="33" t="str">
        <f>IF(ISNUMBER(SEARCH(",",Table_owssvr[[#This Row],[Created By]])),(MID(Table_owssvr[[#This Row],[Created By_A]]&amp;" "&amp;Table_owssvr[[#This Row],[Created By_A]],FIND(" ",Table_owssvr[[#This Row],[Created By_A]])+1,LEN(Table_owssvr[[#This Row],[Created By_A]]))),Table_owssvr[[#This Row],[Created By]])</f>
        <v>Michael Chua</v>
      </c>
      <c r="S1284" s="34" t="str">
        <f>IF(ISNUMBER(SEARCH(",",Table_owssvr[[#This Row],[Created By_B1]])),SUBSTITUTE(Table_owssvr[[#This Row],[Created By_B1]],",",""),Table_owssvr[[#This Row],[Created By_B1]])</f>
        <v>Michael Chua</v>
      </c>
      <c r="T1284" s="31">
        <v>1299</v>
      </c>
      <c r="U1284" s="25" t="s">
        <v>15</v>
      </c>
      <c r="V1284" s="29">
        <v>43522.448344907411</v>
      </c>
      <c r="W1284" s="25" t="s">
        <v>112</v>
      </c>
      <c r="X1284" s="25"/>
      <c r="Y1284" s="25" t="s">
        <v>13</v>
      </c>
      <c r="Z1284" s="25" t="s">
        <v>12</v>
      </c>
      <c r="AA1284" s="25" t="s">
        <v>11</v>
      </c>
    </row>
    <row r="1285" spans="1:27" x14ac:dyDescent="0.25">
      <c r="A1285" s="25" t="s">
        <v>116</v>
      </c>
      <c r="B1285" s="26">
        <v>43523</v>
      </c>
      <c r="C1285" s="27" t="str">
        <f ca="1">IF(Table_owssvr[[#This Row],[Date]]&gt;=(TODAY()-365),"Y","N")</f>
        <v>N</v>
      </c>
      <c r="D1285" s="25" t="s">
        <v>115</v>
      </c>
      <c r="E1285" s="25" t="s">
        <v>19</v>
      </c>
      <c r="F1285" s="14" t="s">
        <v>374</v>
      </c>
      <c r="G1285" s="25" t="s">
        <v>2681</v>
      </c>
      <c r="H1285" s="28" t="str">
        <f>IFERROR(LEFT(Table_owssvr[[#This Row],[Subject]],FIND(";",Table_owssvr[[#This Row],[Subject]])-1),Table_owssvr[[#This Row],[Subject]])</f>
        <v>Duplication of Benefits</v>
      </c>
      <c r="I1285" s="25" t="s">
        <v>27</v>
      </c>
      <c r="J1285" s="25" t="s">
        <v>112</v>
      </c>
      <c r="K1285" s="29">
        <v>43522.449236111112</v>
      </c>
      <c r="L1285" s="25"/>
      <c r="M1285" s="25"/>
      <c r="N1285" s="30" t="s">
        <v>12</v>
      </c>
      <c r="O1285" s="28" t="b">
        <v>0</v>
      </c>
      <c r="P1285" s="25" t="s">
        <v>15</v>
      </c>
      <c r="Q1285" s="33" t="str">
        <f>IF(ISNUMBER(SEARCH(",",Table_owssvr[[#This Row],[Created By]])),SUBSTITUTE(Table_owssvr[[#This Row],[Created By]]," OCD,",""),Table_owssvr[[#This Row],[Created By]])</f>
        <v>Chua Michael</v>
      </c>
      <c r="R1285" s="33" t="str">
        <f>IF(ISNUMBER(SEARCH(",",Table_owssvr[[#This Row],[Created By]])),(MID(Table_owssvr[[#This Row],[Created By_A]]&amp;" "&amp;Table_owssvr[[#This Row],[Created By_A]],FIND(" ",Table_owssvr[[#This Row],[Created By_A]])+1,LEN(Table_owssvr[[#This Row],[Created By_A]]))),Table_owssvr[[#This Row],[Created By]])</f>
        <v>Michael Chua</v>
      </c>
      <c r="S1285" s="34" t="str">
        <f>IF(ISNUMBER(SEARCH(",",Table_owssvr[[#This Row],[Created By_B1]])),SUBSTITUTE(Table_owssvr[[#This Row],[Created By_B1]],",",""),Table_owssvr[[#This Row],[Created By_B1]])</f>
        <v>Michael Chua</v>
      </c>
      <c r="T1285" s="31">
        <v>1300</v>
      </c>
      <c r="U1285" s="25" t="s">
        <v>15</v>
      </c>
      <c r="V1285" s="29">
        <v>43522.449236111112</v>
      </c>
      <c r="W1285" s="25" t="s">
        <v>112</v>
      </c>
      <c r="X1285" s="25"/>
      <c r="Y1285" s="25" t="s">
        <v>13</v>
      </c>
      <c r="Z1285" s="25" t="s">
        <v>12</v>
      </c>
      <c r="AA1285" s="25" t="s">
        <v>11</v>
      </c>
    </row>
    <row r="1286" spans="1:27" x14ac:dyDescent="0.25">
      <c r="A1286" s="25" t="s">
        <v>2682</v>
      </c>
      <c r="B1286" s="26">
        <v>43501</v>
      </c>
      <c r="C1286" s="27" t="str">
        <f ca="1">IF(Table_owssvr[[#This Row],[Date]]&gt;=(TODAY()-365),"Y","N")</f>
        <v>N</v>
      </c>
      <c r="D1286" s="25" t="s">
        <v>2683</v>
      </c>
      <c r="E1286" s="25" t="s">
        <v>19</v>
      </c>
      <c r="F1286" s="14" t="s">
        <v>2684</v>
      </c>
      <c r="G1286" s="25" t="s">
        <v>2685</v>
      </c>
      <c r="H1286" s="28" t="str">
        <f>IFERROR(LEFT(Table_owssvr[[#This Row],[Subject]],FIND(";",Table_owssvr[[#This Row],[Subject]])-1),Table_owssvr[[#This Row],[Subject]])</f>
        <v>Damage related to disaster</v>
      </c>
      <c r="I1286" s="25" t="s">
        <v>16</v>
      </c>
      <c r="J1286" s="25" t="s">
        <v>95</v>
      </c>
      <c r="K1286" s="29">
        <v>43522.510648148149</v>
      </c>
      <c r="L1286" s="25"/>
      <c r="M1286" s="25"/>
      <c r="N1286" s="30" t="s">
        <v>12</v>
      </c>
      <c r="O1286" s="28" t="b">
        <v>0</v>
      </c>
      <c r="P1286" s="25" t="s">
        <v>15</v>
      </c>
      <c r="Q1286" s="33" t="str">
        <f>IF(ISNUMBER(SEARCH(",",Table_owssvr[[#This Row],[Created By]])),SUBSTITUTE(Table_owssvr[[#This Row],[Created By]]," OCD,",""),Table_owssvr[[#This Row],[Created By]])</f>
        <v>Eugenia Williams</v>
      </c>
      <c r="R1286" s="33" t="str">
        <f>IF(ISNUMBER(SEARCH(",",Table_owssvr[[#This Row],[Created By]])),(MID(Table_owssvr[[#This Row],[Created By_A]]&amp;" "&amp;Table_owssvr[[#This Row],[Created By_A]],FIND(" ",Table_owssvr[[#This Row],[Created By_A]])+1,LEN(Table_owssvr[[#This Row],[Created By_A]]))),Table_owssvr[[#This Row],[Created By]])</f>
        <v>Eugenia Williams</v>
      </c>
      <c r="S1286" s="34" t="str">
        <f>IF(ISNUMBER(SEARCH(",",Table_owssvr[[#This Row],[Created By_B1]])),SUBSTITUTE(Table_owssvr[[#This Row],[Created By_B1]],",",""),Table_owssvr[[#This Row],[Created By_B1]])</f>
        <v>Eugenia Williams</v>
      </c>
      <c r="T1286" s="31">
        <v>1301</v>
      </c>
      <c r="U1286" s="25" t="s">
        <v>15</v>
      </c>
      <c r="V1286" s="29">
        <v>43522.510648148149</v>
      </c>
      <c r="W1286" s="25" t="s">
        <v>95</v>
      </c>
      <c r="X1286" s="25"/>
      <c r="Y1286" s="25" t="s">
        <v>13</v>
      </c>
      <c r="Z1286" s="25" t="s">
        <v>12</v>
      </c>
      <c r="AA1286" s="25" t="s">
        <v>11</v>
      </c>
    </row>
    <row r="1287" spans="1:27" x14ac:dyDescent="0.25">
      <c r="A1287" s="25" t="s">
        <v>2686</v>
      </c>
      <c r="B1287" s="26">
        <v>43515</v>
      </c>
      <c r="C1287" s="27" t="str">
        <f ca="1">IF(Table_owssvr[[#This Row],[Date]]&gt;=(TODAY()-365),"Y","N")</f>
        <v>N</v>
      </c>
      <c r="D1287" s="25" t="s">
        <v>2687</v>
      </c>
      <c r="E1287" s="25" t="s">
        <v>19</v>
      </c>
      <c r="F1287" s="14" t="s">
        <v>2688</v>
      </c>
      <c r="G1287" s="25" t="s">
        <v>306</v>
      </c>
      <c r="H1287" s="28" t="str">
        <f>IFERROR(LEFT(Table_owssvr[[#This Row],[Subject]],FIND(";",Table_owssvr[[#This Row],[Subject]])-1),Table_owssvr[[#This Row],[Subject]])</f>
        <v>Damage related to disaster</v>
      </c>
      <c r="I1287" s="25" t="s">
        <v>16</v>
      </c>
      <c r="J1287" s="25" t="s">
        <v>95</v>
      </c>
      <c r="K1287" s="29">
        <v>43522.63553240741</v>
      </c>
      <c r="L1287" s="25"/>
      <c r="M1287" s="25"/>
      <c r="N1287" s="30" t="s">
        <v>12</v>
      </c>
      <c r="O1287" s="28" t="b">
        <v>0</v>
      </c>
      <c r="P1287" s="25" t="s">
        <v>15</v>
      </c>
      <c r="Q1287" s="33" t="str">
        <f>IF(ISNUMBER(SEARCH(",",Table_owssvr[[#This Row],[Created By]])),SUBSTITUTE(Table_owssvr[[#This Row],[Created By]]," OCD,",""),Table_owssvr[[#This Row],[Created By]])</f>
        <v>Eugenia Williams</v>
      </c>
      <c r="R1287" s="33" t="str">
        <f>IF(ISNUMBER(SEARCH(",",Table_owssvr[[#This Row],[Created By]])),(MID(Table_owssvr[[#This Row],[Created By_A]]&amp;" "&amp;Table_owssvr[[#This Row],[Created By_A]],FIND(" ",Table_owssvr[[#This Row],[Created By_A]])+1,LEN(Table_owssvr[[#This Row],[Created By_A]]))),Table_owssvr[[#This Row],[Created By]])</f>
        <v>Eugenia Williams</v>
      </c>
      <c r="S1287" s="34" t="str">
        <f>IF(ISNUMBER(SEARCH(",",Table_owssvr[[#This Row],[Created By_B1]])),SUBSTITUTE(Table_owssvr[[#This Row],[Created By_B1]],",",""),Table_owssvr[[#This Row],[Created By_B1]])</f>
        <v>Eugenia Williams</v>
      </c>
      <c r="T1287" s="31">
        <v>1302</v>
      </c>
      <c r="U1287" s="25" t="s">
        <v>15</v>
      </c>
      <c r="V1287" s="29">
        <v>43522.63553240741</v>
      </c>
      <c r="W1287" s="25" t="s">
        <v>95</v>
      </c>
      <c r="X1287" s="25"/>
      <c r="Y1287" s="25" t="s">
        <v>13</v>
      </c>
      <c r="Z1287" s="25" t="s">
        <v>12</v>
      </c>
      <c r="AA1287" s="25" t="s">
        <v>11</v>
      </c>
    </row>
    <row r="1288" spans="1:27" x14ac:dyDescent="0.25">
      <c r="A1288" s="25" t="s">
        <v>135</v>
      </c>
      <c r="B1288" s="26">
        <v>43524</v>
      </c>
      <c r="C1288" s="27" t="str">
        <f ca="1">IF(Table_owssvr[[#This Row],[Date]]&gt;=(TODAY()-365),"Y","N")</f>
        <v>N</v>
      </c>
      <c r="D1288" s="25" t="s">
        <v>199</v>
      </c>
      <c r="E1288" s="25" t="s">
        <v>39</v>
      </c>
      <c r="F1288" s="14" t="s">
        <v>2689</v>
      </c>
      <c r="G1288" s="25" t="s">
        <v>13</v>
      </c>
      <c r="H1288" s="28" t="str">
        <f>IFERROR(LEFT(Table_owssvr[[#This Row],[Subject]],FIND(";",Table_owssvr[[#This Row],[Subject]])-1),Table_owssvr[[#This Row],[Subject]])</f>
        <v>Grants Management</v>
      </c>
      <c r="I1288" s="25" t="s">
        <v>27</v>
      </c>
      <c r="J1288" s="25" t="s">
        <v>26</v>
      </c>
      <c r="K1288" s="29">
        <v>43524.37122685185</v>
      </c>
      <c r="L1288" s="25"/>
      <c r="M1288" s="25"/>
      <c r="N1288" s="30" t="s">
        <v>12</v>
      </c>
      <c r="O1288" s="28" t="b">
        <v>0</v>
      </c>
      <c r="P1288" s="25" t="s">
        <v>15</v>
      </c>
      <c r="Q1288" s="33" t="str">
        <f>IF(ISNUMBER(SEARCH(",",Table_owssvr[[#This Row],[Created By]])),SUBSTITUTE(Table_owssvr[[#This Row],[Created By]]," OCD,",""),Table_owssvr[[#This Row],[Created By]])</f>
        <v>Jimmy Dunphy</v>
      </c>
      <c r="R1288" s="33" t="str">
        <f>IF(ISNUMBER(SEARCH(",",Table_owssvr[[#This Row],[Created By]])),(MID(Table_owssvr[[#This Row],[Created By_A]]&amp;" "&amp;Table_owssvr[[#This Row],[Created By_A]],FIND(" ",Table_owssvr[[#This Row],[Created By_A]])+1,LEN(Table_owssvr[[#This Row],[Created By_A]]))),Table_owssvr[[#This Row],[Created By]])</f>
        <v>Jimmy Dunphy</v>
      </c>
      <c r="S1288" s="34" t="str">
        <f>IF(ISNUMBER(SEARCH(",",Table_owssvr[[#This Row],[Created By_B1]])),SUBSTITUTE(Table_owssvr[[#This Row],[Created By_B1]],",",""),Table_owssvr[[#This Row],[Created By_B1]])</f>
        <v>Jimmy Dunphy</v>
      </c>
      <c r="T1288" s="31">
        <v>1303</v>
      </c>
      <c r="U1288" s="25" t="s">
        <v>15</v>
      </c>
      <c r="V1288" s="29">
        <v>43524.494189814817</v>
      </c>
      <c r="W1288" s="25" t="s">
        <v>26</v>
      </c>
      <c r="X1288" s="25"/>
      <c r="Y1288" s="25" t="s">
        <v>13</v>
      </c>
      <c r="Z1288" s="25" t="s">
        <v>12</v>
      </c>
      <c r="AA1288" s="25" t="s">
        <v>11</v>
      </c>
    </row>
    <row r="1289" spans="1:27" x14ac:dyDescent="0.25">
      <c r="A1289" s="25" t="s">
        <v>2690</v>
      </c>
      <c r="B1289" s="26">
        <v>43524</v>
      </c>
      <c r="C1289" s="27" t="str">
        <f ca="1">IF(Table_owssvr[[#This Row],[Date]]&gt;=(TODAY()-365),"Y","N")</f>
        <v>N</v>
      </c>
      <c r="D1289" s="25" t="s">
        <v>2388</v>
      </c>
      <c r="E1289" s="25" t="s">
        <v>521</v>
      </c>
      <c r="F1289" s="14" t="s">
        <v>2691</v>
      </c>
      <c r="G1289" s="25" t="s">
        <v>59</v>
      </c>
      <c r="H1289" s="28" t="str">
        <f>IFERROR(LEFT(Table_owssvr[[#This Row],[Subject]],FIND(";",Table_owssvr[[#This Row],[Subject]])-1),Table_owssvr[[#This Row],[Subject]])</f>
        <v>Damage related to disaster</v>
      </c>
      <c r="I1289" s="25" t="s">
        <v>27</v>
      </c>
      <c r="J1289" s="25" t="s">
        <v>554</v>
      </c>
      <c r="K1289" s="29">
        <v>43524.371701388889</v>
      </c>
      <c r="L1289" s="25"/>
      <c r="M1289" s="25"/>
      <c r="N1289" s="30" t="s">
        <v>12</v>
      </c>
      <c r="O1289" s="28" t="b">
        <v>0</v>
      </c>
      <c r="P1289" s="25" t="s">
        <v>15</v>
      </c>
      <c r="Q1289" s="33" t="str">
        <f>IF(ISNUMBER(SEARCH(",",Table_owssvr[[#This Row],[Created By]])),SUBSTITUTE(Table_owssvr[[#This Row],[Created By]]," OCD,",""),Table_owssvr[[#This Row],[Created By]])</f>
        <v>Plain Willie</v>
      </c>
      <c r="R1289" s="33" t="str">
        <f>IF(ISNUMBER(SEARCH(",",Table_owssvr[[#This Row],[Created By]])),(MID(Table_owssvr[[#This Row],[Created By_A]]&amp;" "&amp;Table_owssvr[[#This Row],[Created By_A]],FIND(" ",Table_owssvr[[#This Row],[Created By_A]])+1,LEN(Table_owssvr[[#This Row],[Created By_A]]))),Table_owssvr[[#This Row],[Created By]])</f>
        <v>Willie Plain</v>
      </c>
      <c r="S1289" s="34" t="str">
        <f>IF(ISNUMBER(SEARCH(",",Table_owssvr[[#This Row],[Created By_B1]])),SUBSTITUTE(Table_owssvr[[#This Row],[Created By_B1]],",",""),Table_owssvr[[#This Row],[Created By_B1]])</f>
        <v>Willie Plain</v>
      </c>
      <c r="T1289" s="31">
        <v>1304</v>
      </c>
      <c r="U1289" s="25" t="s">
        <v>15</v>
      </c>
      <c r="V1289" s="29">
        <v>43524.371701388889</v>
      </c>
      <c r="W1289" s="25" t="s">
        <v>554</v>
      </c>
      <c r="X1289" s="25"/>
      <c r="Y1289" s="25" t="s">
        <v>13</v>
      </c>
      <c r="Z1289" s="25" t="s">
        <v>12</v>
      </c>
      <c r="AA1289" s="25" t="s">
        <v>11</v>
      </c>
    </row>
    <row r="1290" spans="1:27" x14ac:dyDescent="0.25">
      <c r="A1290" s="25" t="s">
        <v>631</v>
      </c>
      <c r="B1290" s="26">
        <v>43524</v>
      </c>
      <c r="C1290" s="27" t="str">
        <f ca="1">IF(Table_owssvr[[#This Row],[Date]]&gt;=(TODAY()-365),"Y","N")</f>
        <v>N</v>
      </c>
      <c r="D1290" s="25" t="s">
        <v>2692</v>
      </c>
      <c r="E1290" s="25" t="s">
        <v>296</v>
      </c>
      <c r="F1290" s="14" t="s">
        <v>2693</v>
      </c>
      <c r="G1290" s="25" t="s">
        <v>2694</v>
      </c>
      <c r="H1290" s="28" t="str">
        <f>IFERROR(LEFT(Table_owssvr[[#This Row],[Subject]],FIND(";",Table_owssvr[[#This Row],[Subject]])-1),Table_owssvr[[#This Row],[Subject]])</f>
        <v>Damage related to disaster</v>
      </c>
      <c r="I1290" s="25" t="s">
        <v>27</v>
      </c>
      <c r="J1290" s="25" t="s">
        <v>4</v>
      </c>
      <c r="K1290" s="29">
        <v>43524.627395833333</v>
      </c>
      <c r="L1290" s="25"/>
      <c r="M1290" s="25"/>
      <c r="N1290" s="30" t="s">
        <v>12</v>
      </c>
      <c r="O1290" s="28" t="b">
        <v>0</v>
      </c>
      <c r="P1290" s="25" t="s">
        <v>15</v>
      </c>
      <c r="Q1290" s="33" t="str">
        <f>IF(ISNUMBER(SEARCH(",",Table_owssvr[[#This Row],[Created By]])),SUBSTITUTE(Table_owssvr[[#This Row],[Created By]]," OCD,",""),Table_owssvr[[#This Row],[Created By]])</f>
        <v>Kristen Hebert</v>
      </c>
      <c r="R1290" s="33" t="str">
        <f>IF(ISNUMBER(SEARCH(",",Table_owssvr[[#This Row],[Created By]])),(MID(Table_owssvr[[#This Row],[Created By_A]]&amp;" "&amp;Table_owssvr[[#This Row],[Created By_A]],FIND(" ",Table_owssvr[[#This Row],[Created By_A]])+1,LEN(Table_owssvr[[#This Row],[Created By_A]]))),Table_owssvr[[#This Row],[Created By]])</f>
        <v>Kristen Hebert</v>
      </c>
      <c r="S1290" s="34" t="str">
        <f>IF(ISNUMBER(SEARCH(",",Table_owssvr[[#This Row],[Created By_B1]])),SUBSTITUTE(Table_owssvr[[#This Row],[Created By_B1]],",",""),Table_owssvr[[#This Row],[Created By_B1]])</f>
        <v>Kristen Hebert</v>
      </c>
      <c r="T1290" s="31">
        <v>1305</v>
      </c>
      <c r="U1290" s="25" t="s">
        <v>15</v>
      </c>
      <c r="V1290" s="29">
        <v>43524.632395833331</v>
      </c>
      <c r="W1290" s="25" t="s">
        <v>4</v>
      </c>
      <c r="X1290" s="25"/>
      <c r="Y1290" s="25" t="s">
        <v>190</v>
      </c>
      <c r="Z1290" s="25" t="s">
        <v>12</v>
      </c>
      <c r="AA1290" s="25" t="s">
        <v>11</v>
      </c>
    </row>
    <row r="1291" spans="1:27" x14ac:dyDescent="0.25">
      <c r="A1291" s="25" t="s">
        <v>2695</v>
      </c>
      <c r="B1291" s="26">
        <v>43524</v>
      </c>
      <c r="C1291" s="27" t="str">
        <f ca="1">IF(Table_owssvr[[#This Row],[Date]]&gt;=(TODAY()-365),"Y","N")</f>
        <v>N</v>
      </c>
      <c r="D1291" s="25" t="s">
        <v>2696</v>
      </c>
      <c r="E1291" s="25" t="s">
        <v>19</v>
      </c>
      <c r="F1291" s="14" t="s">
        <v>2697</v>
      </c>
      <c r="G1291" s="25" t="s">
        <v>2698</v>
      </c>
      <c r="H1291" s="28" t="str">
        <f>IFERROR(LEFT(Table_owssvr[[#This Row],[Subject]],FIND(";",Table_owssvr[[#This Row],[Subject]])-1),Table_owssvr[[#This Row],[Subject]])</f>
        <v>Damage related to disaster</v>
      </c>
      <c r="I1291" s="25" t="s">
        <v>16</v>
      </c>
      <c r="J1291" s="25" t="s">
        <v>95</v>
      </c>
      <c r="K1291" s="29">
        <v>43525.390625</v>
      </c>
      <c r="L1291" s="25"/>
      <c r="M1291" s="25"/>
      <c r="N1291" s="30" t="s">
        <v>12</v>
      </c>
      <c r="O1291" s="28" t="b">
        <v>0</v>
      </c>
      <c r="P1291" s="25" t="s">
        <v>15</v>
      </c>
      <c r="Q1291" s="33" t="str">
        <f>IF(ISNUMBER(SEARCH(",",Table_owssvr[[#This Row],[Created By]])),SUBSTITUTE(Table_owssvr[[#This Row],[Created By]]," OCD,",""),Table_owssvr[[#This Row],[Created By]])</f>
        <v>Eugenia Williams</v>
      </c>
      <c r="R1291" s="33" t="str">
        <f>IF(ISNUMBER(SEARCH(",",Table_owssvr[[#This Row],[Created By]])),(MID(Table_owssvr[[#This Row],[Created By_A]]&amp;" "&amp;Table_owssvr[[#This Row],[Created By_A]],FIND(" ",Table_owssvr[[#This Row],[Created By_A]])+1,LEN(Table_owssvr[[#This Row],[Created By_A]]))),Table_owssvr[[#This Row],[Created By]])</f>
        <v>Eugenia Williams</v>
      </c>
      <c r="S1291" s="34" t="str">
        <f>IF(ISNUMBER(SEARCH(",",Table_owssvr[[#This Row],[Created By_B1]])),SUBSTITUTE(Table_owssvr[[#This Row],[Created By_B1]],",",""),Table_owssvr[[#This Row],[Created By_B1]])</f>
        <v>Eugenia Williams</v>
      </c>
      <c r="T1291" s="31">
        <v>1306</v>
      </c>
      <c r="U1291" s="25" t="s">
        <v>15</v>
      </c>
      <c r="V1291" s="29">
        <v>43525.390625</v>
      </c>
      <c r="W1291" s="25" t="s">
        <v>95</v>
      </c>
      <c r="X1291" s="25"/>
      <c r="Y1291" s="25" t="s">
        <v>13</v>
      </c>
      <c r="Z1291" s="25" t="s">
        <v>12</v>
      </c>
      <c r="AA1291" s="25" t="s">
        <v>11</v>
      </c>
    </row>
    <row r="1292" spans="1:27" x14ac:dyDescent="0.25">
      <c r="A1292" s="25" t="s">
        <v>41</v>
      </c>
      <c r="B1292" s="26">
        <v>43531</v>
      </c>
      <c r="C1292" s="27" t="str">
        <f ca="1">IF(Table_owssvr[[#This Row],[Date]]&gt;=(TODAY()-365),"Y","N")</f>
        <v>N</v>
      </c>
      <c r="D1292" s="25" t="s">
        <v>40</v>
      </c>
      <c r="E1292" s="25" t="s">
        <v>39</v>
      </c>
      <c r="F1292" s="14" t="s">
        <v>2700</v>
      </c>
      <c r="G1292" s="25" t="s">
        <v>13</v>
      </c>
      <c r="H1292" s="28" t="str">
        <f>IFERROR(LEFT(Table_owssvr[[#This Row],[Subject]],FIND(";",Table_owssvr[[#This Row],[Subject]])-1),Table_owssvr[[#This Row],[Subject]])</f>
        <v>Grants Management</v>
      </c>
      <c r="I1292" s="25" t="s">
        <v>27</v>
      </c>
      <c r="J1292" s="25" t="s">
        <v>26</v>
      </c>
      <c r="K1292" s="29">
        <v>43531.301307870373</v>
      </c>
      <c r="L1292" s="25"/>
      <c r="M1292" s="25"/>
      <c r="N1292" s="30" t="s">
        <v>12</v>
      </c>
      <c r="O1292" s="28" t="b">
        <v>0</v>
      </c>
      <c r="P1292" s="25" t="s">
        <v>15</v>
      </c>
      <c r="Q1292" s="33" t="str">
        <f>IF(ISNUMBER(SEARCH(",",Table_owssvr[[#This Row],[Created By]])),SUBSTITUTE(Table_owssvr[[#This Row],[Created By]]," OCD,",""),Table_owssvr[[#This Row],[Created By]])</f>
        <v>Jimmy Dunphy</v>
      </c>
      <c r="R1292" s="33" t="str">
        <f>IF(ISNUMBER(SEARCH(",",Table_owssvr[[#This Row],[Created By]])),(MID(Table_owssvr[[#This Row],[Created By_A]]&amp;" "&amp;Table_owssvr[[#This Row],[Created By_A]],FIND(" ",Table_owssvr[[#This Row],[Created By_A]])+1,LEN(Table_owssvr[[#This Row],[Created By_A]]))),Table_owssvr[[#This Row],[Created By]])</f>
        <v>Jimmy Dunphy</v>
      </c>
      <c r="S1292" s="34" t="str">
        <f>IF(ISNUMBER(SEARCH(",",Table_owssvr[[#This Row],[Created By_B1]])),SUBSTITUTE(Table_owssvr[[#This Row],[Created By_B1]],",",""),Table_owssvr[[#This Row],[Created By_B1]])</f>
        <v>Jimmy Dunphy</v>
      </c>
      <c r="T1292" s="31">
        <v>1307</v>
      </c>
      <c r="U1292" s="25" t="s">
        <v>15</v>
      </c>
      <c r="V1292" s="29">
        <v>43531.443472222221</v>
      </c>
      <c r="W1292" s="25" t="s">
        <v>26</v>
      </c>
      <c r="X1292" s="25"/>
      <c r="Y1292" s="25" t="s">
        <v>13</v>
      </c>
      <c r="Z1292" s="25" t="s">
        <v>12</v>
      </c>
      <c r="AA1292" s="25" t="s">
        <v>11</v>
      </c>
    </row>
    <row r="1293" spans="1:27" x14ac:dyDescent="0.25">
      <c r="A1293" s="25" t="s">
        <v>2701</v>
      </c>
      <c r="B1293" s="26">
        <v>43501</v>
      </c>
      <c r="C1293" s="27" t="str">
        <f ca="1">IF(Table_owssvr[[#This Row],[Date]]&gt;=(TODAY()-365),"Y","N")</f>
        <v>N</v>
      </c>
      <c r="D1293" s="25" t="s">
        <v>2702</v>
      </c>
      <c r="E1293" s="25" t="s">
        <v>19</v>
      </c>
      <c r="F1293" s="14" t="s">
        <v>2703</v>
      </c>
      <c r="G1293" s="25" t="s">
        <v>117</v>
      </c>
      <c r="H1293" s="28" t="str">
        <f>IFERROR(LEFT(Table_owssvr[[#This Row],[Subject]],FIND(";",Table_owssvr[[#This Row],[Subject]])-1),Table_owssvr[[#This Row],[Subject]])</f>
        <v>Damage related to disaster</v>
      </c>
      <c r="I1293" s="25" t="s">
        <v>16</v>
      </c>
      <c r="J1293" s="25" t="s">
        <v>95</v>
      </c>
      <c r="K1293" s="29">
        <v>43531.438136574077</v>
      </c>
      <c r="L1293" s="25"/>
      <c r="M1293" s="25"/>
      <c r="N1293" s="30" t="s">
        <v>12</v>
      </c>
      <c r="O1293" s="28" t="b">
        <v>0</v>
      </c>
      <c r="P1293" s="25" t="s">
        <v>15</v>
      </c>
      <c r="Q1293" s="33" t="str">
        <f>IF(ISNUMBER(SEARCH(",",Table_owssvr[[#This Row],[Created By]])),SUBSTITUTE(Table_owssvr[[#This Row],[Created By]]," OCD,",""),Table_owssvr[[#This Row],[Created By]])</f>
        <v>Eugenia Williams</v>
      </c>
      <c r="R1293" s="33" t="str">
        <f>IF(ISNUMBER(SEARCH(",",Table_owssvr[[#This Row],[Created By]])),(MID(Table_owssvr[[#This Row],[Created By_A]]&amp;" "&amp;Table_owssvr[[#This Row],[Created By_A]],FIND(" ",Table_owssvr[[#This Row],[Created By_A]])+1,LEN(Table_owssvr[[#This Row],[Created By_A]]))),Table_owssvr[[#This Row],[Created By]])</f>
        <v>Eugenia Williams</v>
      </c>
      <c r="S1293" s="34" t="str">
        <f>IF(ISNUMBER(SEARCH(",",Table_owssvr[[#This Row],[Created By_B1]])),SUBSTITUTE(Table_owssvr[[#This Row],[Created By_B1]],",",""),Table_owssvr[[#This Row],[Created By_B1]])</f>
        <v>Eugenia Williams</v>
      </c>
      <c r="T1293" s="31">
        <v>1308</v>
      </c>
      <c r="U1293" s="25" t="s">
        <v>15</v>
      </c>
      <c r="V1293" s="29">
        <v>43531.438136574077</v>
      </c>
      <c r="W1293" s="25" t="s">
        <v>95</v>
      </c>
      <c r="X1293" s="25"/>
      <c r="Y1293" s="25" t="s">
        <v>13</v>
      </c>
      <c r="Z1293" s="25" t="s">
        <v>12</v>
      </c>
      <c r="AA1293" s="25" t="s">
        <v>11</v>
      </c>
    </row>
    <row r="1294" spans="1:27" x14ac:dyDescent="0.25">
      <c r="A1294" s="25" t="s">
        <v>2704</v>
      </c>
      <c r="B1294" s="26">
        <v>43494</v>
      </c>
      <c r="C1294" s="27" t="str">
        <f ca="1">IF(Table_owssvr[[#This Row],[Date]]&gt;=(TODAY()-365),"Y","N")</f>
        <v>N</v>
      </c>
      <c r="D1294" s="25" t="s">
        <v>439</v>
      </c>
      <c r="E1294" s="25" t="s">
        <v>39</v>
      </c>
      <c r="F1294" s="14" t="s">
        <v>2705</v>
      </c>
      <c r="G1294" s="25" t="s">
        <v>400</v>
      </c>
      <c r="H1294" s="28" t="str">
        <f>IFERROR(LEFT(Table_owssvr[[#This Row],[Subject]],FIND(";",Table_owssvr[[#This Row],[Subject]])-1),Table_owssvr[[#This Row],[Subject]])</f>
        <v>Eligible CDBG Activities</v>
      </c>
      <c r="I1294" s="25" t="s">
        <v>27</v>
      </c>
      <c r="J1294" s="25" t="s">
        <v>0</v>
      </c>
      <c r="K1294" s="29">
        <v>43531.668900462966</v>
      </c>
      <c r="L1294" s="25"/>
      <c r="M1294" s="25"/>
      <c r="N1294" s="30" t="s">
        <v>12</v>
      </c>
      <c r="O1294" s="28" t="b">
        <v>0</v>
      </c>
      <c r="P1294" s="25" t="s">
        <v>15</v>
      </c>
      <c r="Q1294" s="33" t="str">
        <f>IF(ISNUMBER(SEARCH(",",Table_owssvr[[#This Row],[Created By]])),SUBSTITUTE(Table_owssvr[[#This Row],[Created By]]," OCD,",""),Table_owssvr[[#This Row],[Created By]])</f>
        <v>Tomorr LeBeouf</v>
      </c>
      <c r="R1294" s="33" t="str">
        <f>IF(ISNUMBER(SEARCH(",",Table_owssvr[[#This Row],[Created By]])),(MID(Table_owssvr[[#This Row],[Created By_A]]&amp;" "&amp;Table_owssvr[[#This Row],[Created By_A]],FIND(" ",Table_owssvr[[#This Row],[Created By_A]])+1,LEN(Table_owssvr[[#This Row],[Created By_A]]))),Table_owssvr[[#This Row],[Created By]])</f>
        <v>Tomorr LeBeouf</v>
      </c>
      <c r="S1294" s="34" t="str">
        <f>IF(ISNUMBER(SEARCH(",",Table_owssvr[[#This Row],[Created By_B1]])),SUBSTITUTE(Table_owssvr[[#This Row],[Created By_B1]],",",""),Table_owssvr[[#This Row],[Created By_B1]])</f>
        <v>Tomorr LeBeouf</v>
      </c>
      <c r="T1294" s="31">
        <v>1309</v>
      </c>
      <c r="U1294" s="25" t="s">
        <v>15</v>
      </c>
      <c r="V1294" s="29">
        <v>43531.668900462966</v>
      </c>
      <c r="W1294" s="25" t="s">
        <v>0</v>
      </c>
      <c r="X1294" s="25"/>
      <c r="Y1294" s="25" t="s">
        <v>13</v>
      </c>
      <c r="Z1294" s="25" t="s">
        <v>12</v>
      </c>
      <c r="AA1294" s="25" t="s">
        <v>11</v>
      </c>
    </row>
    <row r="1295" spans="1:27" x14ac:dyDescent="0.25">
      <c r="A1295" s="25" t="s">
        <v>2706</v>
      </c>
      <c r="B1295" s="26">
        <v>43523</v>
      </c>
      <c r="C1295" s="27" t="str">
        <f ca="1">IF(Table_owssvr[[#This Row],[Date]]&gt;=(TODAY()-365),"Y","N")</f>
        <v>N</v>
      </c>
      <c r="D1295" s="25" t="s">
        <v>434</v>
      </c>
      <c r="E1295" s="25" t="s">
        <v>19</v>
      </c>
      <c r="F1295" s="14" t="s">
        <v>2707</v>
      </c>
      <c r="G1295" s="25" t="s">
        <v>400</v>
      </c>
      <c r="H1295" s="28" t="str">
        <f>IFERROR(LEFT(Table_owssvr[[#This Row],[Subject]],FIND(";",Table_owssvr[[#This Row],[Subject]])-1),Table_owssvr[[#This Row],[Subject]])</f>
        <v>Eligible CDBG Activities</v>
      </c>
      <c r="I1295" s="25" t="s">
        <v>27</v>
      </c>
      <c r="J1295" s="25" t="s">
        <v>0</v>
      </c>
      <c r="K1295" s="29">
        <v>43531.67255787037</v>
      </c>
      <c r="L1295" s="25"/>
      <c r="M1295" s="25"/>
      <c r="N1295" s="30" t="s">
        <v>12</v>
      </c>
      <c r="O1295" s="28" t="b">
        <v>0</v>
      </c>
      <c r="P1295" s="25" t="s">
        <v>15</v>
      </c>
      <c r="Q1295" s="33" t="str">
        <f>IF(ISNUMBER(SEARCH(",",Table_owssvr[[#This Row],[Created By]])),SUBSTITUTE(Table_owssvr[[#This Row],[Created By]]," OCD,",""),Table_owssvr[[#This Row],[Created By]])</f>
        <v>Tomorr LeBeouf</v>
      </c>
      <c r="R1295" s="33" t="str">
        <f>IF(ISNUMBER(SEARCH(",",Table_owssvr[[#This Row],[Created By]])),(MID(Table_owssvr[[#This Row],[Created By_A]]&amp;" "&amp;Table_owssvr[[#This Row],[Created By_A]],FIND(" ",Table_owssvr[[#This Row],[Created By_A]])+1,LEN(Table_owssvr[[#This Row],[Created By_A]]))),Table_owssvr[[#This Row],[Created By]])</f>
        <v>Tomorr LeBeouf</v>
      </c>
      <c r="S1295" s="34" t="str">
        <f>IF(ISNUMBER(SEARCH(",",Table_owssvr[[#This Row],[Created By_B1]])),SUBSTITUTE(Table_owssvr[[#This Row],[Created By_B1]],",",""),Table_owssvr[[#This Row],[Created By_B1]])</f>
        <v>Tomorr LeBeouf</v>
      </c>
      <c r="T1295" s="31">
        <v>1310</v>
      </c>
      <c r="U1295" s="25" t="s">
        <v>15</v>
      </c>
      <c r="V1295" s="29">
        <v>43531.67255787037</v>
      </c>
      <c r="W1295" s="25" t="s">
        <v>0</v>
      </c>
      <c r="X1295" s="25"/>
      <c r="Y1295" s="25" t="s">
        <v>13</v>
      </c>
      <c r="Z1295" s="25" t="s">
        <v>12</v>
      </c>
      <c r="AA1295" s="25" t="s">
        <v>11</v>
      </c>
    </row>
    <row r="1296" spans="1:27" x14ac:dyDescent="0.25">
      <c r="A1296" s="25" t="s">
        <v>2708</v>
      </c>
      <c r="B1296" s="26">
        <v>43514</v>
      </c>
      <c r="C1296" s="27" t="str">
        <f ca="1">IF(Table_owssvr[[#This Row],[Date]]&gt;=(TODAY()-365),"Y","N")</f>
        <v>N</v>
      </c>
      <c r="D1296" s="25" t="s">
        <v>478</v>
      </c>
      <c r="E1296" s="25" t="s">
        <v>39</v>
      </c>
      <c r="F1296" s="14" t="s">
        <v>2709</v>
      </c>
      <c r="G1296" s="25" t="s">
        <v>451</v>
      </c>
      <c r="H1296" s="28" t="str">
        <f>IFERROR(LEFT(Table_owssvr[[#This Row],[Subject]],FIND(";",Table_owssvr[[#This Row],[Subject]])-1),Table_owssvr[[#This Row],[Subject]])</f>
        <v>Eligible CDBG Activities</v>
      </c>
      <c r="I1296" s="25" t="s">
        <v>27</v>
      </c>
      <c r="J1296" s="25" t="s">
        <v>0</v>
      </c>
      <c r="K1296" s="29">
        <v>43531.675254629627</v>
      </c>
      <c r="L1296" s="25"/>
      <c r="M1296" s="25"/>
      <c r="N1296" s="30" t="s">
        <v>12</v>
      </c>
      <c r="O1296" s="28" t="b">
        <v>0</v>
      </c>
      <c r="P1296" s="25" t="s">
        <v>15</v>
      </c>
      <c r="Q1296" s="33" t="str">
        <f>IF(ISNUMBER(SEARCH(",",Table_owssvr[[#This Row],[Created By]])),SUBSTITUTE(Table_owssvr[[#This Row],[Created By]]," OCD,",""),Table_owssvr[[#This Row],[Created By]])</f>
        <v>Tomorr LeBeouf</v>
      </c>
      <c r="R1296" s="33" t="str">
        <f>IF(ISNUMBER(SEARCH(",",Table_owssvr[[#This Row],[Created By]])),(MID(Table_owssvr[[#This Row],[Created By_A]]&amp;" "&amp;Table_owssvr[[#This Row],[Created By_A]],FIND(" ",Table_owssvr[[#This Row],[Created By_A]])+1,LEN(Table_owssvr[[#This Row],[Created By_A]]))),Table_owssvr[[#This Row],[Created By]])</f>
        <v>Tomorr LeBeouf</v>
      </c>
      <c r="S1296" s="34" t="str">
        <f>IF(ISNUMBER(SEARCH(",",Table_owssvr[[#This Row],[Created By_B1]])),SUBSTITUTE(Table_owssvr[[#This Row],[Created By_B1]],",",""),Table_owssvr[[#This Row],[Created By_B1]])</f>
        <v>Tomorr LeBeouf</v>
      </c>
      <c r="T1296" s="31">
        <v>1311</v>
      </c>
      <c r="U1296" s="25" t="s">
        <v>15</v>
      </c>
      <c r="V1296" s="29">
        <v>43532.595497685186</v>
      </c>
      <c r="W1296" s="25" t="s">
        <v>0</v>
      </c>
      <c r="X1296" s="25"/>
      <c r="Y1296" s="25" t="s">
        <v>13</v>
      </c>
      <c r="Z1296" s="25" t="s">
        <v>12</v>
      </c>
      <c r="AA1296" s="25" t="s">
        <v>11</v>
      </c>
    </row>
    <row r="1297" spans="1:27" x14ac:dyDescent="0.25">
      <c r="A1297" s="25" t="s">
        <v>2710</v>
      </c>
      <c r="B1297" s="26">
        <v>43521</v>
      </c>
      <c r="C1297" s="27" t="str">
        <f ca="1">IF(Table_owssvr[[#This Row],[Date]]&gt;=(TODAY()-365),"Y","N")</f>
        <v>N</v>
      </c>
      <c r="D1297" s="25" t="s">
        <v>478</v>
      </c>
      <c r="E1297" s="25" t="s">
        <v>39</v>
      </c>
      <c r="F1297" s="14" t="s">
        <v>2711</v>
      </c>
      <c r="G1297" s="25" t="s">
        <v>432</v>
      </c>
      <c r="H1297" s="28" t="str">
        <f>IFERROR(LEFT(Table_owssvr[[#This Row],[Subject]],FIND(";",Table_owssvr[[#This Row],[Subject]])-1),Table_owssvr[[#This Row],[Subject]])</f>
        <v>Financial Management</v>
      </c>
      <c r="I1297" s="25" t="s">
        <v>27</v>
      </c>
      <c r="J1297" s="25" t="s">
        <v>0</v>
      </c>
      <c r="K1297" s="29">
        <v>43531.67732638889</v>
      </c>
      <c r="L1297" s="25"/>
      <c r="M1297" s="25"/>
      <c r="N1297" s="30" t="s">
        <v>12</v>
      </c>
      <c r="O1297" s="28" t="b">
        <v>0</v>
      </c>
      <c r="P1297" s="25" t="s">
        <v>15</v>
      </c>
      <c r="Q1297" s="33" t="str">
        <f>IF(ISNUMBER(SEARCH(",",Table_owssvr[[#This Row],[Created By]])),SUBSTITUTE(Table_owssvr[[#This Row],[Created By]]," OCD,",""),Table_owssvr[[#This Row],[Created By]])</f>
        <v>Tomorr LeBeouf</v>
      </c>
      <c r="R1297" s="33" t="str">
        <f>IF(ISNUMBER(SEARCH(",",Table_owssvr[[#This Row],[Created By]])),(MID(Table_owssvr[[#This Row],[Created By_A]]&amp;" "&amp;Table_owssvr[[#This Row],[Created By_A]],FIND(" ",Table_owssvr[[#This Row],[Created By_A]])+1,LEN(Table_owssvr[[#This Row],[Created By_A]]))),Table_owssvr[[#This Row],[Created By]])</f>
        <v>Tomorr LeBeouf</v>
      </c>
      <c r="S1297" s="34" t="str">
        <f>IF(ISNUMBER(SEARCH(",",Table_owssvr[[#This Row],[Created By_B1]])),SUBSTITUTE(Table_owssvr[[#This Row],[Created By_B1]],",",""),Table_owssvr[[#This Row],[Created By_B1]])</f>
        <v>Tomorr LeBeouf</v>
      </c>
      <c r="T1297" s="31">
        <v>1312</v>
      </c>
      <c r="U1297" s="25" t="s">
        <v>15</v>
      </c>
      <c r="V1297" s="29">
        <v>43542.775277777779</v>
      </c>
      <c r="W1297" s="25" t="s">
        <v>0</v>
      </c>
      <c r="X1297" s="25"/>
      <c r="Y1297" s="25" t="s">
        <v>13</v>
      </c>
      <c r="Z1297" s="25" t="s">
        <v>12</v>
      </c>
      <c r="AA1297" s="25" t="s">
        <v>11</v>
      </c>
    </row>
    <row r="1298" spans="1:27" x14ac:dyDescent="0.25">
      <c r="A1298" s="25" t="s">
        <v>2712</v>
      </c>
      <c r="B1298" s="26">
        <v>43531</v>
      </c>
      <c r="C1298" s="27" t="str">
        <f ca="1">IF(Table_owssvr[[#This Row],[Date]]&gt;=(TODAY()-365),"Y","N")</f>
        <v>N</v>
      </c>
      <c r="D1298" s="25" t="s">
        <v>2713</v>
      </c>
      <c r="E1298" s="25" t="s">
        <v>19</v>
      </c>
      <c r="F1298" s="14" t="s">
        <v>2714</v>
      </c>
      <c r="G1298" s="25" t="s">
        <v>306</v>
      </c>
      <c r="H1298" s="28" t="str">
        <f>IFERROR(LEFT(Table_owssvr[[#This Row],[Subject]],FIND(";",Table_owssvr[[#This Row],[Subject]])-1),Table_owssvr[[#This Row],[Subject]])</f>
        <v>Damage related to disaster</v>
      </c>
      <c r="I1298" s="25" t="s">
        <v>16</v>
      </c>
      <c r="J1298" s="25" t="s">
        <v>14</v>
      </c>
      <c r="K1298" s="29">
        <v>43532.340497685182</v>
      </c>
      <c r="L1298" s="25"/>
      <c r="M1298" s="25"/>
      <c r="N1298" s="30" t="s">
        <v>12</v>
      </c>
      <c r="O1298" s="28" t="b">
        <v>0</v>
      </c>
      <c r="P1298" s="25" t="s">
        <v>15</v>
      </c>
      <c r="Q1298" s="33" t="str">
        <f>IF(ISNUMBER(SEARCH(",",Table_owssvr[[#This Row],[Created By]])),SUBSTITUTE(Table_owssvr[[#This Row],[Created By]]," OCD,",""),Table_owssvr[[#This Row],[Created By]])</f>
        <v>Janssen Helena</v>
      </c>
      <c r="R1298" s="33" t="str">
        <f>IF(ISNUMBER(SEARCH(",",Table_owssvr[[#This Row],[Created By]])),(MID(Table_owssvr[[#This Row],[Created By_A]]&amp;" "&amp;Table_owssvr[[#This Row],[Created By_A]],FIND(" ",Table_owssvr[[#This Row],[Created By_A]])+1,LEN(Table_owssvr[[#This Row],[Created By_A]]))),Table_owssvr[[#This Row],[Created By]])</f>
        <v>Helena Janssen</v>
      </c>
      <c r="S1298" s="34" t="str">
        <f>IF(ISNUMBER(SEARCH(",",Table_owssvr[[#This Row],[Created By_B1]])),SUBSTITUTE(Table_owssvr[[#This Row],[Created By_B1]],",",""),Table_owssvr[[#This Row],[Created By_B1]])</f>
        <v>Helena Janssen</v>
      </c>
      <c r="T1298" s="31">
        <v>1313</v>
      </c>
      <c r="U1298" s="25" t="s">
        <v>15</v>
      </c>
      <c r="V1298" s="29">
        <v>43532.340497685182</v>
      </c>
      <c r="W1298" s="25" t="s">
        <v>14</v>
      </c>
      <c r="X1298" s="25"/>
      <c r="Y1298" s="25" t="s">
        <v>13</v>
      </c>
      <c r="Z1298" s="25" t="s">
        <v>12</v>
      </c>
      <c r="AA1298" s="25" t="s">
        <v>11</v>
      </c>
    </row>
    <row r="1299" spans="1:27" x14ac:dyDescent="0.25">
      <c r="A1299" s="25" t="s">
        <v>2715</v>
      </c>
      <c r="B1299" s="26">
        <v>43531</v>
      </c>
      <c r="C1299" s="27" t="str">
        <f ca="1">IF(Table_owssvr[[#This Row],[Date]]&gt;=(TODAY()-365),"Y","N")</f>
        <v>N</v>
      </c>
      <c r="D1299" s="25" t="s">
        <v>2716</v>
      </c>
      <c r="E1299" s="25" t="s">
        <v>19</v>
      </c>
      <c r="F1299" s="14" t="s">
        <v>2717</v>
      </c>
      <c r="G1299" s="25" t="s">
        <v>1476</v>
      </c>
      <c r="H1299" s="28" t="str">
        <f>IFERROR(LEFT(Table_owssvr[[#This Row],[Subject]],FIND(";",Table_owssvr[[#This Row],[Subject]])-1),Table_owssvr[[#This Row],[Subject]])</f>
        <v>Damage related to disaster</v>
      </c>
      <c r="I1299" s="25" t="s">
        <v>16</v>
      </c>
      <c r="J1299" s="25" t="s">
        <v>14</v>
      </c>
      <c r="K1299" s="29">
        <v>43532.341631944444</v>
      </c>
      <c r="L1299" s="25"/>
      <c r="M1299" s="25"/>
      <c r="N1299" s="30" t="s">
        <v>12</v>
      </c>
      <c r="O1299" s="28" t="b">
        <v>0</v>
      </c>
      <c r="P1299" s="25" t="s">
        <v>15</v>
      </c>
      <c r="Q1299" s="33" t="str">
        <f>IF(ISNUMBER(SEARCH(",",Table_owssvr[[#This Row],[Created By]])),SUBSTITUTE(Table_owssvr[[#This Row],[Created By]]," OCD,",""),Table_owssvr[[#This Row],[Created By]])</f>
        <v>Janssen Helena</v>
      </c>
      <c r="R1299" s="33" t="str">
        <f>IF(ISNUMBER(SEARCH(",",Table_owssvr[[#This Row],[Created By]])),(MID(Table_owssvr[[#This Row],[Created By_A]]&amp;" "&amp;Table_owssvr[[#This Row],[Created By_A]],FIND(" ",Table_owssvr[[#This Row],[Created By_A]])+1,LEN(Table_owssvr[[#This Row],[Created By_A]]))),Table_owssvr[[#This Row],[Created By]])</f>
        <v>Helena Janssen</v>
      </c>
      <c r="S1299" s="34" t="str">
        <f>IF(ISNUMBER(SEARCH(",",Table_owssvr[[#This Row],[Created By_B1]])),SUBSTITUTE(Table_owssvr[[#This Row],[Created By_B1]],",",""),Table_owssvr[[#This Row],[Created By_B1]])</f>
        <v>Helena Janssen</v>
      </c>
      <c r="T1299" s="31">
        <v>1314</v>
      </c>
      <c r="U1299" s="25" t="s">
        <v>15</v>
      </c>
      <c r="V1299" s="29">
        <v>43532.341631944444</v>
      </c>
      <c r="W1299" s="25" t="s">
        <v>14</v>
      </c>
      <c r="X1299" s="25"/>
      <c r="Y1299" s="25" t="s">
        <v>13</v>
      </c>
      <c r="Z1299" s="25" t="s">
        <v>12</v>
      </c>
      <c r="AA1299" s="25" t="s">
        <v>11</v>
      </c>
    </row>
    <row r="1300" spans="1:27" x14ac:dyDescent="0.25">
      <c r="A1300" s="25" t="s">
        <v>2718</v>
      </c>
      <c r="B1300" s="26">
        <v>43516</v>
      </c>
      <c r="C1300" s="27" t="str">
        <f ca="1">IF(Table_owssvr[[#This Row],[Date]]&gt;=(TODAY()-365),"Y","N")</f>
        <v>N</v>
      </c>
      <c r="D1300" s="25" t="s">
        <v>2719</v>
      </c>
      <c r="E1300" s="25" t="s">
        <v>19</v>
      </c>
      <c r="F1300" s="14" t="s">
        <v>2720</v>
      </c>
      <c r="G1300" s="25" t="s">
        <v>117</v>
      </c>
      <c r="H1300" s="28" t="str">
        <f>IFERROR(LEFT(Table_owssvr[[#This Row],[Subject]],FIND(";",Table_owssvr[[#This Row],[Subject]])-1),Table_owssvr[[#This Row],[Subject]])</f>
        <v>Damage related to disaster</v>
      </c>
      <c r="I1300" s="25" t="s">
        <v>16</v>
      </c>
      <c r="J1300" s="25" t="s">
        <v>95</v>
      </c>
      <c r="K1300" s="29">
        <v>43532.428194444445</v>
      </c>
      <c r="L1300" s="25"/>
      <c r="M1300" s="25"/>
      <c r="N1300" s="30" t="s">
        <v>12</v>
      </c>
      <c r="O1300" s="28" t="b">
        <v>0</v>
      </c>
      <c r="P1300" s="25" t="s">
        <v>15</v>
      </c>
      <c r="Q1300" s="33" t="str">
        <f>IF(ISNUMBER(SEARCH(",",Table_owssvr[[#This Row],[Created By]])),SUBSTITUTE(Table_owssvr[[#This Row],[Created By]]," OCD,",""),Table_owssvr[[#This Row],[Created By]])</f>
        <v>Eugenia Williams</v>
      </c>
      <c r="R1300" s="33" t="str">
        <f>IF(ISNUMBER(SEARCH(",",Table_owssvr[[#This Row],[Created By]])),(MID(Table_owssvr[[#This Row],[Created By_A]]&amp;" "&amp;Table_owssvr[[#This Row],[Created By_A]],FIND(" ",Table_owssvr[[#This Row],[Created By_A]])+1,LEN(Table_owssvr[[#This Row],[Created By_A]]))),Table_owssvr[[#This Row],[Created By]])</f>
        <v>Eugenia Williams</v>
      </c>
      <c r="S1300" s="34" t="str">
        <f>IF(ISNUMBER(SEARCH(",",Table_owssvr[[#This Row],[Created By_B1]])),SUBSTITUTE(Table_owssvr[[#This Row],[Created By_B1]],",",""),Table_owssvr[[#This Row],[Created By_B1]])</f>
        <v>Eugenia Williams</v>
      </c>
      <c r="T1300" s="31">
        <v>1315</v>
      </c>
      <c r="U1300" s="25" t="s">
        <v>15</v>
      </c>
      <c r="V1300" s="29">
        <v>43532.428194444445</v>
      </c>
      <c r="W1300" s="25" t="s">
        <v>95</v>
      </c>
      <c r="X1300" s="25"/>
      <c r="Y1300" s="25" t="s">
        <v>13</v>
      </c>
      <c r="Z1300" s="25" t="s">
        <v>12</v>
      </c>
      <c r="AA1300" s="25" t="s">
        <v>11</v>
      </c>
    </row>
    <row r="1301" spans="1:27" x14ac:dyDescent="0.25">
      <c r="A1301" s="25" t="s">
        <v>31</v>
      </c>
      <c r="B1301" s="26">
        <v>43535</v>
      </c>
      <c r="C1301" s="27" t="str">
        <f ca="1">IF(Table_owssvr[[#This Row],[Date]]&gt;=(TODAY()-365),"Y","N")</f>
        <v>N</v>
      </c>
      <c r="D1301" s="25" t="s">
        <v>30</v>
      </c>
      <c r="E1301" s="25" t="s">
        <v>29</v>
      </c>
      <c r="F1301" s="14" t="s">
        <v>2721</v>
      </c>
      <c r="G1301" s="25" t="s">
        <v>13</v>
      </c>
      <c r="H1301" s="28" t="str">
        <f>IFERROR(LEFT(Table_owssvr[[#This Row],[Subject]],FIND(";",Table_owssvr[[#This Row],[Subject]])-1),Table_owssvr[[#This Row],[Subject]])</f>
        <v>Grants Management</v>
      </c>
      <c r="I1301" s="25" t="s">
        <v>27</v>
      </c>
      <c r="J1301" s="25" t="s">
        <v>26</v>
      </c>
      <c r="K1301" s="29">
        <v>43535.328101851854</v>
      </c>
      <c r="L1301" s="25"/>
      <c r="M1301" s="25"/>
      <c r="N1301" s="30" t="s">
        <v>12</v>
      </c>
      <c r="O1301" s="28" t="b">
        <v>0</v>
      </c>
      <c r="P1301" s="25" t="s">
        <v>15</v>
      </c>
      <c r="Q1301" s="33" t="str">
        <f>IF(ISNUMBER(SEARCH(",",Table_owssvr[[#This Row],[Created By]])),SUBSTITUTE(Table_owssvr[[#This Row],[Created By]]," OCD,",""),Table_owssvr[[#This Row],[Created By]])</f>
        <v>Jimmy Dunphy</v>
      </c>
      <c r="R1301" s="33" t="str">
        <f>IF(ISNUMBER(SEARCH(",",Table_owssvr[[#This Row],[Created By]])),(MID(Table_owssvr[[#This Row],[Created By_A]]&amp;" "&amp;Table_owssvr[[#This Row],[Created By_A]],FIND(" ",Table_owssvr[[#This Row],[Created By_A]])+1,LEN(Table_owssvr[[#This Row],[Created By_A]]))),Table_owssvr[[#This Row],[Created By]])</f>
        <v>Jimmy Dunphy</v>
      </c>
      <c r="S1301" s="34" t="str">
        <f>IF(ISNUMBER(SEARCH(",",Table_owssvr[[#This Row],[Created By_B1]])),SUBSTITUTE(Table_owssvr[[#This Row],[Created By_B1]],",",""),Table_owssvr[[#This Row],[Created By_B1]])</f>
        <v>Jimmy Dunphy</v>
      </c>
      <c r="T1301" s="31">
        <v>1316</v>
      </c>
      <c r="U1301" s="25" t="s">
        <v>15</v>
      </c>
      <c r="V1301" s="29">
        <v>43535.64334490741</v>
      </c>
      <c r="W1301" s="25" t="s">
        <v>26</v>
      </c>
      <c r="X1301" s="25"/>
      <c r="Y1301" s="25" t="s">
        <v>13</v>
      </c>
      <c r="Z1301" s="25" t="s">
        <v>12</v>
      </c>
      <c r="AA1301" s="25" t="s">
        <v>11</v>
      </c>
    </row>
    <row r="1302" spans="1:27" x14ac:dyDescent="0.25">
      <c r="A1302" s="25" t="s">
        <v>2722</v>
      </c>
      <c r="B1302" s="26">
        <v>43516</v>
      </c>
      <c r="C1302" s="27" t="str">
        <f ca="1">IF(Table_owssvr[[#This Row],[Date]]&gt;=(TODAY()-365),"Y","N")</f>
        <v>N</v>
      </c>
      <c r="D1302" s="25" t="s">
        <v>2723</v>
      </c>
      <c r="E1302" s="25" t="s">
        <v>19</v>
      </c>
      <c r="F1302" s="14" t="s">
        <v>2724</v>
      </c>
      <c r="G1302" s="25" t="s">
        <v>217</v>
      </c>
      <c r="H1302" s="28" t="str">
        <f>IFERROR(LEFT(Table_owssvr[[#This Row],[Subject]],FIND(";",Table_owssvr[[#This Row],[Subject]])-1),Table_owssvr[[#This Row],[Subject]])</f>
        <v>Damage related to disaster</v>
      </c>
      <c r="I1302" s="25" t="s">
        <v>16</v>
      </c>
      <c r="J1302" s="25" t="s">
        <v>95</v>
      </c>
      <c r="K1302" s="29">
        <v>43535.530682870369</v>
      </c>
      <c r="L1302" s="25"/>
      <c r="M1302" s="25"/>
      <c r="N1302" s="30" t="s">
        <v>12</v>
      </c>
      <c r="O1302" s="28" t="b">
        <v>0</v>
      </c>
      <c r="P1302" s="25" t="s">
        <v>15</v>
      </c>
      <c r="Q1302" s="33" t="str">
        <f>IF(ISNUMBER(SEARCH(",",Table_owssvr[[#This Row],[Created By]])),SUBSTITUTE(Table_owssvr[[#This Row],[Created By]]," OCD,",""),Table_owssvr[[#This Row],[Created By]])</f>
        <v>Eugenia Williams</v>
      </c>
      <c r="R1302" s="33" t="str">
        <f>IF(ISNUMBER(SEARCH(",",Table_owssvr[[#This Row],[Created By]])),(MID(Table_owssvr[[#This Row],[Created By_A]]&amp;" "&amp;Table_owssvr[[#This Row],[Created By_A]],FIND(" ",Table_owssvr[[#This Row],[Created By_A]])+1,LEN(Table_owssvr[[#This Row],[Created By_A]]))),Table_owssvr[[#This Row],[Created By]])</f>
        <v>Eugenia Williams</v>
      </c>
      <c r="S1302" s="34" t="str">
        <f>IF(ISNUMBER(SEARCH(",",Table_owssvr[[#This Row],[Created By_B1]])),SUBSTITUTE(Table_owssvr[[#This Row],[Created By_B1]],",",""),Table_owssvr[[#This Row],[Created By_B1]])</f>
        <v>Eugenia Williams</v>
      </c>
      <c r="T1302" s="31">
        <v>1317</v>
      </c>
      <c r="U1302" s="25" t="s">
        <v>15</v>
      </c>
      <c r="V1302" s="29">
        <v>43535.530682870369</v>
      </c>
      <c r="W1302" s="25" t="s">
        <v>95</v>
      </c>
      <c r="X1302" s="25"/>
      <c r="Y1302" s="25" t="s">
        <v>13</v>
      </c>
      <c r="Z1302" s="25" t="s">
        <v>12</v>
      </c>
      <c r="AA1302" s="25" t="s">
        <v>11</v>
      </c>
    </row>
    <row r="1303" spans="1:27" x14ac:dyDescent="0.25">
      <c r="A1303" s="25" t="s">
        <v>2725</v>
      </c>
      <c r="B1303" s="26">
        <v>43535</v>
      </c>
      <c r="C1303" s="27" t="str">
        <f ca="1">IF(Table_owssvr[[#This Row],[Date]]&gt;=(TODAY()-365),"Y","N")</f>
        <v>N</v>
      </c>
      <c r="D1303" s="25" t="s">
        <v>2726</v>
      </c>
      <c r="E1303" s="25" t="s">
        <v>19</v>
      </c>
      <c r="F1303" s="14" t="s">
        <v>2727</v>
      </c>
      <c r="G1303" s="25" t="s">
        <v>126</v>
      </c>
      <c r="H1303" s="28" t="str">
        <f>IFERROR(LEFT(Table_owssvr[[#This Row],[Subject]],FIND(";",Table_owssvr[[#This Row],[Subject]])-1),Table_owssvr[[#This Row],[Subject]])</f>
        <v>Damage related to disaster</v>
      </c>
      <c r="I1303" s="25" t="s">
        <v>27</v>
      </c>
      <c r="J1303" s="25" t="s">
        <v>2527</v>
      </c>
      <c r="K1303" s="29">
        <v>43535.632013888891</v>
      </c>
      <c r="L1303" s="25"/>
      <c r="M1303" s="25"/>
      <c r="N1303" s="30" t="s">
        <v>12</v>
      </c>
      <c r="O1303" s="28" t="b">
        <v>0</v>
      </c>
      <c r="P1303" s="25" t="s">
        <v>15</v>
      </c>
      <c r="Q1303" s="33" t="str">
        <f>IF(ISNUMBER(SEARCH(",",Table_owssvr[[#This Row],[Created By]])),SUBSTITUTE(Table_owssvr[[#This Row],[Created By]]," OCD,",""),Table_owssvr[[#This Row],[Created By]])</f>
        <v>Sydney Pino</v>
      </c>
      <c r="R1303" s="33" t="str">
        <f>IF(ISNUMBER(SEARCH(",",Table_owssvr[[#This Row],[Created By]])),(MID(Table_owssvr[[#This Row],[Created By_A]]&amp;" "&amp;Table_owssvr[[#This Row],[Created By_A]],FIND(" ",Table_owssvr[[#This Row],[Created By_A]])+1,LEN(Table_owssvr[[#This Row],[Created By_A]]))),Table_owssvr[[#This Row],[Created By]])</f>
        <v>Sydney Pino</v>
      </c>
      <c r="S1303" s="34" t="str">
        <f>IF(ISNUMBER(SEARCH(",",Table_owssvr[[#This Row],[Created By_B1]])),SUBSTITUTE(Table_owssvr[[#This Row],[Created By_B1]],",",""),Table_owssvr[[#This Row],[Created By_B1]])</f>
        <v>Sydney Pino</v>
      </c>
      <c r="T1303" s="31">
        <v>1318</v>
      </c>
      <c r="U1303" s="25" t="s">
        <v>15</v>
      </c>
      <c r="V1303" s="29">
        <v>43535.632013888891</v>
      </c>
      <c r="W1303" s="25" t="s">
        <v>2527</v>
      </c>
      <c r="X1303" s="25"/>
      <c r="Y1303" s="25" t="s">
        <v>13</v>
      </c>
      <c r="Z1303" s="25" t="s">
        <v>12</v>
      </c>
      <c r="AA1303" s="25" t="s">
        <v>11</v>
      </c>
    </row>
    <row r="1304" spans="1:27" x14ac:dyDescent="0.25">
      <c r="A1304" s="25" t="s">
        <v>2280</v>
      </c>
      <c r="B1304" s="26">
        <v>43538</v>
      </c>
      <c r="C1304" s="27" t="str">
        <f ca="1">IF(Table_owssvr[[#This Row],[Date]]&gt;=(TODAY()-365),"Y","N")</f>
        <v>N</v>
      </c>
      <c r="D1304" s="25" t="s">
        <v>2281</v>
      </c>
      <c r="E1304" s="25" t="s">
        <v>19</v>
      </c>
      <c r="F1304" s="14" t="s">
        <v>2728</v>
      </c>
      <c r="G1304" s="25" t="s">
        <v>306</v>
      </c>
      <c r="H1304" s="28" t="str">
        <f>IFERROR(LEFT(Table_owssvr[[#This Row],[Subject]],FIND(";",Table_owssvr[[#This Row],[Subject]])-1),Table_owssvr[[#This Row],[Subject]])</f>
        <v>Damage related to disaster</v>
      </c>
      <c r="I1304" s="25" t="s">
        <v>16</v>
      </c>
      <c r="J1304" s="25" t="s">
        <v>14</v>
      </c>
      <c r="K1304" s="29">
        <v>43539.342118055552</v>
      </c>
      <c r="L1304" s="25"/>
      <c r="M1304" s="25"/>
      <c r="N1304" s="30" t="s">
        <v>12</v>
      </c>
      <c r="O1304" s="28" t="b">
        <v>0</v>
      </c>
      <c r="P1304" s="25" t="s">
        <v>15</v>
      </c>
      <c r="Q1304" s="33" t="str">
        <f>IF(ISNUMBER(SEARCH(",",Table_owssvr[[#This Row],[Created By]])),SUBSTITUTE(Table_owssvr[[#This Row],[Created By]]," OCD,",""),Table_owssvr[[#This Row],[Created By]])</f>
        <v>Janssen Helena</v>
      </c>
      <c r="R1304" s="33" t="str">
        <f>IF(ISNUMBER(SEARCH(",",Table_owssvr[[#This Row],[Created By]])),(MID(Table_owssvr[[#This Row],[Created By_A]]&amp;" "&amp;Table_owssvr[[#This Row],[Created By_A]],FIND(" ",Table_owssvr[[#This Row],[Created By_A]])+1,LEN(Table_owssvr[[#This Row],[Created By_A]]))),Table_owssvr[[#This Row],[Created By]])</f>
        <v>Helena Janssen</v>
      </c>
      <c r="S1304" s="34" t="str">
        <f>IF(ISNUMBER(SEARCH(",",Table_owssvr[[#This Row],[Created By_B1]])),SUBSTITUTE(Table_owssvr[[#This Row],[Created By_B1]],",",""),Table_owssvr[[#This Row],[Created By_B1]])</f>
        <v>Helena Janssen</v>
      </c>
      <c r="T1304" s="31">
        <v>1319</v>
      </c>
      <c r="U1304" s="25" t="s">
        <v>15</v>
      </c>
      <c r="V1304" s="29">
        <v>43539.342118055552</v>
      </c>
      <c r="W1304" s="25" t="s">
        <v>14</v>
      </c>
      <c r="X1304" s="25"/>
      <c r="Y1304" s="25" t="s">
        <v>13</v>
      </c>
      <c r="Z1304" s="25" t="s">
        <v>12</v>
      </c>
      <c r="AA1304" s="25" t="s">
        <v>11</v>
      </c>
    </row>
    <row r="1305" spans="1:27" x14ac:dyDescent="0.25">
      <c r="A1305" s="25" t="s">
        <v>274</v>
      </c>
      <c r="B1305" s="26">
        <v>43538</v>
      </c>
      <c r="C1305" s="27" t="str">
        <f ca="1">IF(Table_owssvr[[#This Row],[Date]]&gt;=(TODAY()-365),"Y","N")</f>
        <v>N</v>
      </c>
      <c r="D1305" s="25" t="s">
        <v>273</v>
      </c>
      <c r="E1305" s="25" t="s">
        <v>19</v>
      </c>
      <c r="F1305" s="14" t="s">
        <v>2729</v>
      </c>
      <c r="G1305" s="25" t="s">
        <v>271</v>
      </c>
      <c r="H1305" s="28" t="str">
        <f>IFERROR(LEFT(Table_owssvr[[#This Row],[Subject]],FIND(";",Table_owssvr[[#This Row],[Subject]])-1),Table_owssvr[[#This Row],[Subject]])</f>
        <v>Damage related to disaster</v>
      </c>
      <c r="I1305" s="25" t="s">
        <v>16</v>
      </c>
      <c r="J1305" s="25" t="s">
        <v>14</v>
      </c>
      <c r="K1305" s="29">
        <v>43539.364814814813</v>
      </c>
      <c r="L1305" s="25"/>
      <c r="M1305" s="25"/>
      <c r="N1305" s="30" t="s">
        <v>12</v>
      </c>
      <c r="O1305" s="28" t="b">
        <v>0</v>
      </c>
      <c r="P1305" s="25" t="s">
        <v>15</v>
      </c>
      <c r="Q1305" s="33" t="str">
        <f>IF(ISNUMBER(SEARCH(",",Table_owssvr[[#This Row],[Created By]])),SUBSTITUTE(Table_owssvr[[#This Row],[Created By]]," OCD,",""),Table_owssvr[[#This Row],[Created By]])</f>
        <v>Janssen Helena</v>
      </c>
      <c r="R1305" s="33" t="str">
        <f>IF(ISNUMBER(SEARCH(",",Table_owssvr[[#This Row],[Created By]])),(MID(Table_owssvr[[#This Row],[Created By_A]]&amp;" "&amp;Table_owssvr[[#This Row],[Created By_A]],FIND(" ",Table_owssvr[[#This Row],[Created By_A]])+1,LEN(Table_owssvr[[#This Row],[Created By_A]]))),Table_owssvr[[#This Row],[Created By]])</f>
        <v>Helena Janssen</v>
      </c>
      <c r="S1305" s="34" t="str">
        <f>IF(ISNUMBER(SEARCH(",",Table_owssvr[[#This Row],[Created By_B1]])),SUBSTITUTE(Table_owssvr[[#This Row],[Created By_B1]],",",""),Table_owssvr[[#This Row],[Created By_B1]])</f>
        <v>Helena Janssen</v>
      </c>
      <c r="T1305" s="31">
        <v>1320</v>
      </c>
      <c r="U1305" s="25" t="s">
        <v>15</v>
      </c>
      <c r="V1305" s="29">
        <v>43539.364814814813</v>
      </c>
      <c r="W1305" s="25" t="s">
        <v>14</v>
      </c>
      <c r="X1305" s="25"/>
      <c r="Y1305" s="25" t="s">
        <v>13</v>
      </c>
      <c r="Z1305" s="25" t="s">
        <v>12</v>
      </c>
      <c r="AA1305" s="25" t="s">
        <v>11</v>
      </c>
    </row>
    <row r="1306" spans="1:27" x14ac:dyDescent="0.25">
      <c r="A1306" s="25" t="s">
        <v>270</v>
      </c>
      <c r="B1306" s="26">
        <v>43538</v>
      </c>
      <c r="C1306" s="27" t="str">
        <f ca="1">IF(Table_owssvr[[#This Row],[Date]]&gt;=(TODAY()-365),"Y","N")</f>
        <v>N</v>
      </c>
      <c r="D1306" s="25" t="s">
        <v>269</v>
      </c>
      <c r="E1306" s="25" t="s">
        <v>19</v>
      </c>
      <c r="F1306" s="14" t="s">
        <v>2730</v>
      </c>
      <c r="G1306" s="25" t="s">
        <v>306</v>
      </c>
      <c r="H1306" s="28" t="str">
        <f>IFERROR(LEFT(Table_owssvr[[#This Row],[Subject]],FIND(";",Table_owssvr[[#This Row],[Subject]])-1),Table_owssvr[[#This Row],[Subject]])</f>
        <v>Damage related to disaster</v>
      </c>
      <c r="I1306" s="25" t="s">
        <v>16</v>
      </c>
      <c r="J1306" s="25" t="s">
        <v>14</v>
      </c>
      <c r="K1306" s="29">
        <v>43539.378877314812</v>
      </c>
      <c r="L1306" s="25"/>
      <c r="M1306" s="25"/>
      <c r="N1306" s="30" t="s">
        <v>12</v>
      </c>
      <c r="O1306" s="28" t="b">
        <v>0</v>
      </c>
      <c r="P1306" s="25" t="s">
        <v>15</v>
      </c>
      <c r="Q1306" s="33" t="str">
        <f>IF(ISNUMBER(SEARCH(",",Table_owssvr[[#This Row],[Created By]])),SUBSTITUTE(Table_owssvr[[#This Row],[Created By]]," OCD,",""),Table_owssvr[[#This Row],[Created By]])</f>
        <v>Janssen Helena</v>
      </c>
      <c r="R1306" s="33" t="str">
        <f>IF(ISNUMBER(SEARCH(",",Table_owssvr[[#This Row],[Created By]])),(MID(Table_owssvr[[#This Row],[Created By_A]]&amp;" "&amp;Table_owssvr[[#This Row],[Created By_A]],FIND(" ",Table_owssvr[[#This Row],[Created By_A]])+1,LEN(Table_owssvr[[#This Row],[Created By_A]]))),Table_owssvr[[#This Row],[Created By]])</f>
        <v>Helena Janssen</v>
      </c>
      <c r="S1306" s="34" t="str">
        <f>IF(ISNUMBER(SEARCH(",",Table_owssvr[[#This Row],[Created By_B1]])),SUBSTITUTE(Table_owssvr[[#This Row],[Created By_B1]],",",""),Table_owssvr[[#This Row],[Created By_B1]])</f>
        <v>Helena Janssen</v>
      </c>
      <c r="T1306" s="31">
        <v>1321</v>
      </c>
      <c r="U1306" s="25" t="s">
        <v>15</v>
      </c>
      <c r="V1306" s="29">
        <v>43539.378877314812</v>
      </c>
      <c r="W1306" s="25" t="s">
        <v>14</v>
      </c>
      <c r="X1306" s="25"/>
      <c r="Y1306" s="25" t="s">
        <v>13</v>
      </c>
      <c r="Z1306" s="25" t="s">
        <v>12</v>
      </c>
      <c r="AA1306" s="25" t="s">
        <v>11</v>
      </c>
    </row>
    <row r="1307" spans="1:27" x14ac:dyDescent="0.25">
      <c r="A1307" s="25" t="s">
        <v>399</v>
      </c>
      <c r="B1307" s="26">
        <v>43542</v>
      </c>
      <c r="C1307" s="27" t="str">
        <f ca="1">IF(Table_owssvr[[#This Row],[Date]]&gt;=(TODAY()-365),"Y","N")</f>
        <v>N</v>
      </c>
      <c r="D1307" s="25" t="s">
        <v>2422</v>
      </c>
      <c r="E1307" s="25" t="s">
        <v>48</v>
      </c>
      <c r="F1307" s="14" t="s">
        <v>2731</v>
      </c>
      <c r="G1307" s="25" t="s">
        <v>13</v>
      </c>
      <c r="H1307" s="28" t="str">
        <f>IFERROR(LEFT(Table_owssvr[[#This Row],[Subject]],FIND(";",Table_owssvr[[#This Row],[Subject]])-1),Table_owssvr[[#This Row],[Subject]])</f>
        <v>Grants Management</v>
      </c>
      <c r="I1307" s="25" t="s">
        <v>27</v>
      </c>
      <c r="J1307" s="25" t="s">
        <v>26</v>
      </c>
      <c r="K1307" s="29">
        <v>43542.300613425927</v>
      </c>
      <c r="L1307" s="25"/>
      <c r="M1307" s="25"/>
      <c r="N1307" s="30" t="s">
        <v>12</v>
      </c>
      <c r="O1307" s="28" t="b">
        <v>0</v>
      </c>
      <c r="P1307" s="25" t="s">
        <v>15</v>
      </c>
      <c r="Q1307" s="33" t="str">
        <f>IF(ISNUMBER(SEARCH(",",Table_owssvr[[#This Row],[Created By]])),SUBSTITUTE(Table_owssvr[[#This Row],[Created By]]," OCD,",""),Table_owssvr[[#This Row],[Created By]])</f>
        <v>Jimmy Dunphy</v>
      </c>
      <c r="R1307" s="33" t="str">
        <f>IF(ISNUMBER(SEARCH(",",Table_owssvr[[#This Row],[Created By]])),(MID(Table_owssvr[[#This Row],[Created By_A]]&amp;" "&amp;Table_owssvr[[#This Row],[Created By_A]],FIND(" ",Table_owssvr[[#This Row],[Created By_A]])+1,LEN(Table_owssvr[[#This Row],[Created By_A]]))),Table_owssvr[[#This Row],[Created By]])</f>
        <v>Jimmy Dunphy</v>
      </c>
      <c r="S1307" s="34" t="str">
        <f>IF(ISNUMBER(SEARCH(",",Table_owssvr[[#This Row],[Created By_B1]])),SUBSTITUTE(Table_owssvr[[#This Row],[Created By_B1]],",",""),Table_owssvr[[#This Row],[Created By_B1]])</f>
        <v>Jimmy Dunphy</v>
      </c>
      <c r="T1307" s="31">
        <v>1322</v>
      </c>
      <c r="U1307" s="25" t="s">
        <v>15</v>
      </c>
      <c r="V1307" s="29">
        <v>43542.598055555558</v>
      </c>
      <c r="W1307" s="25" t="s">
        <v>26</v>
      </c>
      <c r="X1307" s="25"/>
      <c r="Y1307" s="25" t="s">
        <v>13</v>
      </c>
      <c r="Z1307" s="25" t="s">
        <v>12</v>
      </c>
      <c r="AA1307" s="25" t="s">
        <v>11</v>
      </c>
    </row>
    <row r="1308" spans="1:27" x14ac:dyDescent="0.25">
      <c r="A1308" s="25" t="s">
        <v>2732</v>
      </c>
      <c r="B1308" s="26">
        <v>43524</v>
      </c>
      <c r="C1308" s="27" t="str">
        <f ca="1">IF(Table_owssvr[[#This Row],[Date]]&gt;=(TODAY()-365),"Y","N")</f>
        <v>N</v>
      </c>
      <c r="D1308" s="25" t="s">
        <v>2733</v>
      </c>
      <c r="E1308" s="25" t="s">
        <v>19</v>
      </c>
      <c r="F1308" s="14" t="s">
        <v>2734</v>
      </c>
      <c r="G1308" s="25" t="s">
        <v>217</v>
      </c>
      <c r="H1308" s="28" t="str">
        <f>IFERROR(LEFT(Table_owssvr[[#This Row],[Subject]],FIND(";",Table_owssvr[[#This Row],[Subject]])-1),Table_owssvr[[#This Row],[Subject]])</f>
        <v>Damage related to disaster</v>
      </c>
      <c r="I1308" s="25" t="s">
        <v>16</v>
      </c>
      <c r="J1308" s="25" t="s">
        <v>95</v>
      </c>
      <c r="K1308" s="29">
        <v>43542.586365740739</v>
      </c>
      <c r="L1308" s="25"/>
      <c r="M1308" s="25"/>
      <c r="N1308" s="30" t="s">
        <v>12</v>
      </c>
      <c r="O1308" s="28" t="b">
        <v>0</v>
      </c>
      <c r="P1308" s="25" t="s">
        <v>15</v>
      </c>
      <c r="Q1308" s="33" t="str">
        <f>IF(ISNUMBER(SEARCH(",",Table_owssvr[[#This Row],[Created By]])),SUBSTITUTE(Table_owssvr[[#This Row],[Created By]]," OCD,",""),Table_owssvr[[#This Row],[Created By]])</f>
        <v>Eugenia Williams</v>
      </c>
      <c r="R1308" s="33" t="str">
        <f>IF(ISNUMBER(SEARCH(",",Table_owssvr[[#This Row],[Created By]])),(MID(Table_owssvr[[#This Row],[Created By_A]]&amp;" "&amp;Table_owssvr[[#This Row],[Created By_A]],FIND(" ",Table_owssvr[[#This Row],[Created By_A]])+1,LEN(Table_owssvr[[#This Row],[Created By_A]]))),Table_owssvr[[#This Row],[Created By]])</f>
        <v>Eugenia Williams</v>
      </c>
      <c r="S1308" s="34" t="str">
        <f>IF(ISNUMBER(SEARCH(",",Table_owssvr[[#This Row],[Created By_B1]])),SUBSTITUTE(Table_owssvr[[#This Row],[Created By_B1]],",",""),Table_owssvr[[#This Row],[Created By_B1]])</f>
        <v>Eugenia Williams</v>
      </c>
      <c r="T1308" s="31">
        <v>1323</v>
      </c>
      <c r="U1308" s="25" t="s">
        <v>15</v>
      </c>
      <c r="V1308" s="29">
        <v>43542.659953703704</v>
      </c>
      <c r="W1308" s="25" t="s">
        <v>95</v>
      </c>
      <c r="X1308" s="25"/>
      <c r="Y1308" s="25" t="s">
        <v>13</v>
      </c>
      <c r="Z1308" s="25" t="s">
        <v>12</v>
      </c>
      <c r="AA1308" s="25" t="s">
        <v>11</v>
      </c>
    </row>
    <row r="1309" spans="1:27" x14ac:dyDescent="0.25">
      <c r="A1309" s="25" t="s">
        <v>142</v>
      </c>
      <c r="B1309" s="26">
        <v>43545</v>
      </c>
      <c r="C1309" s="27" t="str">
        <f ca="1">IF(Table_owssvr[[#This Row],[Date]]&gt;=(TODAY()-365),"Y","N")</f>
        <v>Y</v>
      </c>
      <c r="D1309" s="25" t="s">
        <v>305</v>
      </c>
      <c r="E1309" s="25" t="s">
        <v>48</v>
      </c>
      <c r="F1309" s="14" t="s">
        <v>2735</v>
      </c>
      <c r="G1309" s="25" t="s">
        <v>139</v>
      </c>
      <c r="H1309" s="28" t="str">
        <f>IFERROR(LEFT(Table_owssvr[[#This Row],[Subject]],FIND(";",Table_owssvr[[#This Row],[Subject]])-1),Table_owssvr[[#This Row],[Subject]])</f>
        <v>Labor - Davis/Bacon</v>
      </c>
      <c r="I1309" s="25" t="s">
        <v>27</v>
      </c>
      <c r="J1309" s="25" t="s">
        <v>26</v>
      </c>
      <c r="K1309" s="29">
        <v>43545.359282407408</v>
      </c>
      <c r="L1309" s="25"/>
      <c r="M1309" s="25"/>
      <c r="N1309" s="30" t="s">
        <v>12</v>
      </c>
      <c r="O1309" s="28" t="b">
        <v>0</v>
      </c>
      <c r="P1309" s="25" t="s">
        <v>15</v>
      </c>
      <c r="Q1309" s="33" t="str">
        <f>IF(ISNUMBER(SEARCH(",",Table_owssvr[[#This Row],[Created By]])),SUBSTITUTE(Table_owssvr[[#This Row],[Created By]]," OCD,",""),Table_owssvr[[#This Row],[Created By]])</f>
        <v>Jimmy Dunphy</v>
      </c>
      <c r="R1309" s="33" t="str">
        <f>IF(ISNUMBER(SEARCH(",",Table_owssvr[[#This Row],[Created By]])),(MID(Table_owssvr[[#This Row],[Created By_A]]&amp;" "&amp;Table_owssvr[[#This Row],[Created By_A]],FIND(" ",Table_owssvr[[#This Row],[Created By_A]])+1,LEN(Table_owssvr[[#This Row],[Created By_A]]))),Table_owssvr[[#This Row],[Created By]])</f>
        <v>Jimmy Dunphy</v>
      </c>
      <c r="S1309" s="34" t="str">
        <f>IF(ISNUMBER(SEARCH(",",Table_owssvr[[#This Row],[Created By_B1]])),SUBSTITUTE(Table_owssvr[[#This Row],[Created By_B1]],",",""),Table_owssvr[[#This Row],[Created By_B1]])</f>
        <v>Jimmy Dunphy</v>
      </c>
      <c r="T1309" s="31">
        <v>1324</v>
      </c>
      <c r="U1309" s="25" t="s">
        <v>15</v>
      </c>
      <c r="V1309" s="29">
        <v>43545.550150462965</v>
      </c>
      <c r="W1309" s="25" t="s">
        <v>26</v>
      </c>
      <c r="X1309" s="25"/>
      <c r="Y1309" s="25" t="s">
        <v>13</v>
      </c>
      <c r="Z1309" s="25" t="s">
        <v>12</v>
      </c>
      <c r="AA1309" s="25" t="s">
        <v>11</v>
      </c>
    </row>
    <row r="1310" spans="1:27" x14ac:dyDescent="0.25">
      <c r="A1310" s="25" t="s">
        <v>153</v>
      </c>
      <c r="B1310" s="26">
        <v>43545</v>
      </c>
      <c r="C1310" s="27" t="str">
        <f ca="1">IF(Table_owssvr[[#This Row],[Date]]&gt;=(TODAY()-365),"Y","N")</f>
        <v>Y</v>
      </c>
      <c r="D1310" s="25" t="s">
        <v>199</v>
      </c>
      <c r="E1310" s="25" t="s">
        <v>39</v>
      </c>
      <c r="F1310" s="14" t="s">
        <v>2736</v>
      </c>
      <c r="G1310" s="25" t="s">
        <v>13</v>
      </c>
      <c r="H1310" s="28" t="str">
        <f>IFERROR(LEFT(Table_owssvr[[#This Row],[Subject]],FIND(";",Table_owssvr[[#This Row],[Subject]])-1),Table_owssvr[[#This Row],[Subject]])</f>
        <v>Grants Management</v>
      </c>
      <c r="I1310" s="25" t="s">
        <v>27</v>
      </c>
      <c r="J1310" s="25" t="s">
        <v>26</v>
      </c>
      <c r="K1310" s="29">
        <v>43545.391284722224</v>
      </c>
      <c r="L1310" s="25"/>
      <c r="M1310" s="25"/>
      <c r="N1310" s="30" t="s">
        <v>12</v>
      </c>
      <c r="O1310" s="28" t="b">
        <v>0</v>
      </c>
      <c r="P1310" s="25" t="s">
        <v>15</v>
      </c>
      <c r="Q1310" s="33" t="str">
        <f>IF(ISNUMBER(SEARCH(",",Table_owssvr[[#This Row],[Created By]])),SUBSTITUTE(Table_owssvr[[#This Row],[Created By]]," OCD,",""),Table_owssvr[[#This Row],[Created By]])</f>
        <v>Jimmy Dunphy</v>
      </c>
      <c r="R1310" s="33" t="str">
        <f>IF(ISNUMBER(SEARCH(",",Table_owssvr[[#This Row],[Created By]])),(MID(Table_owssvr[[#This Row],[Created By_A]]&amp;" "&amp;Table_owssvr[[#This Row],[Created By_A]],FIND(" ",Table_owssvr[[#This Row],[Created By_A]])+1,LEN(Table_owssvr[[#This Row],[Created By_A]]))),Table_owssvr[[#This Row],[Created By]])</f>
        <v>Jimmy Dunphy</v>
      </c>
      <c r="S1310" s="34" t="str">
        <f>IF(ISNUMBER(SEARCH(",",Table_owssvr[[#This Row],[Created By_B1]])),SUBSTITUTE(Table_owssvr[[#This Row],[Created By_B1]],",",""),Table_owssvr[[#This Row],[Created By_B1]])</f>
        <v>Jimmy Dunphy</v>
      </c>
      <c r="T1310" s="31">
        <v>1325</v>
      </c>
      <c r="U1310" s="25" t="s">
        <v>15</v>
      </c>
      <c r="V1310" s="29">
        <v>43545.638981481483</v>
      </c>
      <c r="W1310" s="25" t="s">
        <v>26</v>
      </c>
      <c r="X1310" s="25"/>
      <c r="Y1310" s="25" t="s">
        <v>13</v>
      </c>
      <c r="Z1310" s="25" t="s">
        <v>12</v>
      </c>
      <c r="AA1310" s="25" t="s">
        <v>11</v>
      </c>
    </row>
    <row r="1311" spans="1:27" x14ac:dyDescent="0.25">
      <c r="A1311" s="25" t="s">
        <v>2737</v>
      </c>
      <c r="B1311" s="26">
        <v>43543</v>
      </c>
      <c r="C1311" s="27" t="str">
        <f ca="1">IF(Table_owssvr[[#This Row],[Date]]&gt;=(TODAY()-365),"Y","N")</f>
        <v>N</v>
      </c>
      <c r="D1311" s="25" t="s">
        <v>439</v>
      </c>
      <c r="E1311" s="25" t="s">
        <v>39</v>
      </c>
      <c r="F1311" s="14" t="s">
        <v>2738</v>
      </c>
      <c r="G1311" s="25" t="s">
        <v>432</v>
      </c>
      <c r="H1311" s="28" t="str">
        <f>IFERROR(LEFT(Table_owssvr[[#This Row],[Subject]],FIND(";",Table_owssvr[[#This Row],[Subject]])-1),Table_owssvr[[#This Row],[Subject]])</f>
        <v>Financial Management</v>
      </c>
      <c r="I1311" s="25" t="s">
        <v>27</v>
      </c>
      <c r="J1311" s="25" t="s">
        <v>14</v>
      </c>
      <c r="K1311" s="29">
        <v>43546.623391203706</v>
      </c>
      <c r="L1311" s="25"/>
      <c r="M1311" s="25"/>
      <c r="N1311" s="30" t="s">
        <v>12</v>
      </c>
      <c r="O1311" s="28" t="b">
        <v>0</v>
      </c>
      <c r="P1311" s="25" t="s">
        <v>15</v>
      </c>
      <c r="Q1311" s="33" t="str">
        <f>IF(ISNUMBER(SEARCH(",",Table_owssvr[[#This Row],[Created By]])),SUBSTITUTE(Table_owssvr[[#This Row],[Created By]]," OCD,",""),Table_owssvr[[#This Row],[Created By]])</f>
        <v>Janssen Helena</v>
      </c>
      <c r="R1311" s="33" t="str">
        <f>IF(ISNUMBER(SEARCH(",",Table_owssvr[[#This Row],[Created By]])),(MID(Table_owssvr[[#This Row],[Created By_A]]&amp;" "&amp;Table_owssvr[[#This Row],[Created By_A]],FIND(" ",Table_owssvr[[#This Row],[Created By_A]])+1,LEN(Table_owssvr[[#This Row],[Created By_A]]))),Table_owssvr[[#This Row],[Created By]])</f>
        <v>Helena Janssen</v>
      </c>
      <c r="S1311" s="34" t="str">
        <f>IF(ISNUMBER(SEARCH(",",Table_owssvr[[#This Row],[Created By_B1]])),SUBSTITUTE(Table_owssvr[[#This Row],[Created By_B1]],",",""),Table_owssvr[[#This Row],[Created By_B1]])</f>
        <v>Helena Janssen</v>
      </c>
      <c r="T1311" s="31">
        <v>1326</v>
      </c>
      <c r="U1311" s="25" t="s">
        <v>15</v>
      </c>
      <c r="V1311" s="29">
        <v>43546.623391203706</v>
      </c>
      <c r="W1311" s="25" t="s">
        <v>14</v>
      </c>
      <c r="X1311" s="25"/>
      <c r="Y1311" s="25" t="s">
        <v>13</v>
      </c>
      <c r="Z1311" s="25" t="s">
        <v>12</v>
      </c>
      <c r="AA1311" s="25" t="s">
        <v>11</v>
      </c>
    </row>
    <row r="1312" spans="1:27" x14ac:dyDescent="0.25">
      <c r="A1312" s="25" t="s">
        <v>2739</v>
      </c>
      <c r="B1312" s="26">
        <v>43545</v>
      </c>
      <c r="C1312" s="27" t="str">
        <f ca="1">IF(Table_owssvr[[#This Row],[Date]]&gt;=(TODAY()-365),"Y","N")</f>
        <v>Y</v>
      </c>
      <c r="D1312" s="25" t="s">
        <v>2740</v>
      </c>
      <c r="E1312" s="25" t="s">
        <v>19</v>
      </c>
      <c r="F1312" s="14" t="s">
        <v>2741</v>
      </c>
      <c r="G1312" s="25" t="s">
        <v>2603</v>
      </c>
      <c r="H1312" s="28" t="str">
        <f>IFERROR(LEFT(Table_owssvr[[#This Row],[Subject]],FIND(";",Table_owssvr[[#This Row],[Subject]])-1),Table_owssvr[[#This Row],[Subject]])</f>
        <v>Damage related to disaster</v>
      </c>
      <c r="I1312" s="25" t="s">
        <v>16</v>
      </c>
      <c r="J1312" s="25" t="s">
        <v>2827</v>
      </c>
      <c r="K1312" s="29">
        <v>43546.649606481478</v>
      </c>
      <c r="L1312" s="25"/>
      <c r="M1312" s="25"/>
      <c r="N1312" s="30" t="s">
        <v>12</v>
      </c>
      <c r="O1312" s="28" t="b">
        <v>0</v>
      </c>
      <c r="P1312" s="25" t="s">
        <v>15</v>
      </c>
      <c r="Q1312" s="33" t="str">
        <f>IF(ISNUMBER(SEARCH(",",Table_owssvr[[#This Row],[Created By]])),SUBSTITUTE(Table_owssvr[[#This Row],[Created By]]," OCD,",""),Table_owssvr[[#This Row],[Created By]])</f>
        <v>Eva Strausbaugh</v>
      </c>
      <c r="R1312" s="33" t="str">
        <f>IF(ISNUMBER(SEARCH(",",Table_owssvr[[#This Row],[Created By]])),(MID(Table_owssvr[[#This Row],[Created By_A]]&amp;" "&amp;Table_owssvr[[#This Row],[Created By_A]],FIND(" ",Table_owssvr[[#This Row],[Created By_A]])+1,LEN(Table_owssvr[[#This Row],[Created By_A]]))),Table_owssvr[[#This Row],[Created By]])</f>
        <v>Eva Strausbaugh</v>
      </c>
      <c r="S1312" s="34" t="str">
        <f>IF(ISNUMBER(SEARCH(",",Table_owssvr[[#This Row],[Created By_B1]])),SUBSTITUTE(Table_owssvr[[#This Row],[Created By_B1]],",",""),Table_owssvr[[#This Row],[Created By_B1]])</f>
        <v>Eva Strausbaugh</v>
      </c>
      <c r="T1312" s="31">
        <v>1327</v>
      </c>
      <c r="U1312" s="25" t="s">
        <v>15</v>
      </c>
      <c r="V1312" s="29">
        <v>43546.649606481478</v>
      </c>
      <c r="W1312" s="25" t="s">
        <v>2827</v>
      </c>
      <c r="X1312" s="25"/>
      <c r="Y1312" s="25" t="s">
        <v>13</v>
      </c>
      <c r="Z1312" s="25" t="s">
        <v>12</v>
      </c>
      <c r="AA1312" s="25" t="s">
        <v>11</v>
      </c>
    </row>
    <row r="1313" spans="1:27" x14ac:dyDescent="0.25">
      <c r="A1313" s="25" t="s">
        <v>31</v>
      </c>
      <c r="B1313" s="26">
        <v>43549</v>
      </c>
      <c r="C1313" s="27" t="str">
        <f ca="1">IF(Table_owssvr[[#This Row],[Date]]&gt;=(TODAY()-365),"Y","N")</f>
        <v>Y</v>
      </c>
      <c r="D1313" s="25" t="s">
        <v>2742</v>
      </c>
      <c r="E1313" s="25" t="s">
        <v>29</v>
      </c>
      <c r="F1313" s="14" t="s">
        <v>2743</v>
      </c>
      <c r="G1313" s="25" t="s">
        <v>317</v>
      </c>
      <c r="H1313" s="28" t="str">
        <f>IFERROR(LEFT(Table_owssvr[[#This Row],[Subject]],FIND(";",Table_owssvr[[#This Row],[Subject]])-1),Table_owssvr[[#This Row],[Subject]])</f>
        <v>Duplication of Benefits</v>
      </c>
      <c r="I1313" s="25" t="s">
        <v>27</v>
      </c>
      <c r="J1313" s="25" t="s">
        <v>26</v>
      </c>
      <c r="K1313" s="29">
        <v>43550.312719907408</v>
      </c>
      <c r="L1313" s="25"/>
      <c r="M1313" s="25"/>
      <c r="N1313" s="30" t="s">
        <v>12</v>
      </c>
      <c r="O1313" s="28" t="b">
        <v>0</v>
      </c>
      <c r="P1313" s="25" t="s">
        <v>15</v>
      </c>
      <c r="Q1313" s="33" t="str">
        <f>IF(ISNUMBER(SEARCH(",",Table_owssvr[[#This Row],[Created By]])),SUBSTITUTE(Table_owssvr[[#This Row],[Created By]]," OCD,",""),Table_owssvr[[#This Row],[Created By]])</f>
        <v>Jimmy Dunphy</v>
      </c>
      <c r="R1313" s="33" t="str">
        <f>IF(ISNUMBER(SEARCH(",",Table_owssvr[[#This Row],[Created By]])),(MID(Table_owssvr[[#This Row],[Created By_A]]&amp;" "&amp;Table_owssvr[[#This Row],[Created By_A]],FIND(" ",Table_owssvr[[#This Row],[Created By_A]])+1,LEN(Table_owssvr[[#This Row],[Created By_A]]))),Table_owssvr[[#This Row],[Created By]])</f>
        <v>Jimmy Dunphy</v>
      </c>
      <c r="S1313" s="34" t="str">
        <f>IF(ISNUMBER(SEARCH(",",Table_owssvr[[#This Row],[Created By_B1]])),SUBSTITUTE(Table_owssvr[[#This Row],[Created By_B1]],",",""),Table_owssvr[[#This Row],[Created By_B1]])</f>
        <v>Jimmy Dunphy</v>
      </c>
      <c r="T1313" s="31">
        <v>1328</v>
      </c>
      <c r="U1313" s="25" t="s">
        <v>15</v>
      </c>
      <c r="V1313" s="29">
        <v>43550.440891203703</v>
      </c>
      <c r="W1313" s="25" t="s">
        <v>26</v>
      </c>
      <c r="X1313" s="25"/>
      <c r="Y1313" s="25" t="s">
        <v>13</v>
      </c>
      <c r="Z1313" s="25" t="s">
        <v>12</v>
      </c>
      <c r="AA1313" s="25" t="s">
        <v>11</v>
      </c>
    </row>
    <row r="1314" spans="1:27" x14ac:dyDescent="0.25">
      <c r="A1314" s="25" t="s">
        <v>2744</v>
      </c>
      <c r="B1314" s="26">
        <v>43518</v>
      </c>
      <c r="C1314" s="27" t="str">
        <f ca="1">IF(Table_owssvr[[#This Row],[Date]]&gt;=(TODAY()-365),"Y","N")</f>
        <v>N</v>
      </c>
      <c r="D1314" s="25" t="s">
        <v>2745</v>
      </c>
      <c r="E1314" s="25" t="s">
        <v>765</v>
      </c>
      <c r="F1314" s="14" t="s">
        <v>2746</v>
      </c>
      <c r="G1314" s="25" t="s">
        <v>59</v>
      </c>
      <c r="H1314" s="28" t="str">
        <f>IFERROR(LEFT(Table_owssvr[[#This Row],[Subject]],FIND(";",Table_owssvr[[#This Row],[Subject]])-1),Table_owssvr[[#This Row],[Subject]])</f>
        <v>Damage related to disaster</v>
      </c>
      <c r="I1314" s="25" t="s">
        <v>27</v>
      </c>
      <c r="J1314" s="25" t="s">
        <v>2834</v>
      </c>
      <c r="K1314" s="29">
        <v>43550.620879629627</v>
      </c>
      <c r="L1314" s="25"/>
      <c r="M1314" s="25"/>
      <c r="N1314" s="30" t="s">
        <v>12</v>
      </c>
      <c r="O1314" s="28" t="b">
        <v>0</v>
      </c>
      <c r="P1314" s="25" t="s">
        <v>15</v>
      </c>
      <c r="Q1314" s="33" t="str">
        <f>IF(ISNUMBER(SEARCH(",",Table_owssvr[[#This Row],[Created By]])),SUBSTITUTE(Table_owssvr[[#This Row],[Created By]]," OCD,",""),Table_owssvr[[#This Row],[Created By]])</f>
        <v>Pat Forbes</v>
      </c>
      <c r="R1314" s="33" t="str">
        <f>IF(ISNUMBER(SEARCH(",",Table_owssvr[[#This Row],[Created By]])),(MID(Table_owssvr[[#This Row],[Created By_A]]&amp;" "&amp;Table_owssvr[[#This Row],[Created By_A]],FIND(" ",Table_owssvr[[#This Row],[Created By_A]])+1,LEN(Table_owssvr[[#This Row],[Created By_A]]))),Table_owssvr[[#This Row],[Created By]])</f>
        <v>Pat Forbes</v>
      </c>
      <c r="S1314" s="34" t="str">
        <f>IF(ISNUMBER(SEARCH(",",Table_owssvr[[#This Row],[Created By_B1]])),SUBSTITUTE(Table_owssvr[[#This Row],[Created By_B1]],",",""),Table_owssvr[[#This Row],[Created By_B1]])</f>
        <v>Pat Forbes</v>
      </c>
      <c r="T1314" s="31">
        <v>1329</v>
      </c>
      <c r="U1314" s="25" t="s">
        <v>15</v>
      </c>
      <c r="V1314" s="29">
        <v>43550.620879629627</v>
      </c>
      <c r="W1314" s="25" t="s">
        <v>2834</v>
      </c>
      <c r="X1314" s="25"/>
      <c r="Y1314" s="25" t="s">
        <v>13</v>
      </c>
      <c r="Z1314" s="25" t="s">
        <v>12</v>
      </c>
      <c r="AA1314" s="25" t="s">
        <v>11</v>
      </c>
    </row>
    <row r="1315" spans="1:27" x14ac:dyDescent="0.25">
      <c r="A1315" s="25" t="s">
        <v>2747</v>
      </c>
      <c r="B1315" s="26">
        <v>43514</v>
      </c>
      <c r="C1315" s="27" t="str">
        <f ca="1">IF(Table_owssvr[[#This Row],[Date]]&gt;=(TODAY()-365),"Y","N")</f>
        <v>N</v>
      </c>
      <c r="D1315" s="25" t="s">
        <v>2745</v>
      </c>
      <c r="E1315" s="25" t="s">
        <v>48</v>
      </c>
      <c r="F1315" s="14" t="s">
        <v>2748</v>
      </c>
      <c r="G1315" s="25" t="s">
        <v>59</v>
      </c>
      <c r="H1315" s="28" t="str">
        <f>IFERROR(LEFT(Table_owssvr[[#This Row],[Subject]],FIND(";",Table_owssvr[[#This Row],[Subject]])-1),Table_owssvr[[#This Row],[Subject]])</f>
        <v>Damage related to disaster</v>
      </c>
      <c r="I1315" s="25" t="s">
        <v>27</v>
      </c>
      <c r="J1315" s="25" t="s">
        <v>2834</v>
      </c>
      <c r="K1315" s="29">
        <v>43550.622881944444</v>
      </c>
      <c r="L1315" s="25"/>
      <c r="M1315" s="25"/>
      <c r="N1315" s="30" t="s">
        <v>12</v>
      </c>
      <c r="O1315" s="28" t="b">
        <v>0</v>
      </c>
      <c r="P1315" s="25" t="s">
        <v>15</v>
      </c>
      <c r="Q1315" s="33" t="str">
        <f>IF(ISNUMBER(SEARCH(",",Table_owssvr[[#This Row],[Created By]])),SUBSTITUTE(Table_owssvr[[#This Row],[Created By]]," OCD,",""),Table_owssvr[[#This Row],[Created By]])</f>
        <v>Pat Forbes</v>
      </c>
      <c r="R1315" s="33" t="str">
        <f>IF(ISNUMBER(SEARCH(",",Table_owssvr[[#This Row],[Created By]])),(MID(Table_owssvr[[#This Row],[Created By_A]]&amp;" "&amp;Table_owssvr[[#This Row],[Created By_A]],FIND(" ",Table_owssvr[[#This Row],[Created By_A]])+1,LEN(Table_owssvr[[#This Row],[Created By_A]]))),Table_owssvr[[#This Row],[Created By]])</f>
        <v>Pat Forbes</v>
      </c>
      <c r="S1315" s="34" t="str">
        <f>IF(ISNUMBER(SEARCH(",",Table_owssvr[[#This Row],[Created By_B1]])),SUBSTITUTE(Table_owssvr[[#This Row],[Created By_B1]],",",""),Table_owssvr[[#This Row],[Created By_B1]])</f>
        <v>Pat Forbes</v>
      </c>
      <c r="T1315" s="31">
        <v>1330</v>
      </c>
      <c r="U1315" s="25" t="s">
        <v>15</v>
      </c>
      <c r="V1315" s="29">
        <v>43550.622881944444</v>
      </c>
      <c r="W1315" s="25" t="s">
        <v>2834</v>
      </c>
      <c r="X1315" s="25"/>
      <c r="Y1315" s="25" t="s">
        <v>13</v>
      </c>
      <c r="Z1315" s="25" t="s">
        <v>12</v>
      </c>
      <c r="AA1315" s="25" t="s">
        <v>11</v>
      </c>
    </row>
    <row r="1316" spans="1:27" x14ac:dyDescent="0.25">
      <c r="A1316" s="25" t="s">
        <v>2747</v>
      </c>
      <c r="B1316" s="26">
        <v>43508</v>
      </c>
      <c r="C1316" s="27" t="str">
        <f ca="1">IF(Table_owssvr[[#This Row],[Date]]&gt;=(TODAY()-365),"Y","N")</f>
        <v>N</v>
      </c>
      <c r="D1316" s="25" t="s">
        <v>2745</v>
      </c>
      <c r="E1316" s="25" t="s">
        <v>48</v>
      </c>
      <c r="F1316" s="14" t="s">
        <v>2749</v>
      </c>
      <c r="G1316" s="25" t="s">
        <v>59</v>
      </c>
      <c r="H1316" s="28" t="str">
        <f>IFERROR(LEFT(Table_owssvr[[#This Row],[Subject]],FIND(";",Table_owssvr[[#This Row],[Subject]])-1),Table_owssvr[[#This Row],[Subject]])</f>
        <v>Damage related to disaster</v>
      </c>
      <c r="I1316" s="25" t="s">
        <v>27</v>
      </c>
      <c r="J1316" s="25" t="s">
        <v>2834</v>
      </c>
      <c r="K1316" s="29">
        <v>43550.624120370368</v>
      </c>
      <c r="L1316" s="25"/>
      <c r="M1316" s="25"/>
      <c r="N1316" s="30" t="s">
        <v>12</v>
      </c>
      <c r="O1316" s="28" t="b">
        <v>0</v>
      </c>
      <c r="P1316" s="25" t="s">
        <v>15</v>
      </c>
      <c r="Q1316" s="33" t="str">
        <f>IF(ISNUMBER(SEARCH(",",Table_owssvr[[#This Row],[Created By]])),SUBSTITUTE(Table_owssvr[[#This Row],[Created By]]," OCD,",""),Table_owssvr[[#This Row],[Created By]])</f>
        <v>Pat Forbes</v>
      </c>
      <c r="R1316" s="33" t="str">
        <f>IF(ISNUMBER(SEARCH(",",Table_owssvr[[#This Row],[Created By]])),(MID(Table_owssvr[[#This Row],[Created By_A]]&amp;" "&amp;Table_owssvr[[#This Row],[Created By_A]],FIND(" ",Table_owssvr[[#This Row],[Created By_A]])+1,LEN(Table_owssvr[[#This Row],[Created By_A]]))),Table_owssvr[[#This Row],[Created By]])</f>
        <v>Pat Forbes</v>
      </c>
      <c r="S1316" s="34" t="str">
        <f>IF(ISNUMBER(SEARCH(",",Table_owssvr[[#This Row],[Created By_B1]])),SUBSTITUTE(Table_owssvr[[#This Row],[Created By_B1]],",",""),Table_owssvr[[#This Row],[Created By_B1]])</f>
        <v>Pat Forbes</v>
      </c>
      <c r="T1316" s="31">
        <v>1331</v>
      </c>
      <c r="U1316" s="25" t="s">
        <v>15</v>
      </c>
      <c r="V1316" s="29">
        <v>43550.624120370368</v>
      </c>
      <c r="W1316" s="25" t="s">
        <v>2834</v>
      </c>
      <c r="X1316" s="25"/>
      <c r="Y1316" s="25" t="s">
        <v>13</v>
      </c>
      <c r="Z1316" s="25" t="s">
        <v>12</v>
      </c>
      <c r="AA1316" s="25" t="s">
        <v>11</v>
      </c>
    </row>
    <row r="1317" spans="1:27" x14ac:dyDescent="0.25">
      <c r="A1317" s="25" t="s">
        <v>135</v>
      </c>
      <c r="B1317" s="26">
        <v>43552</v>
      </c>
      <c r="C1317" s="27" t="str">
        <f ca="1">IF(Table_owssvr[[#This Row],[Date]]&gt;=(TODAY()-365),"Y","N")</f>
        <v>Y</v>
      </c>
      <c r="D1317" s="25" t="s">
        <v>144</v>
      </c>
      <c r="E1317" s="25" t="s">
        <v>39</v>
      </c>
      <c r="F1317" s="14" t="s">
        <v>2750</v>
      </c>
      <c r="G1317" s="25" t="s">
        <v>13</v>
      </c>
      <c r="H1317" s="28" t="str">
        <f>IFERROR(LEFT(Table_owssvr[[#This Row],[Subject]],FIND(";",Table_owssvr[[#This Row],[Subject]])-1),Table_owssvr[[#This Row],[Subject]])</f>
        <v>Grants Management</v>
      </c>
      <c r="I1317" s="25" t="s">
        <v>27</v>
      </c>
      <c r="J1317" s="25" t="s">
        <v>26</v>
      </c>
      <c r="K1317" s="29">
        <v>43552.305717592593</v>
      </c>
      <c r="L1317" s="25"/>
      <c r="M1317" s="25"/>
      <c r="N1317" s="30" t="s">
        <v>12</v>
      </c>
      <c r="O1317" s="28" t="b">
        <v>0</v>
      </c>
      <c r="P1317" s="25" t="s">
        <v>15</v>
      </c>
      <c r="Q1317" s="33" t="str">
        <f>IF(ISNUMBER(SEARCH(",",Table_owssvr[[#This Row],[Created By]])),SUBSTITUTE(Table_owssvr[[#This Row],[Created By]]," OCD,",""),Table_owssvr[[#This Row],[Created By]])</f>
        <v>Jimmy Dunphy</v>
      </c>
      <c r="R1317" s="33" t="str">
        <f>IF(ISNUMBER(SEARCH(",",Table_owssvr[[#This Row],[Created By]])),(MID(Table_owssvr[[#This Row],[Created By_A]]&amp;" "&amp;Table_owssvr[[#This Row],[Created By_A]],FIND(" ",Table_owssvr[[#This Row],[Created By_A]])+1,LEN(Table_owssvr[[#This Row],[Created By_A]]))),Table_owssvr[[#This Row],[Created By]])</f>
        <v>Jimmy Dunphy</v>
      </c>
      <c r="S1317" s="34" t="str">
        <f>IF(ISNUMBER(SEARCH(",",Table_owssvr[[#This Row],[Created By_B1]])),SUBSTITUTE(Table_owssvr[[#This Row],[Created By_B1]],",",""),Table_owssvr[[#This Row],[Created By_B1]])</f>
        <v>Jimmy Dunphy</v>
      </c>
      <c r="T1317" s="31">
        <v>1332</v>
      </c>
      <c r="U1317" s="25" t="s">
        <v>15</v>
      </c>
      <c r="V1317" s="29">
        <v>43552.452199074076</v>
      </c>
      <c r="W1317" s="25" t="s">
        <v>26</v>
      </c>
      <c r="X1317" s="25"/>
      <c r="Y1317" s="25" t="s">
        <v>13</v>
      </c>
      <c r="Z1317" s="25" t="s">
        <v>12</v>
      </c>
      <c r="AA1317" s="25" t="s">
        <v>11</v>
      </c>
    </row>
    <row r="1318" spans="1:27" x14ac:dyDescent="0.25">
      <c r="A1318" s="25" t="s">
        <v>116</v>
      </c>
      <c r="B1318" s="26">
        <v>43530</v>
      </c>
      <c r="C1318" s="27" t="str">
        <f ca="1">IF(Table_owssvr[[#This Row],[Date]]&gt;=(TODAY()-365),"Y","N")</f>
        <v>N</v>
      </c>
      <c r="D1318" s="25" t="s">
        <v>115</v>
      </c>
      <c r="E1318" s="25" t="s">
        <v>19</v>
      </c>
      <c r="F1318" s="14" t="s">
        <v>374</v>
      </c>
      <c r="G1318" s="25" t="s">
        <v>113</v>
      </c>
      <c r="H1318" s="28" t="str">
        <f>IFERROR(LEFT(Table_owssvr[[#This Row],[Subject]],FIND(";",Table_owssvr[[#This Row],[Subject]])-1),Table_owssvr[[#This Row],[Subject]])</f>
        <v>Duplication of Benefits</v>
      </c>
      <c r="I1318" s="25" t="s">
        <v>27</v>
      </c>
      <c r="J1318" s="25" t="s">
        <v>112</v>
      </c>
      <c r="K1318" s="29">
        <v>43553.368194444447</v>
      </c>
      <c r="L1318" s="25"/>
      <c r="M1318" s="25"/>
      <c r="N1318" s="30" t="s">
        <v>12</v>
      </c>
      <c r="O1318" s="28" t="b">
        <v>0</v>
      </c>
      <c r="P1318" s="25" t="s">
        <v>15</v>
      </c>
      <c r="Q1318" s="33" t="str">
        <f>IF(ISNUMBER(SEARCH(",",Table_owssvr[[#This Row],[Created By]])),SUBSTITUTE(Table_owssvr[[#This Row],[Created By]]," OCD,",""),Table_owssvr[[#This Row],[Created By]])</f>
        <v>Chua Michael</v>
      </c>
      <c r="R1318" s="33" t="str">
        <f>IF(ISNUMBER(SEARCH(",",Table_owssvr[[#This Row],[Created By]])),(MID(Table_owssvr[[#This Row],[Created By_A]]&amp;" "&amp;Table_owssvr[[#This Row],[Created By_A]],FIND(" ",Table_owssvr[[#This Row],[Created By_A]])+1,LEN(Table_owssvr[[#This Row],[Created By_A]]))),Table_owssvr[[#This Row],[Created By]])</f>
        <v>Michael Chua</v>
      </c>
      <c r="S1318" s="34" t="str">
        <f>IF(ISNUMBER(SEARCH(",",Table_owssvr[[#This Row],[Created By_B1]])),SUBSTITUTE(Table_owssvr[[#This Row],[Created By_B1]],",",""),Table_owssvr[[#This Row],[Created By_B1]])</f>
        <v>Michael Chua</v>
      </c>
      <c r="T1318" s="31">
        <v>1333</v>
      </c>
      <c r="U1318" s="25" t="s">
        <v>15</v>
      </c>
      <c r="V1318" s="29">
        <v>43553.368194444447</v>
      </c>
      <c r="W1318" s="25" t="s">
        <v>112</v>
      </c>
      <c r="X1318" s="25"/>
      <c r="Y1318" s="25" t="s">
        <v>13</v>
      </c>
      <c r="Z1318" s="25" t="s">
        <v>12</v>
      </c>
      <c r="AA1318" s="25" t="s">
        <v>11</v>
      </c>
    </row>
    <row r="1319" spans="1:27" x14ac:dyDescent="0.25">
      <c r="A1319" s="25" t="s">
        <v>116</v>
      </c>
      <c r="B1319" s="26">
        <v>43537</v>
      </c>
      <c r="C1319" s="27" t="str">
        <f ca="1">IF(Table_owssvr[[#This Row],[Date]]&gt;=(TODAY()-365),"Y","N")</f>
        <v>N</v>
      </c>
      <c r="D1319" s="25" t="s">
        <v>115</v>
      </c>
      <c r="E1319" s="25" t="s">
        <v>19</v>
      </c>
      <c r="F1319" s="14" t="s">
        <v>374</v>
      </c>
      <c r="G1319" s="25" t="s">
        <v>113</v>
      </c>
      <c r="H1319" s="28" t="str">
        <f>IFERROR(LEFT(Table_owssvr[[#This Row],[Subject]],FIND(";",Table_owssvr[[#This Row],[Subject]])-1),Table_owssvr[[#This Row],[Subject]])</f>
        <v>Duplication of Benefits</v>
      </c>
      <c r="I1319" s="25" t="s">
        <v>27</v>
      </c>
      <c r="J1319" s="25" t="s">
        <v>112</v>
      </c>
      <c r="K1319" s="29">
        <v>43553.368576388886</v>
      </c>
      <c r="L1319" s="25"/>
      <c r="M1319" s="25"/>
      <c r="N1319" s="30" t="s">
        <v>12</v>
      </c>
      <c r="O1319" s="28" t="b">
        <v>0</v>
      </c>
      <c r="P1319" s="25" t="s">
        <v>15</v>
      </c>
      <c r="Q1319" s="33" t="str">
        <f>IF(ISNUMBER(SEARCH(",",Table_owssvr[[#This Row],[Created By]])),SUBSTITUTE(Table_owssvr[[#This Row],[Created By]]," OCD,",""),Table_owssvr[[#This Row],[Created By]])</f>
        <v>Chua Michael</v>
      </c>
      <c r="R1319" s="33" t="str">
        <f>IF(ISNUMBER(SEARCH(",",Table_owssvr[[#This Row],[Created By]])),(MID(Table_owssvr[[#This Row],[Created By_A]]&amp;" "&amp;Table_owssvr[[#This Row],[Created By_A]],FIND(" ",Table_owssvr[[#This Row],[Created By_A]])+1,LEN(Table_owssvr[[#This Row],[Created By_A]]))),Table_owssvr[[#This Row],[Created By]])</f>
        <v>Michael Chua</v>
      </c>
      <c r="S1319" s="34" t="str">
        <f>IF(ISNUMBER(SEARCH(",",Table_owssvr[[#This Row],[Created By_B1]])),SUBSTITUTE(Table_owssvr[[#This Row],[Created By_B1]],",",""),Table_owssvr[[#This Row],[Created By_B1]])</f>
        <v>Michael Chua</v>
      </c>
      <c r="T1319" s="31">
        <v>1334</v>
      </c>
      <c r="U1319" s="25" t="s">
        <v>15</v>
      </c>
      <c r="V1319" s="29">
        <v>43553.368576388886</v>
      </c>
      <c r="W1319" s="25" t="s">
        <v>112</v>
      </c>
      <c r="X1319" s="25"/>
      <c r="Y1319" s="25" t="s">
        <v>13</v>
      </c>
      <c r="Z1319" s="25" t="s">
        <v>12</v>
      </c>
      <c r="AA1319" s="25" t="s">
        <v>11</v>
      </c>
    </row>
    <row r="1320" spans="1:27" x14ac:dyDescent="0.25">
      <c r="A1320" s="25" t="s">
        <v>2751</v>
      </c>
      <c r="B1320" s="26">
        <v>43553</v>
      </c>
      <c r="C1320" s="27" t="str">
        <f ca="1">IF(Table_owssvr[[#This Row],[Date]]&gt;=(TODAY()-365),"Y","N")</f>
        <v>Y</v>
      </c>
      <c r="D1320" s="25" t="s">
        <v>2752</v>
      </c>
      <c r="E1320" s="25" t="s">
        <v>19</v>
      </c>
      <c r="F1320" s="14" t="s">
        <v>2753</v>
      </c>
      <c r="G1320" s="25" t="s">
        <v>306</v>
      </c>
      <c r="H1320" s="28" t="str">
        <f>IFERROR(LEFT(Table_owssvr[[#This Row],[Subject]],FIND(";",Table_owssvr[[#This Row],[Subject]])-1),Table_owssvr[[#This Row],[Subject]])</f>
        <v>Damage related to disaster</v>
      </c>
      <c r="I1320" s="25" t="s">
        <v>27</v>
      </c>
      <c r="J1320" s="25" t="s">
        <v>10</v>
      </c>
      <c r="K1320" s="29">
        <v>43553.603414351855</v>
      </c>
      <c r="L1320" s="25"/>
      <c r="M1320" s="25"/>
      <c r="N1320" s="30" t="s">
        <v>12</v>
      </c>
      <c r="O1320" s="28" t="b">
        <v>0</v>
      </c>
      <c r="P1320" s="25" t="s">
        <v>15</v>
      </c>
      <c r="Q1320" s="33" t="str">
        <f>IF(ISNUMBER(SEARCH(",",Table_owssvr[[#This Row],[Created By]])),SUBSTITUTE(Table_owssvr[[#This Row],[Created By]]," OCD,",""),Table_owssvr[[#This Row],[Created By]])</f>
        <v>Helena Janssen</v>
      </c>
      <c r="R1320" s="33" t="str">
        <f>IF(ISNUMBER(SEARCH(",",Table_owssvr[[#This Row],[Created By]])),(MID(Table_owssvr[[#This Row],[Created By_A]]&amp;" "&amp;Table_owssvr[[#This Row],[Created By_A]],FIND(" ",Table_owssvr[[#This Row],[Created By_A]])+1,LEN(Table_owssvr[[#This Row],[Created By_A]]))),Table_owssvr[[#This Row],[Created By]])</f>
        <v>Helena Janssen</v>
      </c>
      <c r="S1320" s="34" t="str">
        <f>IF(ISNUMBER(SEARCH(",",Table_owssvr[[#This Row],[Created By_B1]])),SUBSTITUTE(Table_owssvr[[#This Row],[Created By_B1]],",",""),Table_owssvr[[#This Row],[Created By_B1]])</f>
        <v>Helena Janssen</v>
      </c>
      <c r="T1320" s="31">
        <v>1335</v>
      </c>
      <c r="U1320" s="25" t="s">
        <v>15</v>
      </c>
      <c r="V1320" s="29">
        <v>43553.603414351855</v>
      </c>
      <c r="W1320" s="25" t="s">
        <v>10</v>
      </c>
      <c r="X1320" s="25"/>
      <c r="Y1320" s="25" t="s">
        <v>13</v>
      </c>
      <c r="Z1320" s="25" t="s">
        <v>12</v>
      </c>
      <c r="AA1320" s="25" t="s">
        <v>11</v>
      </c>
    </row>
    <row r="1321" spans="1:27" x14ac:dyDescent="0.25">
      <c r="A1321" s="25" t="s">
        <v>2754</v>
      </c>
      <c r="B1321" s="26">
        <v>43553</v>
      </c>
      <c r="C1321" s="27" t="str">
        <f ca="1">IF(Table_owssvr[[#This Row],[Date]]&gt;=(TODAY()-365),"Y","N")</f>
        <v>Y</v>
      </c>
      <c r="D1321" s="25" t="s">
        <v>2755</v>
      </c>
      <c r="E1321" s="25" t="s">
        <v>19</v>
      </c>
      <c r="F1321" s="14" t="s">
        <v>2756</v>
      </c>
      <c r="G1321" s="25" t="s">
        <v>306</v>
      </c>
      <c r="H1321" s="28" t="str">
        <f>IFERROR(LEFT(Table_owssvr[[#This Row],[Subject]],FIND(";",Table_owssvr[[#This Row],[Subject]])-1),Table_owssvr[[#This Row],[Subject]])</f>
        <v>Damage related to disaster</v>
      </c>
      <c r="I1321" s="25" t="s">
        <v>27</v>
      </c>
      <c r="J1321" s="25" t="s">
        <v>2835</v>
      </c>
      <c r="K1321" s="29">
        <v>43553.613958333335</v>
      </c>
      <c r="L1321" s="25"/>
      <c r="M1321" s="25"/>
      <c r="N1321" s="30" t="s">
        <v>12</v>
      </c>
      <c r="O1321" s="28" t="b">
        <v>0</v>
      </c>
      <c r="P1321" s="25" t="s">
        <v>15</v>
      </c>
      <c r="Q1321" s="33" t="str">
        <f>IF(ISNUMBER(SEARCH(",",Table_owssvr[[#This Row],[Created By]])),SUBSTITUTE(Table_owssvr[[#This Row],[Created By]]," OCD,",""),Table_owssvr[[#This Row],[Created By]])</f>
        <v>Shayla Thompson</v>
      </c>
      <c r="R1321" s="33" t="str">
        <f>IF(ISNUMBER(SEARCH(",",Table_owssvr[[#This Row],[Created By]])),(MID(Table_owssvr[[#This Row],[Created By_A]]&amp;" "&amp;Table_owssvr[[#This Row],[Created By_A]],FIND(" ",Table_owssvr[[#This Row],[Created By_A]])+1,LEN(Table_owssvr[[#This Row],[Created By_A]]))),Table_owssvr[[#This Row],[Created By]])</f>
        <v>Shayla Thompson</v>
      </c>
      <c r="S1321" s="34" t="str">
        <f>IF(ISNUMBER(SEARCH(",",Table_owssvr[[#This Row],[Created By_B1]])),SUBSTITUTE(Table_owssvr[[#This Row],[Created By_B1]],",",""),Table_owssvr[[#This Row],[Created By_B1]])</f>
        <v>Shayla Thompson</v>
      </c>
      <c r="T1321" s="31">
        <v>1336</v>
      </c>
      <c r="U1321" s="25" t="s">
        <v>15</v>
      </c>
      <c r="V1321" s="29">
        <v>43553.613958333335</v>
      </c>
      <c r="W1321" s="25" t="s">
        <v>2835</v>
      </c>
      <c r="X1321" s="25"/>
      <c r="Y1321" s="25" t="s">
        <v>13</v>
      </c>
      <c r="Z1321" s="25" t="s">
        <v>12</v>
      </c>
      <c r="AA1321" s="25" t="s">
        <v>11</v>
      </c>
    </row>
    <row r="1322" spans="1:27" x14ac:dyDescent="0.25">
      <c r="A1322" s="25" t="s">
        <v>492</v>
      </c>
      <c r="B1322" s="26">
        <v>43544</v>
      </c>
      <c r="C1322" s="27" t="str">
        <f ca="1">IF(Table_owssvr[[#This Row],[Date]]&gt;=(TODAY()-365),"Y","N")</f>
        <v>N</v>
      </c>
      <c r="D1322" s="25" t="s">
        <v>105</v>
      </c>
      <c r="E1322" s="25" t="s">
        <v>29</v>
      </c>
      <c r="F1322" s="14" t="s">
        <v>2757</v>
      </c>
      <c r="G1322" s="25" t="s">
        <v>306</v>
      </c>
      <c r="H1322" s="28" t="str">
        <f>IFERROR(LEFT(Table_owssvr[[#This Row],[Subject]],FIND(";",Table_owssvr[[#This Row],[Subject]])-1),Table_owssvr[[#This Row],[Subject]])</f>
        <v>Damage related to disaster</v>
      </c>
      <c r="I1322" s="25" t="s">
        <v>16</v>
      </c>
      <c r="J1322" s="25" t="s">
        <v>3</v>
      </c>
      <c r="K1322" s="29">
        <v>43556.379699074074</v>
      </c>
      <c r="L1322" s="25"/>
      <c r="M1322" s="25"/>
      <c r="N1322" s="30" t="s">
        <v>12</v>
      </c>
      <c r="O1322" s="28" t="b">
        <v>0</v>
      </c>
      <c r="P1322" s="25" t="s">
        <v>15</v>
      </c>
      <c r="Q1322" s="33" t="str">
        <f>IF(ISNUMBER(SEARCH(",",Table_owssvr[[#This Row],[Created By]])),SUBSTITUTE(Table_owssvr[[#This Row],[Created By]]," OCD,",""),Table_owssvr[[#This Row],[Created By]])</f>
        <v>Rosalind Peychaud</v>
      </c>
      <c r="R1322" s="33" t="str">
        <f>IF(ISNUMBER(SEARCH(",",Table_owssvr[[#This Row],[Created By]])),(MID(Table_owssvr[[#This Row],[Created By_A]]&amp;" "&amp;Table_owssvr[[#This Row],[Created By_A]],FIND(" ",Table_owssvr[[#This Row],[Created By_A]])+1,LEN(Table_owssvr[[#This Row],[Created By_A]]))),Table_owssvr[[#This Row],[Created By]])</f>
        <v>Rosalind Peychaud</v>
      </c>
      <c r="S1322" s="34" t="str">
        <f>IF(ISNUMBER(SEARCH(",",Table_owssvr[[#This Row],[Created By_B1]])),SUBSTITUTE(Table_owssvr[[#This Row],[Created By_B1]],",",""),Table_owssvr[[#This Row],[Created By_B1]])</f>
        <v>Rosalind Peychaud</v>
      </c>
      <c r="T1322" s="31">
        <v>1337</v>
      </c>
      <c r="U1322" s="25" t="s">
        <v>15</v>
      </c>
      <c r="V1322" s="29">
        <v>43556.379699074074</v>
      </c>
      <c r="W1322" s="25" t="s">
        <v>3</v>
      </c>
      <c r="X1322" s="25"/>
      <c r="Y1322" s="25" t="s">
        <v>13</v>
      </c>
      <c r="Z1322" s="25" t="s">
        <v>12</v>
      </c>
      <c r="AA1322" s="25" t="s">
        <v>11</v>
      </c>
    </row>
    <row r="1323" spans="1:27" x14ac:dyDescent="0.25">
      <c r="A1323" s="1" t="s">
        <v>2758</v>
      </c>
      <c r="B1323" s="4">
        <v>43530</v>
      </c>
      <c r="C1323" s="24" t="str">
        <f ca="1">IF(Table_owssvr[[#This Row],[Date]]&gt;=(TODAY()-365),"Y","N")</f>
        <v>N</v>
      </c>
      <c r="D1323" s="1" t="s">
        <v>2388</v>
      </c>
      <c r="E1323" s="1" t="s">
        <v>521</v>
      </c>
      <c r="F1323" s="14" t="s">
        <v>2759</v>
      </c>
      <c r="G1323" s="1" t="s">
        <v>805</v>
      </c>
      <c r="H1323" s="6" t="str">
        <f>IFERROR(LEFT(Table_owssvr[[#This Row],[Subject]],FIND(";",Table_owssvr[[#This Row],[Subject]])-1),Table_owssvr[[#This Row],[Subject]])</f>
        <v>Damage related to disaster</v>
      </c>
      <c r="I1323" s="1" t="s">
        <v>27</v>
      </c>
      <c r="J1323" s="1" t="s">
        <v>554</v>
      </c>
      <c r="K1323" s="5">
        <v>43556.390081018515</v>
      </c>
      <c r="L1323" s="1"/>
      <c r="M1323" s="1"/>
      <c r="N1323" s="2" t="s">
        <v>12</v>
      </c>
      <c r="O1323" s="6" t="b">
        <v>0</v>
      </c>
      <c r="P1323" s="1" t="s">
        <v>15</v>
      </c>
      <c r="Q1323" s="33" t="str">
        <f>IF(ISNUMBER(SEARCH(",",Table_owssvr[[#This Row],[Created By]])),SUBSTITUTE(Table_owssvr[[#This Row],[Created By]]," OCD,",""),Table_owssvr[[#This Row],[Created By]])</f>
        <v>Plain Willie</v>
      </c>
      <c r="R1323" s="33" t="str">
        <f>IF(ISNUMBER(SEARCH(",",Table_owssvr[[#This Row],[Created By]])),(MID(Table_owssvr[[#This Row],[Created By_A]]&amp;" "&amp;Table_owssvr[[#This Row],[Created By_A]],FIND(" ",Table_owssvr[[#This Row],[Created By_A]])+1,LEN(Table_owssvr[[#This Row],[Created By_A]]))),Table_owssvr[[#This Row],[Created By]])</f>
        <v>Willie Plain</v>
      </c>
      <c r="S1323" s="34" t="str">
        <f>IF(ISNUMBER(SEARCH(",",Table_owssvr[[#This Row],[Created By_B1]])),SUBSTITUTE(Table_owssvr[[#This Row],[Created By_B1]],",",""),Table_owssvr[[#This Row],[Created By_B1]])</f>
        <v>Willie Plain</v>
      </c>
      <c r="T1323" s="7">
        <v>1338</v>
      </c>
      <c r="U1323" s="1" t="s">
        <v>15</v>
      </c>
      <c r="V1323" s="5">
        <v>43556.390081018515</v>
      </c>
      <c r="W1323" s="1" t="s">
        <v>554</v>
      </c>
      <c r="X1323" s="1"/>
      <c r="Y1323" s="1" t="s">
        <v>13</v>
      </c>
      <c r="Z1323" s="1" t="s">
        <v>12</v>
      </c>
      <c r="AA1323" s="1" t="s">
        <v>11</v>
      </c>
    </row>
    <row r="1324" spans="1:27" x14ac:dyDescent="0.25">
      <c r="A1324" s="25" t="s">
        <v>2387</v>
      </c>
      <c r="B1324" s="26">
        <v>43538</v>
      </c>
      <c r="C1324" s="27" t="str">
        <f ca="1">IF(Table_owssvr[[#This Row],[Date]]&gt;=(TODAY()-365),"Y","N")</f>
        <v>N</v>
      </c>
      <c r="D1324" s="25" t="s">
        <v>2388</v>
      </c>
      <c r="E1324" s="25" t="s">
        <v>521</v>
      </c>
      <c r="F1324" s="14" t="s">
        <v>2760</v>
      </c>
      <c r="G1324" s="25" t="s">
        <v>894</v>
      </c>
      <c r="H1324" s="28" t="str">
        <f>IFERROR(LEFT(Table_owssvr[[#This Row],[Subject]],FIND(";",Table_owssvr[[#This Row],[Subject]])-1),Table_owssvr[[#This Row],[Subject]])</f>
        <v>Damage related to disaster</v>
      </c>
      <c r="I1324" s="25" t="s">
        <v>27</v>
      </c>
      <c r="J1324" s="25" t="s">
        <v>554</v>
      </c>
      <c r="K1324" s="29">
        <v>43556.393483796295</v>
      </c>
      <c r="L1324" s="25"/>
      <c r="M1324" s="25"/>
      <c r="N1324" s="30" t="s">
        <v>12</v>
      </c>
      <c r="O1324" s="28" t="b">
        <v>0</v>
      </c>
      <c r="P1324" s="25" t="s">
        <v>15</v>
      </c>
      <c r="Q1324" s="33" t="str">
        <f>IF(ISNUMBER(SEARCH(",",Table_owssvr[[#This Row],[Created By]])),SUBSTITUTE(Table_owssvr[[#This Row],[Created By]]," OCD,",""),Table_owssvr[[#This Row],[Created By]])</f>
        <v>Plain Willie</v>
      </c>
      <c r="R1324" s="33" t="str">
        <f>IF(ISNUMBER(SEARCH(",",Table_owssvr[[#This Row],[Created By]])),(MID(Table_owssvr[[#This Row],[Created By_A]]&amp;" "&amp;Table_owssvr[[#This Row],[Created By_A]],FIND(" ",Table_owssvr[[#This Row],[Created By_A]])+1,LEN(Table_owssvr[[#This Row],[Created By_A]]))),Table_owssvr[[#This Row],[Created By]])</f>
        <v>Willie Plain</v>
      </c>
      <c r="S1324" s="34" t="str">
        <f>IF(ISNUMBER(SEARCH(",",Table_owssvr[[#This Row],[Created By_B1]])),SUBSTITUTE(Table_owssvr[[#This Row],[Created By_B1]],",",""),Table_owssvr[[#This Row],[Created By_B1]])</f>
        <v>Willie Plain</v>
      </c>
      <c r="T1324" s="31">
        <v>1339</v>
      </c>
      <c r="U1324" s="25" t="s">
        <v>15</v>
      </c>
      <c r="V1324" s="29">
        <v>43556.393483796295</v>
      </c>
      <c r="W1324" s="25" t="s">
        <v>554</v>
      </c>
      <c r="X1324" s="25"/>
      <c r="Y1324" s="25" t="s">
        <v>13</v>
      </c>
      <c r="Z1324" s="25" t="s">
        <v>12</v>
      </c>
      <c r="AA1324" s="25" t="s">
        <v>11</v>
      </c>
    </row>
    <row r="1325" spans="1:27" x14ac:dyDescent="0.25">
      <c r="A1325" s="25" t="s">
        <v>177</v>
      </c>
      <c r="B1325" s="26">
        <v>43557</v>
      </c>
      <c r="C1325" s="27" t="str">
        <f ca="1">IF(Table_owssvr[[#This Row],[Date]]&gt;=(TODAY()-365),"Y","N")</f>
        <v>Y</v>
      </c>
      <c r="D1325" s="25" t="s">
        <v>2761</v>
      </c>
      <c r="E1325" s="25" t="s">
        <v>19</v>
      </c>
      <c r="F1325" s="14" t="s">
        <v>2762</v>
      </c>
      <c r="G1325" s="25" t="s">
        <v>17</v>
      </c>
      <c r="H1325" s="28" t="str">
        <f>IFERROR(LEFT(Table_owssvr[[#This Row],[Subject]],FIND(";",Table_owssvr[[#This Row],[Subject]])-1),Table_owssvr[[#This Row],[Subject]])</f>
        <v>Damage related to disaster</v>
      </c>
      <c r="I1325" s="25" t="s">
        <v>27</v>
      </c>
      <c r="J1325" s="25" t="s">
        <v>10</v>
      </c>
      <c r="K1325" s="29">
        <v>43558.366180555553</v>
      </c>
      <c r="L1325" s="25"/>
      <c r="M1325" s="25"/>
      <c r="N1325" s="30" t="s">
        <v>12</v>
      </c>
      <c r="O1325" s="28" t="b">
        <v>0</v>
      </c>
      <c r="P1325" s="25" t="s">
        <v>15</v>
      </c>
      <c r="Q1325" s="33" t="str">
        <f>IF(ISNUMBER(SEARCH(",",Table_owssvr[[#This Row],[Created By]])),SUBSTITUTE(Table_owssvr[[#This Row],[Created By]]," OCD,",""),Table_owssvr[[#This Row],[Created By]])</f>
        <v>Helena Janssen</v>
      </c>
      <c r="R1325" s="33" t="str">
        <f>IF(ISNUMBER(SEARCH(",",Table_owssvr[[#This Row],[Created By]])),(MID(Table_owssvr[[#This Row],[Created By_A]]&amp;" "&amp;Table_owssvr[[#This Row],[Created By_A]],FIND(" ",Table_owssvr[[#This Row],[Created By_A]])+1,LEN(Table_owssvr[[#This Row],[Created By_A]]))),Table_owssvr[[#This Row],[Created By]])</f>
        <v>Helena Janssen</v>
      </c>
      <c r="S1325" s="34" t="str">
        <f>IF(ISNUMBER(SEARCH(",",Table_owssvr[[#This Row],[Created By_B1]])),SUBSTITUTE(Table_owssvr[[#This Row],[Created By_B1]],",",""),Table_owssvr[[#This Row],[Created By_B1]])</f>
        <v>Helena Janssen</v>
      </c>
      <c r="T1325" s="31">
        <v>1340</v>
      </c>
      <c r="U1325" s="25" t="s">
        <v>15</v>
      </c>
      <c r="V1325" s="29">
        <v>43558.366180555553</v>
      </c>
      <c r="W1325" s="25" t="s">
        <v>10</v>
      </c>
      <c r="X1325" s="25"/>
      <c r="Y1325" s="25" t="s">
        <v>13</v>
      </c>
      <c r="Z1325" s="25" t="s">
        <v>12</v>
      </c>
      <c r="AA1325" s="25" t="s">
        <v>11</v>
      </c>
    </row>
    <row r="1326" spans="1:27" x14ac:dyDescent="0.25">
      <c r="A1326" s="25" t="s">
        <v>41</v>
      </c>
      <c r="B1326" s="26">
        <v>43559</v>
      </c>
      <c r="C1326" s="27" t="str">
        <f ca="1">IF(Table_owssvr[[#This Row],[Date]]&gt;=(TODAY()-365),"Y","N")</f>
        <v>Y</v>
      </c>
      <c r="D1326" s="25" t="s">
        <v>40</v>
      </c>
      <c r="E1326" s="25" t="s">
        <v>39</v>
      </c>
      <c r="F1326" s="14" t="s">
        <v>2763</v>
      </c>
      <c r="G1326" s="25" t="s">
        <v>139</v>
      </c>
      <c r="H1326" s="28" t="str">
        <f>IFERROR(LEFT(Table_owssvr[[#This Row],[Subject]],FIND(";",Table_owssvr[[#This Row],[Subject]])-1),Table_owssvr[[#This Row],[Subject]])</f>
        <v>Labor - Davis/Bacon</v>
      </c>
      <c r="I1326" s="25" t="s">
        <v>27</v>
      </c>
      <c r="J1326" s="25" t="s">
        <v>26</v>
      </c>
      <c r="K1326" s="29">
        <v>43559.336180555554</v>
      </c>
      <c r="L1326" s="25"/>
      <c r="M1326" s="25"/>
      <c r="N1326" s="30" t="s">
        <v>12</v>
      </c>
      <c r="O1326" s="28" t="b">
        <v>0</v>
      </c>
      <c r="P1326" s="25" t="s">
        <v>15</v>
      </c>
      <c r="Q1326" s="33" t="str">
        <f>IF(ISNUMBER(SEARCH(",",Table_owssvr[[#This Row],[Created By]])),SUBSTITUTE(Table_owssvr[[#This Row],[Created By]]," OCD,",""),Table_owssvr[[#This Row],[Created By]])</f>
        <v>Jimmy Dunphy</v>
      </c>
      <c r="R1326" s="33" t="str">
        <f>IF(ISNUMBER(SEARCH(",",Table_owssvr[[#This Row],[Created By]])),(MID(Table_owssvr[[#This Row],[Created By_A]]&amp;" "&amp;Table_owssvr[[#This Row],[Created By_A]],FIND(" ",Table_owssvr[[#This Row],[Created By_A]])+1,LEN(Table_owssvr[[#This Row],[Created By_A]]))),Table_owssvr[[#This Row],[Created By]])</f>
        <v>Jimmy Dunphy</v>
      </c>
      <c r="S1326" s="34" t="str">
        <f>IF(ISNUMBER(SEARCH(",",Table_owssvr[[#This Row],[Created By_B1]])),SUBSTITUTE(Table_owssvr[[#This Row],[Created By_B1]],",",""),Table_owssvr[[#This Row],[Created By_B1]])</f>
        <v>Jimmy Dunphy</v>
      </c>
      <c r="T1326" s="31">
        <v>1341</v>
      </c>
      <c r="U1326" s="25" t="s">
        <v>15</v>
      </c>
      <c r="V1326" s="29">
        <v>43559.433935185189</v>
      </c>
      <c r="W1326" s="25" t="s">
        <v>26</v>
      </c>
      <c r="X1326" s="25"/>
      <c r="Y1326" s="25" t="s">
        <v>13</v>
      </c>
      <c r="Z1326" s="25" t="s">
        <v>12</v>
      </c>
      <c r="AA1326" s="25" t="s">
        <v>11</v>
      </c>
    </row>
    <row r="1327" spans="1:27" x14ac:dyDescent="0.25">
      <c r="A1327" s="25" t="s">
        <v>2764</v>
      </c>
      <c r="B1327" s="26">
        <v>43560</v>
      </c>
      <c r="C1327" s="27" t="str">
        <f ca="1">IF(Table_owssvr[[#This Row],[Date]]&gt;=(TODAY()-365),"Y","N")</f>
        <v>Y</v>
      </c>
      <c r="D1327" s="25" t="s">
        <v>2765</v>
      </c>
      <c r="E1327" s="25" t="s">
        <v>19</v>
      </c>
      <c r="F1327" s="14" t="s">
        <v>2766</v>
      </c>
      <c r="G1327" s="25" t="s">
        <v>59</v>
      </c>
      <c r="H1327" s="28" t="str">
        <f>IFERROR(LEFT(Table_owssvr[[#This Row],[Subject]],FIND(";",Table_owssvr[[#This Row],[Subject]])-1),Table_owssvr[[#This Row],[Subject]])</f>
        <v>Damage related to disaster</v>
      </c>
      <c r="I1327" s="25" t="s">
        <v>27</v>
      </c>
      <c r="J1327" s="25" t="s">
        <v>10</v>
      </c>
      <c r="K1327" s="29">
        <v>43560.550856481481</v>
      </c>
      <c r="L1327" s="25"/>
      <c r="M1327" s="25"/>
      <c r="N1327" s="30" t="s">
        <v>12</v>
      </c>
      <c r="O1327" s="28" t="b">
        <v>0</v>
      </c>
      <c r="P1327" s="25" t="s">
        <v>15</v>
      </c>
      <c r="Q1327" s="33" t="str">
        <f>IF(ISNUMBER(SEARCH(",",Table_owssvr[[#This Row],[Created By]])),SUBSTITUTE(Table_owssvr[[#This Row],[Created By]]," OCD,",""),Table_owssvr[[#This Row],[Created By]])</f>
        <v>Helena Janssen</v>
      </c>
      <c r="R1327" s="33" t="str">
        <f>IF(ISNUMBER(SEARCH(",",Table_owssvr[[#This Row],[Created By]])),(MID(Table_owssvr[[#This Row],[Created By_A]]&amp;" "&amp;Table_owssvr[[#This Row],[Created By_A]],FIND(" ",Table_owssvr[[#This Row],[Created By_A]])+1,LEN(Table_owssvr[[#This Row],[Created By_A]]))),Table_owssvr[[#This Row],[Created By]])</f>
        <v>Helena Janssen</v>
      </c>
      <c r="S1327" s="34" t="str">
        <f>IF(ISNUMBER(SEARCH(",",Table_owssvr[[#This Row],[Created By_B1]])),SUBSTITUTE(Table_owssvr[[#This Row],[Created By_B1]],",",""),Table_owssvr[[#This Row],[Created By_B1]])</f>
        <v>Helena Janssen</v>
      </c>
      <c r="T1327" s="31">
        <v>1342</v>
      </c>
      <c r="U1327" s="25" t="s">
        <v>15</v>
      </c>
      <c r="V1327" s="29">
        <v>43560.550856481481</v>
      </c>
      <c r="W1327" s="25" t="s">
        <v>10</v>
      </c>
      <c r="X1327" s="25"/>
      <c r="Y1327" s="25" t="s">
        <v>13</v>
      </c>
      <c r="Z1327" s="25" t="s">
        <v>12</v>
      </c>
      <c r="AA1327" s="25" t="s">
        <v>11</v>
      </c>
    </row>
    <row r="1328" spans="1:27" x14ac:dyDescent="0.25">
      <c r="A1328" s="1" t="s">
        <v>2764</v>
      </c>
      <c r="B1328" s="4">
        <v>43560</v>
      </c>
      <c r="C1328" s="24" t="str">
        <f ca="1">IF(Table_owssvr[[#This Row],[Date]]&gt;=(TODAY()-365),"Y","N")</f>
        <v>Y</v>
      </c>
      <c r="D1328" s="1" t="s">
        <v>2765</v>
      </c>
      <c r="E1328" s="1" t="s">
        <v>19</v>
      </c>
      <c r="F1328" s="14" t="s">
        <v>2766</v>
      </c>
      <c r="G1328" s="1" t="s">
        <v>59</v>
      </c>
      <c r="H1328" s="6" t="str">
        <f>IFERROR(LEFT(Table_owssvr[[#This Row],[Subject]],FIND(";",Table_owssvr[[#This Row],[Subject]])-1),Table_owssvr[[#This Row],[Subject]])</f>
        <v>Damage related to disaster</v>
      </c>
      <c r="I1328" s="1" t="s">
        <v>27</v>
      </c>
      <c r="J1328" s="1" t="s">
        <v>2835</v>
      </c>
      <c r="K1328" s="5">
        <v>43560.573958333334</v>
      </c>
      <c r="L1328" s="1"/>
      <c r="M1328" s="1"/>
      <c r="N1328" s="2" t="s">
        <v>12</v>
      </c>
      <c r="O1328" s="6" t="b">
        <v>0</v>
      </c>
      <c r="P1328" s="1" t="s">
        <v>15</v>
      </c>
      <c r="Q1328" s="33" t="str">
        <f>IF(ISNUMBER(SEARCH(",",Table_owssvr[[#This Row],[Created By]])),SUBSTITUTE(Table_owssvr[[#This Row],[Created By]]," OCD,",""),Table_owssvr[[#This Row],[Created By]])</f>
        <v>Shayla Thompson</v>
      </c>
      <c r="R1328" s="33" t="str">
        <f>IF(ISNUMBER(SEARCH(",",Table_owssvr[[#This Row],[Created By]])),(MID(Table_owssvr[[#This Row],[Created By_A]]&amp;" "&amp;Table_owssvr[[#This Row],[Created By_A]],FIND(" ",Table_owssvr[[#This Row],[Created By_A]])+1,LEN(Table_owssvr[[#This Row],[Created By_A]]))),Table_owssvr[[#This Row],[Created By]])</f>
        <v>Shayla Thompson</v>
      </c>
      <c r="S1328" s="34" t="str">
        <f>IF(ISNUMBER(SEARCH(",",Table_owssvr[[#This Row],[Created By_B1]])),SUBSTITUTE(Table_owssvr[[#This Row],[Created By_B1]],",",""),Table_owssvr[[#This Row],[Created By_B1]])</f>
        <v>Shayla Thompson</v>
      </c>
      <c r="T1328" s="7">
        <v>1343</v>
      </c>
      <c r="U1328" s="1" t="s">
        <v>15</v>
      </c>
      <c r="V1328" s="5">
        <v>43560.573958333334</v>
      </c>
      <c r="W1328" s="1" t="s">
        <v>2835</v>
      </c>
      <c r="X1328" s="1"/>
      <c r="Y1328" s="1" t="s">
        <v>13</v>
      </c>
      <c r="Z1328" s="1" t="s">
        <v>12</v>
      </c>
      <c r="AA1328" s="1" t="s">
        <v>11</v>
      </c>
    </row>
    <row r="1329" spans="1:27" x14ac:dyDescent="0.25">
      <c r="A1329" s="1" t="s">
        <v>2767</v>
      </c>
      <c r="B1329" s="4">
        <v>43537</v>
      </c>
      <c r="C1329" s="24" t="str">
        <f ca="1">IF(Table_owssvr[[#This Row],[Date]]&gt;=(TODAY()-365),"Y","N")</f>
        <v>N</v>
      </c>
      <c r="D1329" s="1" t="s">
        <v>439</v>
      </c>
      <c r="E1329" s="1" t="s">
        <v>39</v>
      </c>
      <c r="F1329" s="14" t="s">
        <v>2768</v>
      </c>
      <c r="G1329" s="1" t="s">
        <v>1334</v>
      </c>
      <c r="H1329" s="6" t="str">
        <f>IFERROR(LEFT(Table_owssvr[[#This Row],[Subject]],FIND(";",Table_owssvr[[#This Row],[Subject]])-1),Table_owssvr[[#This Row],[Subject]])</f>
        <v>Damage related to disaster</v>
      </c>
      <c r="I1329" s="1" t="s">
        <v>27</v>
      </c>
      <c r="J1329" s="1" t="s">
        <v>0</v>
      </c>
      <c r="K1329" s="5">
        <v>43560.584918981483</v>
      </c>
      <c r="L1329" s="1"/>
      <c r="M1329" s="1"/>
      <c r="N1329" s="2" t="s">
        <v>12</v>
      </c>
      <c r="O1329" s="6" t="b">
        <v>0</v>
      </c>
      <c r="P1329" s="1" t="s">
        <v>15</v>
      </c>
      <c r="Q1329" s="33" t="str">
        <f>IF(ISNUMBER(SEARCH(",",Table_owssvr[[#This Row],[Created By]])),SUBSTITUTE(Table_owssvr[[#This Row],[Created By]]," OCD,",""),Table_owssvr[[#This Row],[Created By]])</f>
        <v>Tomorr LeBeouf</v>
      </c>
      <c r="R1329" s="33" t="str">
        <f>IF(ISNUMBER(SEARCH(",",Table_owssvr[[#This Row],[Created By]])),(MID(Table_owssvr[[#This Row],[Created By_A]]&amp;" "&amp;Table_owssvr[[#This Row],[Created By_A]],FIND(" ",Table_owssvr[[#This Row],[Created By_A]])+1,LEN(Table_owssvr[[#This Row],[Created By_A]]))),Table_owssvr[[#This Row],[Created By]])</f>
        <v>Tomorr LeBeouf</v>
      </c>
      <c r="S1329" s="34" t="str">
        <f>IF(ISNUMBER(SEARCH(",",Table_owssvr[[#This Row],[Created By_B1]])),SUBSTITUTE(Table_owssvr[[#This Row],[Created By_B1]],",",""),Table_owssvr[[#This Row],[Created By_B1]])</f>
        <v>Tomorr LeBeouf</v>
      </c>
      <c r="T1329" s="7">
        <v>1344</v>
      </c>
      <c r="U1329" s="1" t="s">
        <v>15</v>
      </c>
      <c r="V1329" s="5">
        <v>43560.587083333332</v>
      </c>
      <c r="W1329" s="1" t="s">
        <v>0</v>
      </c>
      <c r="X1329" s="1"/>
      <c r="Y1329" s="1" t="s">
        <v>13</v>
      </c>
      <c r="Z1329" s="1" t="s">
        <v>12</v>
      </c>
      <c r="AA1329" s="1" t="s">
        <v>11</v>
      </c>
    </row>
    <row r="1330" spans="1:27" x14ac:dyDescent="0.25">
      <c r="A1330" s="1" t="s">
        <v>479</v>
      </c>
      <c r="B1330" s="4">
        <v>43542</v>
      </c>
      <c r="C1330" s="24" t="str">
        <f ca="1">IF(Table_owssvr[[#This Row],[Date]]&gt;=(TODAY()-365),"Y","N")</f>
        <v>N</v>
      </c>
      <c r="D1330" s="1" t="s">
        <v>478</v>
      </c>
      <c r="E1330" s="1" t="s">
        <v>39</v>
      </c>
      <c r="F1330" s="14" t="s">
        <v>2769</v>
      </c>
      <c r="G1330" s="1" t="s">
        <v>1256</v>
      </c>
      <c r="H1330" s="6" t="str">
        <f>IFERROR(LEFT(Table_owssvr[[#This Row],[Subject]],FIND(";",Table_owssvr[[#This Row],[Subject]])-1),Table_owssvr[[#This Row],[Subject]])</f>
        <v>Damage related to disaster</v>
      </c>
      <c r="I1330" s="1" t="s">
        <v>27</v>
      </c>
      <c r="J1330" s="1" t="s">
        <v>0</v>
      </c>
      <c r="K1330" s="5">
        <v>43560.594918981478</v>
      </c>
      <c r="L1330" s="1"/>
      <c r="M1330" s="1"/>
      <c r="N1330" s="2" t="s">
        <v>12</v>
      </c>
      <c r="O1330" s="6" t="b">
        <v>0</v>
      </c>
      <c r="P1330" s="1" t="s">
        <v>15</v>
      </c>
      <c r="Q1330" s="33" t="str">
        <f>IF(ISNUMBER(SEARCH(",",Table_owssvr[[#This Row],[Created By]])),SUBSTITUTE(Table_owssvr[[#This Row],[Created By]]," OCD,",""),Table_owssvr[[#This Row],[Created By]])</f>
        <v>Tomorr LeBeouf</v>
      </c>
      <c r="R1330" s="33" t="str">
        <f>IF(ISNUMBER(SEARCH(",",Table_owssvr[[#This Row],[Created By]])),(MID(Table_owssvr[[#This Row],[Created By_A]]&amp;" "&amp;Table_owssvr[[#This Row],[Created By_A]],FIND(" ",Table_owssvr[[#This Row],[Created By_A]])+1,LEN(Table_owssvr[[#This Row],[Created By_A]]))),Table_owssvr[[#This Row],[Created By]])</f>
        <v>Tomorr LeBeouf</v>
      </c>
      <c r="S1330" s="34" t="str">
        <f>IF(ISNUMBER(SEARCH(",",Table_owssvr[[#This Row],[Created By_B1]])),SUBSTITUTE(Table_owssvr[[#This Row],[Created By_B1]],",",""),Table_owssvr[[#This Row],[Created By_B1]])</f>
        <v>Tomorr LeBeouf</v>
      </c>
      <c r="T1330" s="7">
        <v>1345</v>
      </c>
      <c r="U1330" s="1" t="s">
        <v>15</v>
      </c>
      <c r="V1330" s="5">
        <v>43572.472939814812</v>
      </c>
      <c r="W1330" s="1" t="s">
        <v>2826</v>
      </c>
      <c r="X1330" s="1"/>
      <c r="Y1330" s="1" t="s">
        <v>13</v>
      </c>
      <c r="Z1330" s="1" t="s">
        <v>12</v>
      </c>
      <c r="AA1330" s="1" t="s">
        <v>11</v>
      </c>
    </row>
    <row r="1331" spans="1:27" x14ac:dyDescent="0.25">
      <c r="A1331" s="25" t="s">
        <v>2770</v>
      </c>
      <c r="B1331" s="26">
        <v>43550</v>
      </c>
      <c r="C1331" s="27" t="str">
        <f ca="1">IF(Table_owssvr[[#This Row],[Date]]&gt;=(TODAY()-365),"Y","N")</f>
        <v>Y</v>
      </c>
      <c r="D1331" s="25" t="s">
        <v>1324</v>
      </c>
      <c r="E1331" s="25" t="s">
        <v>39</v>
      </c>
      <c r="F1331" s="14" t="s">
        <v>2771</v>
      </c>
      <c r="G1331" s="25" t="s">
        <v>1161</v>
      </c>
      <c r="H1331" s="28" t="str">
        <f>IFERROR(LEFT(Table_owssvr[[#This Row],[Subject]],FIND(";",Table_owssvr[[#This Row],[Subject]])-1),Table_owssvr[[#This Row],[Subject]])</f>
        <v>Eligible CDBG Activities</v>
      </c>
      <c r="I1331" s="25" t="s">
        <v>27</v>
      </c>
      <c r="J1331" s="25" t="s">
        <v>0</v>
      </c>
      <c r="K1331" s="29">
        <v>43560.624907407408</v>
      </c>
      <c r="L1331" s="25"/>
      <c r="M1331" s="25"/>
      <c r="N1331" s="30" t="s">
        <v>12</v>
      </c>
      <c r="O1331" s="28" t="b">
        <v>0</v>
      </c>
      <c r="P1331" s="25" t="s">
        <v>15</v>
      </c>
      <c r="Q1331" s="33" t="str">
        <f>IF(ISNUMBER(SEARCH(",",Table_owssvr[[#This Row],[Created By]])),SUBSTITUTE(Table_owssvr[[#This Row],[Created By]]," OCD,",""),Table_owssvr[[#This Row],[Created By]])</f>
        <v>Tomorr LeBeouf</v>
      </c>
      <c r="R1331" s="33" t="str">
        <f>IF(ISNUMBER(SEARCH(",",Table_owssvr[[#This Row],[Created By]])),(MID(Table_owssvr[[#This Row],[Created By_A]]&amp;" "&amp;Table_owssvr[[#This Row],[Created By_A]],FIND(" ",Table_owssvr[[#This Row],[Created By_A]])+1,LEN(Table_owssvr[[#This Row],[Created By_A]]))),Table_owssvr[[#This Row],[Created By]])</f>
        <v>Tomorr LeBeouf</v>
      </c>
      <c r="S1331" s="34" t="str">
        <f>IF(ISNUMBER(SEARCH(",",Table_owssvr[[#This Row],[Created By_B1]])),SUBSTITUTE(Table_owssvr[[#This Row],[Created By_B1]],",",""),Table_owssvr[[#This Row],[Created By_B1]])</f>
        <v>Tomorr LeBeouf</v>
      </c>
      <c r="T1331" s="31">
        <v>1346</v>
      </c>
      <c r="U1331" s="25" t="s">
        <v>15</v>
      </c>
      <c r="V1331" s="29">
        <v>43560.625717592593</v>
      </c>
      <c r="W1331" s="25" t="s">
        <v>0</v>
      </c>
      <c r="X1331" s="25"/>
      <c r="Y1331" s="25" t="s">
        <v>13</v>
      </c>
      <c r="Z1331" s="25" t="s">
        <v>12</v>
      </c>
      <c r="AA1331" s="25" t="s">
        <v>11</v>
      </c>
    </row>
    <row r="1332" spans="1:27" x14ac:dyDescent="0.25">
      <c r="A1332" s="1" t="s">
        <v>31</v>
      </c>
      <c r="B1332" s="4">
        <v>43563</v>
      </c>
      <c r="C1332" s="24" t="str">
        <f ca="1">IF(Table_owssvr[[#This Row],[Date]]&gt;=(TODAY()-365),"Y","N")</f>
        <v>Y</v>
      </c>
      <c r="D1332" s="1" t="s">
        <v>30</v>
      </c>
      <c r="E1332" s="1" t="s">
        <v>29</v>
      </c>
      <c r="F1332" s="14" t="s">
        <v>2772</v>
      </c>
      <c r="G1332" s="1" t="s">
        <v>13</v>
      </c>
      <c r="H1332" s="6" t="str">
        <f>IFERROR(LEFT(Table_owssvr[[#This Row],[Subject]],FIND(";",Table_owssvr[[#This Row],[Subject]])-1),Table_owssvr[[#This Row],[Subject]])</f>
        <v>Grants Management</v>
      </c>
      <c r="I1332" s="1" t="s">
        <v>27</v>
      </c>
      <c r="J1332" s="1" t="s">
        <v>26</v>
      </c>
      <c r="K1332" s="5">
        <v>43563.541701388887</v>
      </c>
      <c r="L1332" s="1"/>
      <c r="M1332" s="1"/>
      <c r="N1332" s="2" t="s">
        <v>12</v>
      </c>
      <c r="O1332" s="6" t="b">
        <v>0</v>
      </c>
      <c r="P1332" s="1" t="s">
        <v>15</v>
      </c>
      <c r="Q1332" s="33" t="str">
        <f>IF(ISNUMBER(SEARCH(",",Table_owssvr[[#This Row],[Created By]])),SUBSTITUTE(Table_owssvr[[#This Row],[Created By]]," OCD,",""),Table_owssvr[[#This Row],[Created By]])</f>
        <v>Jimmy Dunphy</v>
      </c>
      <c r="R1332" s="33" t="str">
        <f>IF(ISNUMBER(SEARCH(",",Table_owssvr[[#This Row],[Created By]])),(MID(Table_owssvr[[#This Row],[Created By_A]]&amp;" "&amp;Table_owssvr[[#This Row],[Created By_A]],FIND(" ",Table_owssvr[[#This Row],[Created By_A]])+1,LEN(Table_owssvr[[#This Row],[Created By_A]]))),Table_owssvr[[#This Row],[Created By]])</f>
        <v>Jimmy Dunphy</v>
      </c>
      <c r="S1332" s="34" t="str">
        <f>IF(ISNUMBER(SEARCH(",",Table_owssvr[[#This Row],[Created By_B1]])),SUBSTITUTE(Table_owssvr[[#This Row],[Created By_B1]],",",""),Table_owssvr[[#This Row],[Created By_B1]])</f>
        <v>Jimmy Dunphy</v>
      </c>
      <c r="T1332" s="7">
        <v>1347</v>
      </c>
      <c r="U1332" s="1" t="s">
        <v>15</v>
      </c>
      <c r="V1332" s="5">
        <v>43563.623912037037</v>
      </c>
      <c r="W1332" s="1" t="s">
        <v>26</v>
      </c>
      <c r="X1332" s="1"/>
      <c r="Y1332" s="1" t="s">
        <v>13</v>
      </c>
      <c r="Z1332" s="1" t="s">
        <v>12</v>
      </c>
      <c r="AA1332" s="1" t="s">
        <v>11</v>
      </c>
    </row>
    <row r="1333" spans="1:27" x14ac:dyDescent="0.25">
      <c r="A1333" s="1" t="s">
        <v>2340</v>
      </c>
      <c r="B1333" s="4">
        <v>43564</v>
      </c>
      <c r="C1333" s="24" t="str">
        <f ca="1">IF(Table_owssvr[[#This Row],[Date]]&gt;=(TODAY()-365),"Y","N")</f>
        <v>Y</v>
      </c>
      <c r="D1333" s="1" t="s">
        <v>2341</v>
      </c>
      <c r="E1333" s="1" t="s">
        <v>19</v>
      </c>
      <c r="F1333" s="14" t="s">
        <v>2773</v>
      </c>
      <c r="G1333" s="1" t="s">
        <v>117</v>
      </c>
      <c r="H1333" s="6" t="str">
        <f>IFERROR(LEFT(Table_owssvr[[#This Row],[Subject]],FIND(";",Table_owssvr[[#This Row],[Subject]])-1),Table_owssvr[[#This Row],[Subject]])</f>
        <v>Damage related to disaster</v>
      </c>
      <c r="I1333" s="1" t="s">
        <v>27</v>
      </c>
      <c r="J1333" s="1" t="s">
        <v>2827</v>
      </c>
      <c r="K1333" s="5">
        <v>43564.412418981483</v>
      </c>
      <c r="L1333" s="1"/>
      <c r="M1333" s="1"/>
      <c r="N1333" s="2" t="s">
        <v>12</v>
      </c>
      <c r="O1333" s="6" t="b">
        <v>0</v>
      </c>
      <c r="P1333" s="1" t="s">
        <v>15</v>
      </c>
      <c r="Q1333" s="33" t="str">
        <f>IF(ISNUMBER(SEARCH(",",Table_owssvr[[#This Row],[Created By]])),SUBSTITUTE(Table_owssvr[[#This Row],[Created By]]," OCD,",""),Table_owssvr[[#This Row],[Created By]])</f>
        <v>Eva Strausbaugh</v>
      </c>
      <c r="R1333" s="33" t="str">
        <f>IF(ISNUMBER(SEARCH(",",Table_owssvr[[#This Row],[Created By]])),(MID(Table_owssvr[[#This Row],[Created By_A]]&amp;" "&amp;Table_owssvr[[#This Row],[Created By_A]],FIND(" ",Table_owssvr[[#This Row],[Created By_A]])+1,LEN(Table_owssvr[[#This Row],[Created By_A]]))),Table_owssvr[[#This Row],[Created By]])</f>
        <v>Eva Strausbaugh</v>
      </c>
      <c r="S1333" s="34" t="str">
        <f>IF(ISNUMBER(SEARCH(",",Table_owssvr[[#This Row],[Created By_B1]])),SUBSTITUTE(Table_owssvr[[#This Row],[Created By_B1]],",",""),Table_owssvr[[#This Row],[Created By_B1]])</f>
        <v>Eva Strausbaugh</v>
      </c>
      <c r="T1333" s="7">
        <v>1348</v>
      </c>
      <c r="U1333" s="1" t="s">
        <v>15</v>
      </c>
      <c r="V1333" s="5">
        <v>43564.412418981483</v>
      </c>
      <c r="W1333" s="1" t="s">
        <v>2827</v>
      </c>
      <c r="X1333" s="1"/>
      <c r="Y1333" s="1" t="s">
        <v>13</v>
      </c>
      <c r="Z1333" s="1" t="s">
        <v>12</v>
      </c>
      <c r="AA1333" s="1" t="s">
        <v>11</v>
      </c>
    </row>
    <row r="1334" spans="1:27" x14ac:dyDescent="0.25">
      <c r="A1334" s="25" t="s">
        <v>1068</v>
      </c>
      <c r="B1334" s="26">
        <v>43565</v>
      </c>
      <c r="C1334" s="27" t="str">
        <f ca="1">IF(Table_owssvr[[#This Row],[Date]]&gt;=(TODAY()-365),"Y","N")</f>
        <v>Y</v>
      </c>
      <c r="D1334" s="25" t="s">
        <v>2774</v>
      </c>
      <c r="E1334" s="25" t="s">
        <v>19</v>
      </c>
      <c r="F1334" s="14" t="s">
        <v>2775</v>
      </c>
      <c r="G1334" s="25" t="s">
        <v>117</v>
      </c>
      <c r="H1334" s="28" t="str">
        <f>IFERROR(LEFT(Table_owssvr[[#This Row],[Subject]],FIND(";",Table_owssvr[[#This Row],[Subject]])-1),Table_owssvr[[#This Row],[Subject]])</f>
        <v>Damage related to disaster</v>
      </c>
      <c r="I1334" s="25" t="s">
        <v>16</v>
      </c>
      <c r="J1334" s="25" t="s">
        <v>2831</v>
      </c>
      <c r="K1334" s="29">
        <v>43566.386770833335</v>
      </c>
      <c r="L1334" s="25"/>
      <c r="M1334" s="25"/>
      <c r="N1334" s="30" t="s">
        <v>12</v>
      </c>
      <c r="O1334" s="28" t="b">
        <v>0</v>
      </c>
      <c r="P1334" s="25" t="s">
        <v>15</v>
      </c>
      <c r="Q1334" s="33" t="str">
        <f>IF(ISNUMBER(SEARCH(",",Table_owssvr[[#This Row],[Created By]])),SUBSTITUTE(Table_owssvr[[#This Row],[Created By]]," OCD,",""),Table_owssvr[[#This Row],[Created By]])</f>
        <v>Martine Turner</v>
      </c>
      <c r="R1334" s="33" t="str">
        <f>IF(ISNUMBER(SEARCH(",",Table_owssvr[[#This Row],[Created By]])),(MID(Table_owssvr[[#This Row],[Created By_A]]&amp;" "&amp;Table_owssvr[[#This Row],[Created By_A]],FIND(" ",Table_owssvr[[#This Row],[Created By_A]])+1,LEN(Table_owssvr[[#This Row],[Created By_A]]))),Table_owssvr[[#This Row],[Created By]])</f>
        <v>Martine Turner</v>
      </c>
      <c r="S1334" s="34" t="str">
        <f>IF(ISNUMBER(SEARCH(",",Table_owssvr[[#This Row],[Created By_B1]])),SUBSTITUTE(Table_owssvr[[#This Row],[Created By_B1]],",",""),Table_owssvr[[#This Row],[Created By_B1]])</f>
        <v>Martine Turner</v>
      </c>
      <c r="T1334" s="31">
        <v>1349</v>
      </c>
      <c r="U1334" s="25" t="s">
        <v>15</v>
      </c>
      <c r="V1334" s="29">
        <v>43566.386770833335</v>
      </c>
      <c r="W1334" s="25" t="s">
        <v>2831</v>
      </c>
      <c r="X1334" s="25"/>
      <c r="Y1334" s="25" t="s">
        <v>13</v>
      </c>
      <c r="Z1334" s="25" t="s">
        <v>12</v>
      </c>
      <c r="AA1334" s="25" t="s">
        <v>11</v>
      </c>
    </row>
    <row r="1335" spans="1:27" x14ac:dyDescent="0.25">
      <c r="A1335" s="25" t="s">
        <v>1068</v>
      </c>
      <c r="B1335" s="26">
        <v>43565</v>
      </c>
      <c r="C1335" s="27" t="str">
        <f ca="1">IF(Table_owssvr[[#This Row],[Date]]&gt;=(TODAY()-365),"Y","N")</f>
        <v>Y</v>
      </c>
      <c r="D1335" s="25" t="s">
        <v>2776</v>
      </c>
      <c r="E1335" s="25" t="s">
        <v>19</v>
      </c>
      <c r="F1335" s="14" t="s">
        <v>2777</v>
      </c>
      <c r="G1335" s="25" t="s">
        <v>117</v>
      </c>
      <c r="H1335" s="28" t="str">
        <f>IFERROR(LEFT(Table_owssvr[[#This Row],[Subject]],FIND(";",Table_owssvr[[#This Row],[Subject]])-1),Table_owssvr[[#This Row],[Subject]])</f>
        <v>Damage related to disaster</v>
      </c>
      <c r="I1335" s="25" t="s">
        <v>16</v>
      </c>
      <c r="J1335" s="25" t="s">
        <v>2827</v>
      </c>
      <c r="K1335" s="29">
        <v>43566.534409722219</v>
      </c>
      <c r="L1335" s="25"/>
      <c r="M1335" s="25"/>
      <c r="N1335" s="30" t="s">
        <v>12</v>
      </c>
      <c r="O1335" s="28" t="b">
        <v>0</v>
      </c>
      <c r="P1335" s="25" t="s">
        <v>15</v>
      </c>
      <c r="Q1335" s="33" t="str">
        <f>IF(ISNUMBER(SEARCH(",",Table_owssvr[[#This Row],[Created By]])),SUBSTITUTE(Table_owssvr[[#This Row],[Created By]]," OCD,",""),Table_owssvr[[#This Row],[Created By]])</f>
        <v>Eva Strausbaugh</v>
      </c>
      <c r="R1335" s="33" t="str">
        <f>IF(ISNUMBER(SEARCH(",",Table_owssvr[[#This Row],[Created By]])),(MID(Table_owssvr[[#This Row],[Created By_A]]&amp;" "&amp;Table_owssvr[[#This Row],[Created By_A]],FIND(" ",Table_owssvr[[#This Row],[Created By_A]])+1,LEN(Table_owssvr[[#This Row],[Created By_A]]))),Table_owssvr[[#This Row],[Created By]])</f>
        <v>Eva Strausbaugh</v>
      </c>
      <c r="S1335" s="34" t="str">
        <f>IF(ISNUMBER(SEARCH(",",Table_owssvr[[#This Row],[Created By_B1]])),SUBSTITUTE(Table_owssvr[[#This Row],[Created By_B1]],",",""),Table_owssvr[[#This Row],[Created By_B1]])</f>
        <v>Eva Strausbaugh</v>
      </c>
      <c r="T1335" s="31">
        <v>1350</v>
      </c>
      <c r="U1335" s="25" t="s">
        <v>15</v>
      </c>
      <c r="V1335" s="29">
        <v>43566.534409722219</v>
      </c>
      <c r="W1335" s="25" t="s">
        <v>2827</v>
      </c>
      <c r="X1335" s="25"/>
      <c r="Y1335" s="25" t="s">
        <v>13</v>
      </c>
      <c r="Z1335" s="25" t="s">
        <v>12</v>
      </c>
      <c r="AA1335" s="25" t="s">
        <v>11</v>
      </c>
    </row>
    <row r="1336" spans="1:27" x14ac:dyDescent="0.25">
      <c r="A1336" s="1" t="s">
        <v>399</v>
      </c>
      <c r="B1336" s="4">
        <v>43570</v>
      </c>
      <c r="C1336" s="24" t="str">
        <f ca="1">IF(Table_owssvr[[#This Row],[Date]]&gt;=(TODAY()-365),"Y","N")</f>
        <v>Y</v>
      </c>
      <c r="D1336" s="1" t="s">
        <v>2422</v>
      </c>
      <c r="E1336" s="1" t="s">
        <v>48</v>
      </c>
      <c r="F1336" s="14" t="s">
        <v>2778</v>
      </c>
      <c r="G1336" s="1" t="s">
        <v>13</v>
      </c>
      <c r="H1336" s="6" t="str">
        <f>IFERROR(LEFT(Table_owssvr[[#This Row],[Subject]],FIND(";",Table_owssvr[[#This Row],[Subject]])-1),Table_owssvr[[#This Row],[Subject]])</f>
        <v>Grants Management</v>
      </c>
      <c r="I1336" s="1" t="s">
        <v>27</v>
      </c>
      <c r="J1336" s="1" t="s">
        <v>26</v>
      </c>
      <c r="K1336" s="5">
        <v>43570.296284722222</v>
      </c>
      <c r="L1336" s="1"/>
      <c r="M1336" s="1"/>
      <c r="N1336" s="2" t="s">
        <v>12</v>
      </c>
      <c r="O1336" s="6" t="b">
        <v>0</v>
      </c>
      <c r="P1336" s="1" t="s">
        <v>15</v>
      </c>
      <c r="Q1336" s="33" t="str">
        <f>IF(ISNUMBER(SEARCH(",",Table_owssvr[[#This Row],[Created By]])),SUBSTITUTE(Table_owssvr[[#This Row],[Created By]]," OCD,",""),Table_owssvr[[#This Row],[Created By]])</f>
        <v>Jimmy Dunphy</v>
      </c>
      <c r="R1336" s="33" t="str">
        <f>IF(ISNUMBER(SEARCH(",",Table_owssvr[[#This Row],[Created By]])),(MID(Table_owssvr[[#This Row],[Created By_A]]&amp;" "&amp;Table_owssvr[[#This Row],[Created By_A]],FIND(" ",Table_owssvr[[#This Row],[Created By_A]])+1,LEN(Table_owssvr[[#This Row],[Created By_A]]))),Table_owssvr[[#This Row],[Created By]])</f>
        <v>Jimmy Dunphy</v>
      </c>
      <c r="S1336" s="34" t="str">
        <f>IF(ISNUMBER(SEARCH(",",Table_owssvr[[#This Row],[Created By_B1]])),SUBSTITUTE(Table_owssvr[[#This Row],[Created By_B1]],",",""),Table_owssvr[[#This Row],[Created By_B1]])</f>
        <v>Jimmy Dunphy</v>
      </c>
      <c r="T1336" s="7">
        <v>1351</v>
      </c>
      <c r="U1336" s="1" t="s">
        <v>15</v>
      </c>
      <c r="V1336" s="5">
        <v>43570.60292824074</v>
      </c>
      <c r="W1336" s="1" t="s">
        <v>26</v>
      </c>
      <c r="X1336" s="1"/>
      <c r="Y1336" s="1" t="s">
        <v>13</v>
      </c>
      <c r="Z1336" s="1" t="s">
        <v>12</v>
      </c>
      <c r="AA1336" s="1" t="s">
        <v>11</v>
      </c>
    </row>
    <row r="1337" spans="1:27" x14ac:dyDescent="0.25">
      <c r="A1337" s="1" t="s">
        <v>105</v>
      </c>
      <c r="B1337" s="4">
        <v>43543</v>
      </c>
      <c r="C1337" s="24" t="str">
        <f ca="1">IF(Table_owssvr[[#This Row],[Date]]&gt;=(TODAY()-365),"Y","N")</f>
        <v>N</v>
      </c>
      <c r="D1337" s="1" t="s">
        <v>105</v>
      </c>
      <c r="E1337" s="1" t="s">
        <v>765</v>
      </c>
      <c r="F1337" s="14" t="s">
        <v>2779</v>
      </c>
      <c r="G1337" s="1" t="s">
        <v>13</v>
      </c>
      <c r="H1337" s="6" t="str">
        <f>IFERROR(LEFT(Table_owssvr[[#This Row],[Subject]],FIND(";",Table_owssvr[[#This Row],[Subject]])-1),Table_owssvr[[#This Row],[Subject]])</f>
        <v>Grants Management</v>
      </c>
      <c r="I1337" s="1" t="s">
        <v>16</v>
      </c>
      <c r="J1337" s="1" t="s">
        <v>3</v>
      </c>
      <c r="K1337" s="5">
        <v>43571.678935185184</v>
      </c>
      <c r="L1337" s="1"/>
      <c r="M1337" s="1"/>
      <c r="N1337" s="2" t="s">
        <v>12</v>
      </c>
      <c r="O1337" s="6" t="b">
        <v>0</v>
      </c>
      <c r="P1337" s="1" t="s">
        <v>15</v>
      </c>
      <c r="Q1337" s="33" t="str">
        <f>IF(ISNUMBER(SEARCH(",",Table_owssvr[[#This Row],[Created By]])),SUBSTITUTE(Table_owssvr[[#This Row],[Created By]]," OCD,",""),Table_owssvr[[#This Row],[Created By]])</f>
        <v>Rosalind Peychaud</v>
      </c>
      <c r="R1337" s="33" t="str">
        <f>IF(ISNUMBER(SEARCH(",",Table_owssvr[[#This Row],[Created By]])),(MID(Table_owssvr[[#This Row],[Created By_A]]&amp;" "&amp;Table_owssvr[[#This Row],[Created By_A]],FIND(" ",Table_owssvr[[#This Row],[Created By_A]])+1,LEN(Table_owssvr[[#This Row],[Created By_A]]))),Table_owssvr[[#This Row],[Created By]])</f>
        <v>Rosalind Peychaud</v>
      </c>
      <c r="S1337" s="34" t="str">
        <f>IF(ISNUMBER(SEARCH(",",Table_owssvr[[#This Row],[Created By_B1]])),SUBSTITUTE(Table_owssvr[[#This Row],[Created By_B1]],",",""),Table_owssvr[[#This Row],[Created By_B1]])</f>
        <v>Rosalind Peychaud</v>
      </c>
      <c r="T1337" s="7">
        <v>1352</v>
      </c>
      <c r="U1337" s="1" t="s">
        <v>15</v>
      </c>
      <c r="V1337" s="5">
        <v>43571.678935185184</v>
      </c>
      <c r="W1337" s="1" t="s">
        <v>3</v>
      </c>
      <c r="X1337" s="1"/>
      <c r="Y1337" s="1" t="s">
        <v>13</v>
      </c>
      <c r="Z1337" s="1" t="s">
        <v>12</v>
      </c>
      <c r="AA1337" s="1" t="s">
        <v>11</v>
      </c>
    </row>
    <row r="1338" spans="1:27" x14ac:dyDescent="0.25">
      <c r="A1338" s="1" t="s">
        <v>360</v>
      </c>
      <c r="B1338" s="4">
        <v>43565</v>
      </c>
      <c r="C1338" s="24" t="str">
        <f ca="1">IF(Table_owssvr[[#This Row],[Date]]&gt;=(TODAY()-365),"Y","N")</f>
        <v>Y</v>
      </c>
      <c r="D1338" s="1" t="s">
        <v>2780</v>
      </c>
      <c r="E1338" s="1" t="s">
        <v>19</v>
      </c>
      <c r="F1338" s="14" t="s">
        <v>2781</v>
      </c>
      <c r="G1338" s="1" t="s">
        <v>159</v>
      </c>
      <c r="H1338" s="6" t="str">
        <f>IFERROR(LEFT(Table_owssvr[[#This Row],[Subject]],FIND(";",Table_owssvr[[#This Row],[Subject]])-1),Table_owssvr[[#This Row],[Subject]])</f>
        <v>Damage related to disaster</v>
      </c>
      <c r="I1338" s="1" t="s">
        <v>16</v>
      </c>
      <c r="J1338" s="1" t="s">
        <v>10</v>
      </c>
      <c r="K1338" s="5">
        <v>43572.369166666664</v>
      </c>
      <c r="L1338" s="1"/>
      <c r="M1338" s="1"/>
      <c r="N1338" s="2" t="s">
        <v>12</v>
      </c>
      <c r="O1338" s="6" t="b">
        <v>0</v>
      </c>
      <c r="P1338" s="1" t="s">
        <v>15</v>
      </c>
      <c r="Q1338" s="33" t="str">
        <f>IF(ISNUMBER(SEARCH(",",Table_owssvr[[#This Row],[Created By]])),SUBSTITUTE(Table_owssvr[[#This Row],[Created By]]," OCD,",""),Table_owssvr[[#This Row],[Created By]])</f>
        <v>Helena Janssen</v>
      </c>
      <c r="R1338" s="33" t="str">
        <f>IF(ISNUMBER(SEARCH(",",Table_owssvr[[#This Row],[Created By]])),(MID(Table_owssvr[[#This Row],[Created By_A]]&amp;" "&amp;Table_owssvr[[#This Row],[Created By_A]],FIND(" ",Table_owssvr[[#This Row],[Created By_A]])+1,LEN(Table_owssvr[[#This Row],[Created By_A]]))),Table_owssvr[[#This Row],[Created By]])</f>
        <v>Helena Janssen</v>
      </c>
      <c r="S1338" s="34" t="str">
        <f>IF(ISNUMBER(SEARCH(",",Table_owssvr[[#This Row],[Created By_B1]])),SUBSTITUTE(Table_owssvr[[#This Row],[Created By_B1]],",",""),Table_owssvr[[#This Row],[Created By_B1]])</f>
        <v>Helena Janssen</v>
      </c>
      <c r="T1338" s="7">
        <v>1353</v>
      </c>
      <c r="U1338" s="1" t="s">
        <v>15</v>
      </c>
      <c r="V1338" s="5">
        <v>43572.369166666664</v>
      </c>
      <c r="W1338" s="1" t="s">
        <v>10</v>
      </c>
      <c r="X1338" s="1"/>
      <c r="Y1338" s="1" t="s">
        <v>13</v>
      </c>
      <c r="Z1338" s="1" t="s">
        <v>12</v>
      </c>
      <c r="AA1338" s="1" t="s">
        <v>11</v>
      </c>
    </row>
    <row r="1339" spans="1:27" x14ac:dyDescent="0.25">
      <c r="A1339" s="25" t="s">
        <v>177</v>
      </c>
      <c r="B1339" s="26">
        <v>43567</v>
      </c>
      <c r="C1339" s="27" t="str">
        <f ca="1">IF(Table_owssvr[[#This Row],[Date]]&gt;=(TODAY()-365),"Y","N")</f>
        <v>Y</v>
      </c>
      <c r="D1339" s="25" t="s">
        <v>2761</v>
      </c>
      <c r="E1339" s="25" t="s">
        <v>19</v>
      </c>
      <c r="F1339" s="14" t="s">
        <v>2782</v>
      </c>
      <c r="G1339" s="25" t="s">
        <v>1476</v>
      </c>
      <c r="H1339" s="28" t="str">
        <f>IFERROR(LEFT(Table_owssvr[[#This Row],[Subject]],FIND(";",Table_owssvr[[#This Row],[Subject]])-1),Table_owssvr[[#This Row],[Subject]])</f>
        <v>Damage related to disaster</v>
      </c>
      <c r="I1339" s="25" t="s">
        <v>16</v>
      </c>
      <c r="J1339" s="25" t="s">
        <v>10</v>
      </c>
      <c r="K1339" s="29">
        <v>43572.371134259258</v>
      </c>
      <c r="L1339" s="25"/>
      <c r="M1339" s="25"/>
      <c r="N1339" s="30" t="s">
        <v>12</v>
      </c>
      <c r="O1339" s="28" t="b">
        <v>0</v>
      </c>
      <c r="P1339" s="25" t="s">
        <v>15</v>
      </c>
      <c r="Q1339" s="33" t="str">
        <f>IF(ISNUMBER(SEARCH(",",Table_owssvr[[#This Row],[Created By]])),SUBSTITUTE(Table_owssvr[[#This Row],[Created By]]," OCD,",""),Table_owssvr[[#This Row],[Created By]])</f>
        <v>Helena Janssen</v>
      </c>
      <c r="R1339" s="33" t="str">
        <f>IF(ISNUMBER(SEARCH(",",Table_owssvr[[#This Row],[Created By]])),(MID(Table_owssvr[[#This Row],[Created By_A]]&amp;" "&amp;Table_owssvr[[#This Row],[Created By_A]],FIND(" ",Table_owssvr[[#This Row],[Created By_A]])+1,LEN(Table_owssvr[[#This Row],[Created By_A]]))),Table_owssvr[[#This Row],[Created By]])</f>
        <v>Helena Janssen</v>
      </c>
      <c r="S1339" s="34" t="str">
        <f>IF(ISNUMBER(SEARCH(",",Table_owssvr[[#This Row],[Created By_B1]])),SUBSTITUTE(Table_owssvr[[#This Row],[Created By_B1]],",",""),Table_owssvr[[#This Row],[Created By_B1]])</f>
        <v>Helena Janssen</v>
      </c>
      <c r="T1339" s="31">
        <v>1354</v>
      </c>
      <c r="U1339" s="25" t="s">
        <v>15</v>
      </c>
      <c r="V1339" s="29">
        <v>43572.371134259258</v>
      </c>
      <c r="W1339" s="25" t="s">
        <v>10</v>
      </c>
      <c r="X1339" s="25"/>
      <c r="Y1339" s="25" t="s">
        <v>13</v>
      </c>
      <c r="Z1339" s="25" t="s">
        <v>12</v>
      </c>
      <c r="AA1339" s="25" t="s">
        <v>11</v>
      </c>
    </row>
    <row r="1340" spans="1:27" x14ac:dyDescent="0.25">
      <c r="A1340" s="25" t="s">
        <v>208</v>
      </c>
      <c r="B1340" s="26">
        <v>43578</v>
      </c>
      <c r="C1340" s="27" t="str">
        <f ca="1">IF(Table_owssvr[[#This Row],[Date]]&gt;=(TODAY()-365),"Y","N")</f>
        <v>Y</v>
      </c>
      <c r="D1340" s="25" t="s">
        <v>207</v>
      </c>
      <c r="E1340" s="25" t="s">
        <v>39</v>
      </c>
      <c r="F1340" s="14" t="s">
        <v>2783</v>
      </c>
      <c r="G1340" s="25" t="s">
        <v>13</v>
      </c>
      <c r="H1340" s="28" t="str">
        <f>IFERROR(LEFT(Table_owssvr[[#This Row],[Subject]],FIND(";",Table_owssvr[[#This Row],[Subject]])-1),Table_owssvr[[#This Row],[Subject]])</f>
        <v>Grants Management</v>
      </c>
      <c r="I1340" s="25" t="s">
        <v>27</v>
      </c>
      <c r="J1340" s="25" t="s">
        <v>26</v>
      </c>
      <c r="K1340" s="29">
        <v>43578.376435185186</v>
      </c>
      <c r="L1340" s="25"/>
      <c r="M1340" s="25"/>
      <c r="N1340" s="30" t="s">
        <v>12</v>
      </c>
      <c r="O1340" s="28" t="b">
        <v>0</v>
      </c>
      <c r="P1340" s="25" t="s">
        <v>15</v>
      </c>
      <c r="Q1340" s="33" t="str">
        <f>IF(ISNUMBER(SEARCH(",",Table_owssvr[[#This Row],[Created By]])),SUBSTITUTE(Table_owssvr[[#This Row],[Created By]]," OCD,",""),Table_owssvr[[#This Row],[Created By]])</f>
        <v>Jimmy Dunphy</v>
      </c>
      <c r="R1340" s="33" t="str">
        <f>IF(ISNUMBER(SEARCH(",",Table_owssvr[[#This Row],[Created By]])),(MID(Table_owssvr[[#This Row],[Created By_A]]&amp;" "&amp;Table_owssvr[[#This Row],[Created By_A]],FIND(" ",Table_owssvr[[#This Row],[Created By_A]])+1,LEN(Table_owssvr[[#This Row],[Created By_A]]))),Table_owssvr[[#This Row],[Created By]])</f>
        <v>Jimmy Dunphy</v>
      </c>
      <c r="S1340" s="34" t="str">
        <f>IF(ISNUMBER(SEARCH(",",Table_owssvr[[#This Row],[Created By_B1]])),SUBSTITUTE(Table_owssvr[[#This Row],[Created By_B1]],",",""),Table_owssvr[[#This Row],[Created By_B1]])</f>
        <v>Jimmy Dunphy</v>
      </c>
      <c r="T1340" s="31">
        <v>1355</v>
      </c>
      <c r="U1340" s="25" t="s">
        <v>15</v>
      </c>
      <c r="V1340" s="29">
        <v>43579.578958333332</v>
      </c>
      <c r="W1340" s="25" t="s">
        <v>26</v>
      </c>
      <c r="X1340" s="25"/>
      <c r="Y1340" s="25" t="s">
        <v>13</v>
      </c>
      <c r="Z1340" s="25" t="s">
        <v>12</v>
      </c>
      <c r="AA1340" s="25" t="s">
        <v>11</v>
      </c>
    </row>
    <row r="1341" spans="1:27" x14ac:dyDescent="0.25">
      <c r="A1341" s="25" t="s">
        <v>153</v>
      </c>
      <c r="B1341" s="26">
        <v>43578</v>
      </c>
      <c r="C1341" s="27" t="str">
        <f ca="1">IF(Table_owssvr[[#This Row],[Date]]&gt;=(TODAY()-365),"Y","N")</f>
        <v>Y</v>
      </c>
      <c r="D1341" s="25" t="s">
        <v>415</v>
      </c>
      <c r="E1341" s="25" t="s">
        <v>39</v>
      </c>
      <c r="F1341" s="14" t="s">
        <v>2784</v>
      </c>
      <c r="G1341" s="25" t="s">
        <v>13</v>
      </c>
      <c r="H1341" s="28" t="str">
        <f>IFERROR(LEFT(Table_owssvr[[#This Row],[Subject]],FIND(";",Table_owssvr[[#This Row],[Subject]])-1),Table_owssvr[[#This Row],[Subject]])</f>
        <v>Grants Management</v>
      </c>
      <c r="I1341" s="25" t="s">
        <v>27</v>
      </c>
      <c r="J1341" s="25" t="s">
        <v>26</v>
      </c>
      <c r="K1341" s="29">
        <v>43578.62127314815</v>
      </c>
      <c r="L1341" s="25"/>
      <c r="M1341" s="25"/>
      <c r="N1341" s="30" t="s">
        <v>12</v>
      </c>
      <c r="O1341" s="28" t="b">
        <v>0</v>
      </c>
      <c r="P1341" s="25" t="s">
        <v>15</v>
      </c>
      <c r="Q1341" s="33" t="str">
        <f>IF(ISNUMBER(SEARCH(",",Table_owssvr[[#This Row],[Created By]])),SUBSTITUTE(Table_owssvr[[#This Row],[Created By]]," OCD,",""),Table_owssvr[[#This Row],[Created By]])</f>
        <v>Jimmy Dunphy</v>
      </c>
      <c r="R1341" s="33" t="str">
        <f>IF(ISNUMBER(SEARCH(",",Table_owssvr[[#This Row],[Created By]])),(MID(Table_owssvr[[#This Row],[Created By_A]]&amp;" "&amp;Table_owssvr[[#This Row],[Created By_A]],FIND(" ",Table_owssvr[[#This Row],[Created By_A]])+1,LEN(Table_owssvr[[#This Row],[Created By_A]]))),Table_owssvr[[#This Row],[Created By]])</f>
        <v>Jimmy Dunphy</v>
      </c>
      <c r="S1341" s="34" t="str">
        <f>IF(ISNUMBER(SEARCH(",",Table_owssvr[[#This Row],[Created By_B1]])),SUBSTITUTE(Table_owssvr[[#This Row],[Created By_B1]],",",""),Table_owssvr[[#This Row],[Created By_B1]])</f>
        <v>Jimmy Dunphy</v>
      </c>
      <c r="T1341" s="31">
        <v>1356</v>
      </c>
      <c r="U1341" s="25" t="s">
        <v>15</v>
      </c>
      <c r="V1341" s="29">
        <v>43579.32335648148</v>
      </c>
      <c r="W1341" s="25" t="s">
        <v>26</v>
      </c>
      <c r="X1341" s="25"/>
      <c r="Y1341" s="25" t="s">
        <v>13</v>
      </c>
      <c r="Z1341" s="25" t="s">
        <v>12</v>
      </c>
      <c r="AA1341" s="25" t="s">
        <v>11</v>
      </c>
    </row>
    <row r="1342" spans="1:27" x14ac:dyDescent="0.25">
      <c r="A1342" s="25" t="s">
        <v>135</v>
      </c>
      <c r="B1342" s="26">
        <v>43580</v>
      </c>
      <c r="C1342" s="27" t="str">
        <f ca="1">IF(Table_owssvr[[#This Row],[Date]]&gt;=(TODAY()-365),"Y","N")</f>
        <v>Y</v>
      </c>
      <c r="D1342" s="25" t="s">
        <v>199</v>
      </c>
      <c r="E1342" s="25" t="s">
        <v>39</v>
      </c>
      <c r="F1342" s="14" t="s">
        <v>2785</v>
      </c>
      <c r="G1342" s="25" t="s">
        <v>13</v>
      </c>
      <c r="H1342" s="28" t="str">
        <f>IFERROR(LEFT(Table_owssvr[[#This Row],[Subject]],FIND(";",Table_owssvr[[#This Row],[Subject]])-1),Table_owssvr[[#This Row],[Subject]])</f>
        <v>Grants Management</v>
      </c>
      <c r="I1342" s="25" t="s">
        <v>27</v>
      </c>
      <c r="J1342" s="25" t="s">
        <v>26</v>
      </c>
      <c r="K1342" s="29">
        <v>43580.295891203707</v>
      </c>
      <c r="L1342" s="25"/>
      <c r="M1342" s="25"/>
      <c r="N1342" s="30" t="s">
        <v>12</v>
      </c>
      <c r="O1342" s="28" t="b">
        <v>0</v>
      </c>
      <c r="P1342" s="25" t="s">
        <v>15</v>
      </c>
      <c r="Q1342" s="33" t="str">
        <f>IF(ISNUMBER(SEARCH(",",Table_owssvr[[#This Row],[Created By]])),SUBSTITUTE(Table_owssvr[[#This Row],[Created By]]," OCD,",""),Table_owssvr[[#This Row],[Created By]])</f>
        <v>Jimmy Dunphy</v>
      </c>
      <c r="R1342" s="33" t="str">
        <f>IF(ISNUMBER(SEARCH(",",Table_owssvr[[#This Row],[Created By]])),(MID(Table_owssvr[[#This Row],[Created By_A]]&amp;" "&amp;Table_owssvr[[#This Row],[Created By_A]],FIND(" ",Table_owssvr[[#This Row],[Created By_A]])+1,LEN(Table_owssvr[[#This Row],[Created By_A]]))),Table_owssvr[[#This Row],[Created By]])</f>
        <v>Jimmy Dunphy</v>
      </c>
      <c r="S1342" s="34" t="str">
        <f>IF(ISNUMBER(SEARCH(",",Table_owssvr[[#This Row],[Created By_B1]])),SUBSTITUTE(Table_owssvr[[#This Row],[Created By_B1]],",",""),Table_owssvr[[#This Row],[Created By_B1]])</f>
        <v>Jimmy Dunphy</v>
      </c>
      <c r="T1342" s="31">
        <v>1357</v>
      </c>
      <c r="U1342" s="25" t="s">
        <v>15</v>
      </c>
      <c r="V1342" s="29">
        <v>43580.414375</v>
      </c>
      <c r="W1342" s="25" t="s">
        <v>26</v>
      </c>
      <c r="X1342" s="25"/>
      <c r="Y1342" s="25" t="s">
        <v>13</v>
      </c>
      <c r="Z1342" s="25" t="s">
        <v>12</v>
      </c>
      <c r="AA1342" s="25" t="s">
        <v>11</v>
      </c>
    </row>
    <row r="1343" spans="1:27" x14ac:dyDescent="0.25">
      <c r="A1343" s="25" t="s">
        <v>142</v>
      </c>
      <c r="B1343" s="26">
        <v>43580</v>
      </c>
      <c r="C1343" s="27" t="str">
        <f ca="1">IF(Table_owssvr[[#This Row],[Date]]&gt;=(TODAY()-365),"Y","N")</f>
        <v>Y</v>
      </c>
      <c r="D1343" s="25" t="s">
        <v>305</v>
      </c>
      <c r="E1343" s="25" t="s">
        <v>48</v>
      </c>
      <c r="F1343" s="14" t="s">
        <v>2786</v>
      </c>
      <c r="G1343" s="25" t="s">
        <v>13</v>
      </c>
      <c r="H1343" s="28" t="str">
        <f>IFERROR(LEFT(Table_owssvr[[#This Row],[Subject]],FIND(";",Table_owssvr[[#This Row],[Subject]])-1),Table_owssvr[[#This Row],[Subject]])</f>
        <v>Grants Management</v>
      </c>
      <c r="I1343" s="25" t="s">
        <v>27</v>
      </c>
      <c r="J1343" s="25" t="s">
        <v>26</v>
      </c>
      <c r="K1343" s="29">
        <v>43580.296550925923</v>
      </c>
      <c r="L1343" s="25"/>
      <c r="M1343" s="25"/>
      <c r="N1343" s="30" t="s">
        <v>12</v>
      </c>
      <c r="O1343" s="28" t="b">
        <v>0</v>
      </c>
      <c r="P1343" s="25" t="s">
        <v>15</v>
      </c>
      <c r="Q1343" s="33" t="str">
        <f>IF(ISNUMBER(SEARCH(",",Table_owssvr[[#This Row],[Created By]])),SUBSTITUTE(Table_owssvr[[#This Row],[Created By]]," OCD,",""),Table_owssvr[[#This Row],[Created By]])</f>
        <v>Jimmy Dunphy</v>
      </c>
      <c r="R1343" s="33" t="str">
        <f>IF(ISNUMBER(SEARCH(",",Table_owssvr[[#This Row],[Created By]])),(MID(Table_owssvr[[#This Row],[Created By_A]]&amp;" "&amp;Table_owssvr[[#This Row],[Created By_A]],FIND(" ",Table_owssvr[[#This Row],[Created By_A]])+1,LEN(Table_owssvr[[#This Row],[Created By_A]]))),Table_owssvr[[#This Row],[Created By]])</f>
        <v>Jimmy Dunphy</v>
      </c>
      <c r="S1343" s="34" t="str">
        <f>IF(ISNUMBER(SEARCH(",",Table_owssvr[[#This Row],[Created By_B1]])),SUBSTITUTE(Table_owssvr[[#This Row],[Created By_B1]],",",""),Table_owssvr[[#This Row],[Created By_B1]])</f>
        <v>Jimmy Dunphy</v>
      </c>
      <c r="T1343" s="31">
        <v>1358</v>
      </c>
      <c r="U1343" s="25" t="s">
        <v>15</v>
      </c>
      <c r="V1343" s="29">
        <v>43581.387789351851</v>
      </c>
      <c r="W1343" s="25" t="s">
        <v>26</v>
      </c>
      <c r="X1343" s="25"/>
      <c r="Y1343" s="25" t="s">
        <v>13</v>
      </c>
      <c r="Z1343" s="25" t="s">
        <v>12</v>
      </c>
      <c r="AA1343" s="25" t="s">
        <v>11</v>
      </c>
    </row>
    <row r="1344" spans="1:27" x14ac:dyDescent="0.25">
      <c r="A1344" s="25" t="s">
        <v>631</v>
      </c>
      <c r="B1344" s="26">
        <v>43580</v>
      </c>
      <c r="C1344" s="27" t="str">
        <f ca="1">IF(Table_owssvr[[#This Row],[Date]]&gt;=(TODAY()-365),"Y","N")</f>
        <v>Y</v>
      </c>
      <c r="D1344" s="25" t="s">
        <v>2787</v>
      </c>
      <c r="E1344" s="25" t="s">
        <v>296</v>
      </c>
      <c r="F1344" s="14" t="s">
        <v>2788</v>
      </c>
      <c r="G1344" s="25" t="s">
        <v>428</v>
      </c>
      <c r="H1344" s="28" t="str">
        <f>IFERROR(LEFT(Table_owssvr[[#This Row],[Subject]],FIND(";",Table_owssvr[[#This Row],[Subject]])-1),Table_owssvr[[#This Row],[Subject]])</f>
        <v>Damage related to disaster</v>
      </c>
      <c r="I1344" s="25" t="s">
        <v>27</v>
      </c>
      <c r="J1344" s="25" t="s">
        <v>4</v>
      </c>
      <c r="K1344" s="29">
        <v>43580.613125000003</v>
      </c>
      <c r="L1344" s="25"/>
      <c r="M1344" s="25"/>
      <c r="N1344" s="30" t="s">
        <v>12</v>
      </c>
      <c r="O1344" s="28" t="b">
        <v>0</v>
      </c>
      <c r="P1344" s="25" t="s">
        <v>15</v>
      </c>
      <c r="Q1344" s="33" t="str">
        <f>IF(ISNUMBER(SEARCH(",",Table_owssvr[[#This Row],[Created By]])),SUBSTITUTE(Table_owssvr[[#This Row],[Created By]]," OCD,",""),Table_owssvr[[#This Row],[Created By]])</f>
        <v>Kristen Hebert</v>
      </c>
      <c r="R1344" s="33" t="str">
        <f>IF(ISNUMBER(SEARCH(",",Table_owssvr[[#This Row],[Created By]])),(MID(Table_owssvr[[#This Row],[Created By_A]]&amp;" "&amp;Table_owssvr[[#This Row],[Created By_A]],FIND(" ",Table_owssvr[[#This Row],[Created By_A]])+1,LEN(Table_owssvr[[#This Row],[Created By_A]]))),Table_owssvr[[#This Row],[Created By]])</f>
        <v>Kristen Hebert</v>
      </c>
      <c r="S1344" s="34" t="str">
        <f>IF(ISNUMBER(SEARCH(",",Table_owssvr[[#This Row],[Created By_B1]])),SUBSTITUTE(Table_owssvr[[#This Row],[Created By_B1]],",",""),Table_owssvr[[#This Row],[Created By_B1]])</f>
        <v>Kristen Hebert</v>
      </c>
      <c r="T1344" s="31">
        <v>1359</v>
      </c>
      <c r="U1344" s="25" t="s">
        <v>15</v>
      </c>
      <c r="V1344" s="29">
        <v>43580.618784722225</v>
      </c>
      <c r="W1344" s="25" t="s">
        <v>4</v>
      </c>
      <c r="X1344" s="25"/>
      <c r="Y1344" s="25" t="s">
        <v>190</v>
      </c>
      <c r="Z1344" s="25" t="s">
        <v>12</v>
      </c>
      <c r="AA1344" s="25" t="s">
        <v>11</v>
      </c>
    </row>
    <row r="1345" spans="1:27" x14ac:dyDescent="0.25">
      <c r="A1345" s="25" t="s">
        <v>1065</v>
      </c>
      <c r="B1345" s="26">
        <v>43579</v>
      </c>
      <c r="C1345" s="27" t="str">
        <f ca="1">IF(Table_owssvr[[#This Row],[Date]]&gt;=(TODAY()-365),"Y","N")</f>
        <v>Y</v>
      </c>
      <c r="D1345" s="25" t="s">
        <v>2789</v>
      </c>
      <c r="E1345" s="25" t="s">
        <v>502</v>
      </c>
      <c r="F1345" s="14" t="s">
        <v>2790</v>
      </c>
      <c r="G1345" s="25" t="s">
        <v>2370</v>
      </c>
      <c r="H1345" s="28" t="str">
        <f>IFERROR(LEFT(Table_owssvr[[#This Row],[Subject]],FIND(";",Table_owssvr[[#This Row],[Subject]])-1),Table_owssvr[[#This Row],[Subject]])</f>
        <v>Damage related to disaster</v>
      </c>
      <c r="I1345" s="25" t="s">
        <v>27</v>
      </c>
      <c r="J1345" s="25" t="s">
        <v>4</v>
      </c>
      <c r="K1345" s="29">
        <v>43580.626631944448</v>
      </c>
      <c r="L1345" s="25"/>
      <c r="M1345" s="25"/>
      <c r="N1345" s="30" t="s">
        <v>12</v>
      </c>
      <c r="O1345" s="28" t="b">
        <v>0</v>
      </c>
      <c r="P1345" s="25" t="s">
        <v>15</v>
      </c>
      <c r="Q1345" s="33" t="str">
        <f>IF(ISNUMBER(SEARCH(",",Table_owssvr[[#This Row],[Created By]])),SUBSTITUTE(Table_owssvr[[#This Row],[Created By]]," OCD,",""),Table_owssvr[[#This Row],[Created By]])</f>
        <v>Kristen Hebert</v>
      </c>
      <c r="R1345" s="33" t="str">
        <f>IF(ISNUMBER(SEARCH(",",Table_owssvr[[#This Row],[Created By]])),(MID(Table_owssvr[[#This Row],[Created By_A]]&amp;" "&amp;Table_owssvr[[#This Row],[Created By_A]],FIND(" ",Table_owssvr[[#This Row],[Created By_A]])+1,LEN(Table_owssvr[[#This Row],[Created By_A]]))),Table_owssvr[[#This Row],[Created By]])</f>
        <v>Kristen Hebert</v>
      </c>
      <c r="S1345" s="34" t="str">
        <f>IF(ISNUMBER(SEARCH(",",Table_owssvr[[#This Row],[Created By_B1]])),SUBSTITUTE(Table_owssvr[[#This Row],[Created By_B1]],",",""),Table_owssvr[[#This Row],[Created By_B1]])</f>
        <v>Kristen Hebert</v>
      </c>
      <c r="T1345" s="31">
        <v>1360</v>
      </c>
      <c r="U1345" s="25" t="s">
        <v>15</v>
      </c>
      <c r="V1345" s="29">
        <v>43580.707974537036</v>
      </c>
      <c r="W1345" s="25" t="s">
        <v>4</v>
      </c>
      <c r="X1345" s="25"/>
      <c r="Y1345" s="25" t="s">
        <v>190</v>
      </c>
      <c r="Z1345" s="25" t="s">
        <v>12</v>
      </c>
      <c r="AA1345" s="25" t="s">
        <v>11</v>
      </c>
    </row>
    <row r="1346" spans="1:27" x14ac:dyDescent="0.25">
      <c r="A1346" s="25" t="s">
        <v>2791</v>
      </c>
      <c r="B1346" s="26">
        <v>43580</v>
      </c>
      <c r="C1346" s="27" t="str">
        <f ca="1">IF(Table_owssvr[[#This Row],[Date]]&gt;=(TODAY()-365),"Y","N")</f>
        <v>Y</v>
      </c>
      <c r="D1346" s="25" t="s">
        <v>2787</v>
      </c>
      <c r="E1346" s="25" t="s">
        <v>296</v>
      </c>
      <c r="F1346" s="14" t="s">
        <v>2792</v>
      </c>
      <c r="G1346" s="25" t="s">
        <v>2793</v>
      </c>
      <c r="H1346" s="28" t="str">
        <f>IFERROR(LEFT(Table_owssvr[[#This Row],[Subject]],FIND(";",Table_owssvr[[#This Row],[Subject]])-1),Table_owssvr[[#This Row],[Subject]])</f>
        <v>Damage related to disaster</v>
      </c>
      <c r="I1346" s="25" t="s">
        <v>27</v>
      </c>
      <c r="J1346" s="25" t="s">
        <v>2831</v>
      </c>
      <c r="K1346" s="29">
        <v>43580.658449074072</v>
      </c>
      <c r="L1346" s="25"/>
      <c r="M1346" s="25"/>
      <c r="N1346" s="30" t="s">
        <v>12</v>
      </c>
      <c r="O1346" s="28" t="b">
        <v>0</v>
      </c>
      <c r="P1346" s="25" t="s">
        <v>15</v>
      </c>
      <c r="Q1346" s="33" t="str">
        <f>IF(ISNUMBER(SEARCH(",",Table_owssvr[[#This Row],[Created By]])),SUBSTITUTE(Table_owssvr[[#This Row],[Created By]]," OCD,",""),Table_owssvr[[#This Row],[Created By]])</f>
        <v>Martine Turner</v>
      </c>
      <c r="R1346" s="33" t="str">
        <f>IF(ISNUMBER(SEARCH(",",Table_owssvr[[#This Row],[Created By]])),(MID(Table_owssvr[[#This Row],[Created By_A]]&amp;" "&amp;Table_owssvr[[#This Row],[Created By_A]],FIND(" ",Table_owssvr[[#This Row],[Created By_A]])+1,LEN(Table_owssvr[[#This Row],[Created By_A]]))),Table_owssvr[[#This Row],[Created By]])</f>
        <v>Martine Turner</v>
      </c>
      <c r="S1346" s="34" t="str">
        <f>IF(ISNUMBER(SEARCH(",",Table_owssvr[[#This Row],[Created By_B1]])),SUBSTITUTE(Table_owssvr[[#This Row],[Created By_B1]],",",""),Table_owssvr[[#This Row],[Created By_B1]])</f>
        <v>Martine Turner</v>
      </c>
      <c r="T1346" s="31">
        <v>1361</v>
      </c>
      <c r="U1346" s="25" t="s">
        <v>15</v>
      </c>
      <c r="V1346" s="29">
        <v>43580.658449074072</v>
      </c>
      <c r="W1346" s="25" t="s">
        <v>2831</v>
      </c>
      <c r="X1346" s="25"/>
      <c r="Y1346" s="25" t="s">
        <v>190</v>
      </c>
      <c r="Z1346" s="25" t="s">
        <v>12</v>
      </c>
      <c r="AA1346" s="25" t="s">
        <v>11</v>
      </c>
    </row>
    <row r="1347" spans="1:27" x14ac:dyDescent="0.25">
      <c r="A1347" s="25" t="s">
        <v>1030</v>
      </c>
      <c r="B1347" s="26">
        <v>43566</v>
      </c>
      <c r="C1347" s="27" t="str">
        <f ca="1">IF(Table_owssvr[[#This Row],[Date]]&gt;=(TODAY()-365),"Y","N")</f>
        <v>Y</v>
      </c>
      <c r="D1347" s="25" t="s">
        <v>2794</v>
      </c>
      <c r="E1347" s="25" t="s">
        <v>48</v>
      </c>
      <c r="F1347" s="14" t="s">
        <v>2795</v>
      </c>
      <c r="G1347" s="25" t="s">
        <v>682</v>
      </c>
      <c r="H1347" s="28" t="str">
        <f>IFERROR(LEFT(Table_owssvr[[#This Row],[Subject]],FIND(";",Table_owssvr[[#This Row],[Subject]])-1),Table_owssvr[[#This Row],[Subject]])</f>
        <v>Damage related to disaster</v>
      </c>
      <c r="I1347" s="25" t="s">
        <v>27</v>
      </c>
      <c r="J1347" s="25" t="s">
        <v>4</v>
      </c>
      <c r="K1347" s="29">
        <v>43580.700312499997</v>
      </c>
      <c r="L1347" s="25"/>
      <c r="M1347" s="25"/>
      <c r="N1347" s="30" t="s">
        <v>12</v>
      </c>
      <c r="O1347" s="28" t="b">
        <v>0</v>
      </c>
      <c r="P1347" s="25" t="s">
        <v>15</v>
      </c>
      <c r="Q1347" s="33" t="str">
        <f>IF(ISNUMBER(SEARCH(",",Table_owssvr[[#This Row],[Created By]])),SUBSTITUTE(Table_owssvr[[#This Row],[Created By]]," OCD,",""),Table_owssvr[[#This Row],[Created By]])</f>
        <v>Kristen Hebert</v>
      </c>
      <c r="R1347" s="33" t="str">
        <f>IF(ISNUMBER(SEARCH(",",Table_owssvr[[#This Row],[Created By]])),(MID(Table_owssvr[[#This Row],[Created By_A]]&amp;" "&amp;Table_owssvr[[#This Row],[Created By_A]],FIND(" ",Table_owssvr[[#This Row],[Created By_A]])+1,LEN(Table_owssvr[[#This Row],[Created By_A]]))),Table_owssvr[[#This Row],[Created By]])</f>
        <v>Kristen Hebert</v>
      </c>
      <c r="S1347" s="34" t="str">
        <f>IF(ISNUMBER(SEARCH(",",Table_owssvr[[#This Row],[Created By_B1]])),SUBSTITUTE(Table_owssvr[[#This Row],[Created By_B1]],",",""),Table_owssvr[[#This Row],[Created By_B1]])</f>
        <v>Kristen Hebert</v>
      </c>
      <c r="T1347" s="31">
        <v>1362</v>
      </c>
      <c r="U1347" s="25" t="s">
        <v>15</v>
      </c>
      <c r="V1347" s="29">
        <v>43580.708726851852</v>
      </c>
      <c r="W1347" s="25" t="s">
        <v>4</v>
      </c>
      <c r="X1347" s="25"/>
      <c r="Y1347" s="25" t="s">
        <v>190</v>
      </c>
      <c r="Z1347" s="25" t="s">
        <v>12</v>
      </c>
      <c r="AA1347" s="25" t="s">
        <v>11</v>
      </c>
    </row>
    <row r="1348" spans="1:27" x14ac:dyDescent="0.25">
      <c r="A1348" s="25" t="s">
        <v>1065</v>
      </c>
      <c r="B1348" s="26">
        <v>43551</v>
      </c>
      <c r="C1348" s="27" t="str">
        <f ca="1">IF(Table_owssvr[[#This Row],[Date]]&gt;=(TODAY()-365),"Y","N")</f>
        <v>Y</v>
      </c>
      <c r="D1348" s="25" t="s">
        <v>2789</v>
      </c>
      <c r="E1348" s="25" t="s">
        <v>502</v>
      </c>
      <c r="F1348" s="14" t="s">
        <v>2796</v>
      </c>
      <c r="G1348" s="25" t="s">
        <v>2370</v>
      </c>
      <c r="H1348" s="28" t="str">
        <f>IFERROR(LEFT(Table_owssvr[[#This Row],[Subject]],FIND(";",Table_owssvr[[#This Row],[Subject]])-1),Table_owssvr[[#This Row],[Subject]])</f>
        <v>Damage related to disaster</v>
      </c>
      <c r="I1348" s="25" t="s">
        <v>27</v>
      </c>
      <c r="J1348" s="25" t="s">
        <v>4</v>
      </c>
      <c r="K1348" s="29">
        <v>43580.705092592594</v>
      </c>
      <c r="L1348" s="25"/>
      <c r="M1348" s="25"/>
      <c r="N1348" s="30" t="s">
        <v>12</v>
      </c>
      <c r="O1348" s="28" t="b">
        <v>0</v>
      </c>
      <c r="P1348" s="25" t="s">
        <v>15</v>
      </c>
      <c r="Q1348" s="33" t="str">
        <f>IF(ISNUMBER(SEARCH(",",Table_owssvr[[#This Row],[Created By]])),SUBSTITUTE(Table_owssvr[[#This Row],[Created By]]," OCD,",""),Table_owssvr[[#This Row],[Created By]])</f>
        <v>Kristen Hebert</v>
      </c>
      <c r="R1348" s="33" t="str">
        <f>IF(ISNUMBER(SEARCH(",",Table_owssvr[[#This Row],[Created By]])),(MID(Table_owssvr[[#This Row],[Created By_A]]&amp;" "&amp;Table_owssvr[[#This Row],[Created By_A]],FIND(" ",Table_owssvr[[#This Row],[Created By_A]])+1,LEN(Table_owssvr[[#This Row],[Created By_A]]))),Table_owssvr[[#This Row],[Created By]])</f>
        <v>Kristen Hebert</v>
      </c>
      <c r="S1348" s="34" t="str">
        <f>IF(ISNUMBER(SEARCH(",",Table_owssvr[[#This Row],[Created By_B1]])),SUBSTITUTE(Table_owssvr[[#This Row],[Created By_B1]],",",""),Table_owssvr[[#This Row],[Created By_B1]])</f>
        <v>Kristen Hebert</v>
      </c>
      <c r="T1348" s="31">
        <v>1363</v>
      </c>
      <c r="U1348" s="25" t="s">
        <v>15</v>
      </c>
      <c r="V1348" s="29">
        <v>43580.709317129629</v>
      </c>
      <c r="W1348" s="25" t="s">
        <v>4</v>
      </c>
      <c r="X1348" s="25"/>
      <c r="Y1348" s="25" t="s">
        <v>190</v>
      </c>
      <c r="Z1348" s="25" t="s">
        <v>12</v>
      </c>
      <c r="AA1348" s="25" t="s">
        <v>11</v>
      </c>
    </row>
    <row r="1349" spans="1:27" x14ac:dyDescent="0.25">
      <c r="A1349" s="25" t="s">
        <v>1030</v>
      </c>
      <c r="B1349" s="26">
        <v>43538</v>
      </c>
      <c r="C1349" s="27" t="str">
        <f ca="1">IF(Table_owssvr[[#This Row],[Date]]&gt;=(TODAY()-365),"Y","N")</f>
        <v>N</v>
      </c>
      <c r="D1349" s="25" t="s">
        <v>2797</v>
      </c>
      <c r="E1349" s="25" t="s">
        <v>48</v>
      </c>
      <c r="F1349" s="14" t="s">
        <v>2798</v>
      </c>
      <c r="G1349" s="25" t="s">
        <v>682</v>
      </c>
      <c r="H1349" s="28" t="str">
        <f>IFERROR(LEFT(Table_owssvr[[#This Row],[Subject]],FIND(";",Table_owssvr[[#This Row],[Subject]])-1),Table_owssvr[[#This Row],[Subject]])</f>
        <v>Damage related to disaster</v>
      </c>
      <c r="I1349" s="25" t="s">
        <v>27</v>
      </c>
      <c r="J1349" s="25" t="s">
        <v>4</v>
      </c>
      <c r="K1349" s="29">
        <v>43580.713275462964</v>
      </c>
      <c r="L1349" s="25"/>
      <c r="M1349" s="25"/>
      <c r="N1349" s="30" t="s">
        <v>12</v>
      </c>
      <c r="O1349" s="28" t="b">
        <v>0</v>
      </c>
      <c r="P1349" s="25" t="s">
        <v>15</v>
      </c>
      <c r="Q1349" s="33" t="str">
        <f>IF(ISNUMBER(SEARCH(",",Table_owssvr[[#This Row],[Created By]])),SUBSTITUTE(Table_owssvr[[#This Row],[Created By]]," OCD,",""),Table_owssvr[[#This Row],[Created By]])</f>
        <v>Kristen Hebert</v>
      </c>
      <c r="R1349" s="33" t="str">
        <f>IF(ISNUMBER(SEARCH(",",Table_owssvr[[#This Row],[Created By]])),(MID(Table_owssvr[[#This Row],[Created By_A]]&amp;" "&amp;Table_owssvr[[#This Row],[Created By_A]],FIND(" ",Table_owssvr[[#This Row],[Created By_A]])+1,LEN(Table_owssvr[[#This Row],[Created By_A]]))),Table_owssvr[[#This Row],[Created By]])</f>
        <v>Kristen Hebert</v>
      </c>
      <c r="S1349" s="34" t="str">
        <f>IF(ISNUMBER(SEARCH(",",Table_owssvr[[#This Row],[Created By_B1]])),SUBSTITUTE(Table_owssvr[[#This Row],[Created By_B1]],",",""),Table_owssvr[[#This Row],[Created By_B1]])</f>
        <v>Kristen Hebert</v>
      </c>
      <c r="T1349" s="31">
        <v>1364</v>
      </c>
      <c r="U1349" s="25" t="s">
        <v>15</v>
      </c>
      <c r="V1349" s="29">
        <v>43714.436053240737</v>
      </c>
      <c r="W1349" s="25" t="s">
        <v>4</v>
      </c>
      <c r="X1349" s="25"/>
      <c r="Y1349" s="25" t="s">
        <v>190</v>
      </c>
      <c r="Z1349" s="25" t="s">
        <v>12</v>
      </c>
      <c r="AA1349" s="25" t="s">
        <v>11</v>
      </c>
    </row>
    <row r="1350" spans="1:27" x14ac:dyDescent="0.25">
      <c r="A1350" s="25" t="s">
        <v>2799</v>
      </c>
      <c r="B1350" s="26">
        <v>43581</v>
      </c>
      <c r="C1350" s="27" t="str">
        <f ca="1">IF(Table_owssvr[[#This Row],[Date]]&gt;=(TODAY()-365),"Y","N")</f>
        <v>Y</v>
      </c>
      <c r="D1350" s="25" t="s">
        <v>2800</v>
      </c>
      <c r="E1350" s="25" t="s">
        <v>19</v>
      </c>
      <c r="F1350" s="14" t="s">
        <v>2801</v>
      </c>
      <c r="G1350" s="25" t="s">
        <v>306</v>
      </c>
      <c r="H1350" s="28" t="str">
        <f>IFERROR(LEFT(Table_owssvr[[#This Row],[Subject]],FIND(";",Table_owssvr[[#This Row],[Subject]])-1),Table_owssvr[[#This Row],[Subject]])</f>
        <v>Damage related to disaster</v>
      </c>
      <c r="I1350" s="25" t="s">
        <v>27</v>
      </c>
      <c r="J1350" s="25" t="s">
        <v>14</v>
      </c>
      <c r="K1350" s="29">
        <v>43584.321539351855</v>
      </c>
      <c r="L1350" s="25"/>
      <c r="M1350" s="25"/>
      <c r="N1350" s="30" t="s">
        <v>12</v>
      </c>
      <c r="O1350" s="28" t="b">
        <v>0</v>
      </c>
      <c r="P1350" s="25" t="s">
        <v>15</v>
      </c>
      <c r="Q1350" s="33" t="str">
        <f>IF(ISNUMBER(SEARCH(",",Table_owssvr[[#This Row],[Created By]])),SUBSTITUTE(Table_owssvr[[#This Row],[Created By]]," OCD,",""),Table_owssvr[[#This Row],[Created By]])</f>
        <v>Janssen Helena</v>
      </c>
      <c r="R1350" s="33" t="str">
        <f>IF(ISNUMBER(SEARCH(",",Table_owssvr[[#This Row],[Created By]])),(MID(Table_owssvr[[#This Row],[Created By_A]]&amp;" "&amp;Table_owssvr[[#This Row],[Created By_A]],FIND(" ",Table_owssvr[[#This Row],[Created By_A]])+1,LEN(Table_owssvr[[#This Row],[Created By_A]]))),Table_owssvr[[#This Row],[Created By]])</f>
        <v>Helena Janssen</v>
      </c>
      <c r="S1350" s="34" t="str">
        <f>IF(ISNUMBER(SEARCH(",",Table_owssvr[[#This Row],[Created By_B1]])),SUBSTITUTE(Table_owssvr[[#This Row],[Created By_B1]],",",""),Table_owssvr[[#This Row],[Created By_B1]])</f>
        <v>Helena Janssen</v>
      </c>
      <c r="T1350" s="31">
        <v>1365</v>
      </c>
      <c r="U1350" s="25" t="s">
        <v>15</v>
      </c>
      <c r="V1350" s="29">
        <v>43584.441388888888</v>
      </c>
      <c r="W1350" s="25" t="s">
        <v>14</v>
      </c>
      <c r="X1350" s="25"/>
      <c r="Y1350" s="25" t="s">
        <v>13</v>
      </c>
      <c r="Z1350" s="25" t="s">
        <v>12</v>
      </c>
      <c r="AA1350" s="25" t="s">
        <v>11</v>
      </c>
    </row>
    <row r="1351" spans="1:27" x14ac:dyDescent="0.25">
      <c r="A1351" s="25" t="s">
        <v>116</v>
      </c>
      <c r="B1351" s="26">
        <v>43558</v>
      </c>
      <c r="C1351" s="27" t="str">
        <f ca="1">IF(Table_owssvr[[#This Row],[Date]]&gt;=(TODAY()-365),"Y","N")</f>
        <v>Y</v>
      </c>
      <c r="D1351" s="25" t="s">
        <v>115</v>
      </c>
      <c r="E1351" s="25" t="s">
        <v>19</v>
      </c>
      <c r="F1351" s="14" t="s">
        <v>2802</v>
      </c>
      <c r="G1351" s="25" t="s">
        <v>113</v>
      </c>
      <c r="H1351" s="28" t="str">
        <f>IFERROR(LEFT(Table_owssvr[[#This Row],[Subject]],FIND(";",Table_owssvr[[#This Row],[Subject]])-1),Table_owssvr[[#This Row],[Subject]])</f>
        <v>Duplication of Benefits</v>
      </c>
      <c r="I1351" s="25" t="s">
        <v>27</v>
      </c>
      <c r="J1351" s="25" t="s">
        <v>112</v>
      </c>
      <c r="K1351" s="29">
        <v>43585.371030092596</v>
      </c>
      <c r="L1351" s="25"/>
      <c r="M1351" s="25"/>
      <c r="N1351" s="30" t="s">
        <v>12</v>
      </c>
      <c r="O1351" s="28" t="b">
        <v>0</v>
      </c>
      <c r="P1351" s="25" t="s">
        <v>15</v>
      </c>
      <c r="Q1351" s="33" t="str">
        <f>IF(ISNUMBER(SEARCH(",",Table_owssvr[[#This Row],[Created By]])),SUBSTITUTE(Table_owssvr[[#This Row],[Created By]]," OCD,",""),Table_owssvr[[#This Row],[Created By]])</f>
        <v>Chua Michael</v>
      </c>
      <c r="R1351" s="33" t="str">
        <f>IF(ISNUMBER(SEARCH(",",Table_owssvr[[#This Row],[Created By]])),(MID(Table_owssvr[[#This Row],[Created By_A]]&amp;" "&amp;Table_owssvr[[#This Row],[Created By_A]],FIND(" ",Table_owssvr[[#This Row],[Created By_A]])+1,LEN(Table_owssvr[[#This Row],[Created By_A]]))),Table_owssvr[[#This Row],[Created By]])</f>
        <v>Michael Chua</v>
      </c>
      <c r="S1351" s="34" t="str">
        <f>IF(ISNUMBER(SEARCH(",",Table_owssvr[[#This Row],[Created By_B1]])),SUBSTITUTE(Table_owssvr[[#This Row],[Created By_B1]],",",""),Table_owssvr[[#This Row],[Created By_B1]])</f>
        <v>Michael Chua</v>
      </c>
      <c r="T1351" s="31">
        <v>1366</v>
      </c>
      <c r="U1351" s="25" t="s">
        <v>15</v>
      </c>
      <c r="V1351" s="29">
        <v>43585.371030092596</v>
      </c>
      <c r="W1351" s="25" t="s">
        <v>112</v>
      </c>
      <c r="X1351" s="25"/>
      <c r="Y1351" s="25" t="s">
        <v>13</v>
      </c>
      <c r="Z1351" s="25" t="s">
        <v>12</v>
      </c>
      <c r="AA1351" s="25" t="s">
        <v>11</v>
      </c>
    </row>
    <row r="1352" spans="1:27" x14ac:dyDescent="0.25">
      <c r="A1352" s="25" t="s">
        <v>116</v>
      </c>
      <c r="B1352" s="26">
        <v>43565</v>
      </c>
      <c r="C1352" s="27" t="str">
        <f ca="1">IF(Table_owssvr[[#This Row],[Date]]&gt;=(TODAY()-365),"Y","N")</f>
        <v>Y</v>
      </c>
      <c r="D1352" s="25" t="s">
        <v>115</v>
      </c>
      <c r="E1352" s="25" t="s">
        <v>19</v>
      </c>
      <c r="F1352" s="14" t="s">
        <v>2802</v>
      </c>
      <c r="G1352" s="25" t="s">
        <v>113</v>
      </c>
      <c r="H1352" s="28" t="str">
        <f>IFERROR(LEFT(Table_owssvr[[#This Row],[Subject]],FIND(";",Table_owssvr[[#This Row],[Subject]])-1),Table_owssvr[[#This Row],[Subject]])</f>
        <v>Duplication of Benefits</v>
      </c>
      <c r="I1352" s="25" t="s">
        <v>27</v>
      </c>
      <c r="J1352" s="25" t="s">
        <v>112</v>
      </c>
      <c r="K1352" s="29">
        <v>43585.375381944446</v>
      </c>
      <c r="L1352" s="25"/>
      <c r="M1352" s="25"/>
      <c r="N1352" s="30" t="s">
        <v>12</v>
      </c>
      <c r="O1352" s="28" t="b">
        <v>0</v>
      </c>
      <c r="P1352" s="25" t="s">
        <v>15</v>
      </c>
      <c r="Q1352" s="33" t="str">
        <f>IF(ISNUMBER(SEARCH(",",Table_owssvr[[#This Row],[Created By]])),SUBSTITUTE(Table_owssvr[[#This Row],[Created By]]," OCD,",""),Table_owssvr[[#This Row],[Created By]])</f>
        <v>Chua Michael</v>
      </c>
      <c r="R1352" s="33" t="str">
        <f>IF(ISNUMBER(SEARCH(",",Table_owssvr[[#This Row],[Created By]])),(MID(Table_owssvr[[#This Row],[Created By_A]]&amp;" "&amp;Table_owssvr[[#This Row],[Created By_A]],FIND(" ",Table_owssvr[[#This Row],[Created By_A]])+1,LEN(Table_owssvr[[#This Row],[Created By_A]]))),Table_owssvr[[#This Row],[Created By]])</f>
        <v>Michael Chua</v>
      </c>
      <c r="S1352" s="34" t="str">
        <f>IF(ISNUMBER(SEARCH(",",Table_owssvr[[#This Row],[Created By_B1]])),SUBSTITUTE(Table_owssvr[[#This Row],[Created By_B1]],",",""),Table_owssvr[[#This Row],[Created By_B1]])</f>
        <v>Michael Chua</v>
      </c>
      <c r="T1352" s="31">
        <v>1367</v>
      </c>
      <c r="U1352" s="25" t="s">
        <v>15</v>
      </c>
      <c r="V1352" s="29">
        <v>43585.375381944446</v>
      </c>
      <c r="W1352" s="25" t="s">
        <v>112</v>
      </c>
      <c r="X1352" s="25"/>
      <c r="Y1352" s="25" t="s">
        <v>13</v>
      </c>
      <c r="Z1352" s="25" t="s">
        <v>12</v>
      </c>
      <c r="AA1352" s="25" t="s">
        <v>11</v>
      </c>
    </row>
    <row r="1353" spans="1:27" x14ac:dyDescent="0.25">
      <c r="A1353" s="25" t="s">
        <v>116</v>
      </c>
      <c r="B1353" s="26">
        <v>43572</v>
      </c>
      <c r="C1353" s="27" t="str">
        <f ca="1">IF(Table_owssvr[[#This Row],[Date]]&gt;=(TODAY()-365),"Y","N")</f>
        <v>Y</v>
      </c>
      <c r="D1353" s="25" t="s">
        <v>115</v>
      </c>
      <c r="E1353" s="25" t="s">
        <v>19</v>
      </c>
      <c r="F1353" s="14" t="s">
        <v>2802</v>
      </c>
      <c r="G1353" s="25" t="s">
        <v>113</v>
      </c>
      <c r="H1353" s="28" t="str">
        <f>IFERROR(LEFT(Table_owssvr[[#This Row],[Subject]],FIND(";",Table_owssvr[[#This Row],[Subject]])-1),Table_owssvr[[#This Row],[Subject]])</f>
        <v>Duplication of Benefits</v>
      </c>
      <c r="I1353" s="25" t="s">
        <v>27</v>
      </c>
      <c r="J1353" s="25" t="s">
        <v>112</v>
      </c>
      <c r="K1353" s="29">
        <v>43585.375949074078</v>
      </c>
      <c r="L1353" s="25"/>
      <c r="M1353" s="25"/>
      <c r="N1353" s="30" t="s">
        <v>12</v>
      </c>
      <c r="O1353" s="28" t="b">
        <v>0</v>
      </c>
      <c r="P1353" s="25" t="s">
        <v>15</v>
      </c>
      <c r="Q1353" s="33" t="str">
        <f>IF(ISNUMBER(SEARCH(",",Table_owssvr[[#This Row],[Created By]])),SUBSTITUTE(Table_owssvr[[#This Row],[Created By]]," OCD,",""),Table_owssvr[[#This Row],[Created By]])</f>
        <v>Chua Michael</v>
      </c>
      <c r="R1353" s="33" t="str">
        <f>IF(ISNUMBER(SEARCH(",",Table_owssvr[[#This Row],[Created By]])),(MID(Table_owssvr[[#This Row],[Created By_A]]&amp;" "&amp;Table_owssvr[[#This Row],[Created By_A]],FIND(" ",Table_owssvr[[#This Row],[Created By_A]])+1,LEN(Table_owssvr[[#This Row],[Created By_A]]))),Table_owssvr[[#This Row],[Created By]])</f>
        <v>Michael Chua</v>
      </c>
      <c r="S1353" s="34" t="str">
        <f>IF(ISNUMBER(SEARCH(",",Table_owssvr[[#This Row],[Created By_B1]])),SUBSTITUTE(Table_owssvr[[#This Row],[Created By_B1]],",",""),Table_owssvr[[#This Row],[Created By_B1]])</f>
        <v>Michael Chua</v>
      </c>
      <c r="T1353" s="31">
        <v>1368</v>
      </c>
      <c r="U1353" s="25" t="s">
        <v>15</v>
      </c>
      <c r="V1353" s="29">
        <v>43585.375949074078</v>
      </c>
      <c r="W1353" s="25" t="s">
        <v>112</v>
      </c>
      <c r="X1353" s="25"/>
      <c r="Y1353" s="25" t="s">
        <v>13</v>
      </c>
      <c r="Z1353" s="25" t="s">
        <v>12</v>
      </c>
      <c r="AA1353" s="25" t="s">
        <v>11</v>
      </c>
    </row>
    <row r="1354" spans="1:27" x14ac:dyDescent="0.25">
      <c r="A1354" s="25" t="s">
        <v>116</v>
      </c>
      <c r="B1354" s="26">
        <v>43579</v>
      </c>
      <c r="C1354" s="27" t="str">
        <f ca="1">IF(Table_owssvr[[#This Row],[Date]]&gt;=(TODAY()-365),"Y","N")</f>
        <v>Y</v>
      </c>
      <c r="D1354" s="25" t="s">
        <v>115</v>
      </c>
      <c r="E1354" s="25" t="s">
        <v>19</v>
      </c>
      <c r="F1354" s="14" t="s">
        <v>2802</v>
      </c>
      <c r="G1354" s="25" t="s">
        <v>113</v>
      </c>
      <c r="H1354" s="28" t="str">
        <f>IFERROR(LEFT(Table_owssvr[[#This Row],[Subject]],FIND(";",Table_owssvr[[#This Row],[Subject]])-1),Table_owssvr[[#This Row],[Subject]])</f>
        <v>Duplication of Benefits</v>
      </c>
      <c r="I1354" s="25" t="s">
        <v>27</v>
      </c>
      <c r="J1354" s="25" t="s">
        <v>112</v>
      </c>
      <c r="K1354" s="29">
        <v>43585.376319444447</v>
      </c>
      <c r="L1354" s="25"/>
      <c r="M1354" s="25"/>
      <c r="N1354" s="30" t="s">
        <v>12</v>
      </c>
      <c r="O1354" s="28" t="b">
        <v>0</v>
      </c>
      <c r="P1354" s="25" t="s">
        <v>15</v>
      </c>
      <c r="Q1354" s="33" t="str">
        <f>IF(ISNUMBER(SEARCH(",",Table_owssvr[[#This Row],[Created By]])),SUBSTITUTE(Table_owssvr[[#This Row],[Created By]]," OCD,",""),Table_owssvr[[#This Row],[Created By]])</f>
        <v>Chua Michael</v>
      </c>
      <c r="R1354" s="33" t="str">
        <f>IF(ISNUMBER(SEARCH(",",Table_owssvr[[#This Row],[Created By]])),(MID(Table_owssvr[[#This Row],[Created By_A]]&amp;" "&amp;Table_owssvr[[#This Row],[Created By_A]],FIND(" ",Table_owssvr[[#This Row],[Created By_A]])+1,LEN(Table_owssvr[[#This Row],[Created By_A]]))),Table_owssvr[[#This Row],[Created By]])</f>
        <v>Michael Chua</v>
      </c>
      <c r="S1354" s="34" t="str">
        <f>IF(ISNUMBER(SEARCH(",",Table_owssvr[[#This Row],[Created By_B1]])),SUBSTITUTE(Table_owssvr[[#This Row],[Created By_B1]],",",""),Table_owssvr[[#This Row],[Created By_B1]])</f>
        <v>Michael Chua</v>
      </c>
      <c r="T1354" s="31">
        <v>1369</v>
      </c>
      <c r="U1354" s="25" t="s">
        <v>15</v>
      </c>
      <c r="V1354" s="29">
        <v>43585.376319444447</v>
      </c>
      <c r="W1354" s="25" t="s">
        <v>112</v>
      </c>
      <c r="X1354" s="25"/>
      <c r="Y1354" s="25" t="s">
        <v>13</v>
      </c>
      <c r="Z1354" s="25" t="s">
        <v>12</v>
      </c>
      <c r="AA1354" s="25" t="s">
        <v>11</v>
      </c>
    </row>
    <row r="1355" spans="1:27" x14ac:dyDescent="0.25">
      <c r="A1355" s="25" t="s">
        <v>2803</v>
      </c>
      <c r="B1355" s="26">
        <v>43571</v>
      </c>
      <c r="C1355" s="27" t="str">
        <f ca="1">IF(Table_owssvr[[#This Row],[Date]]&gt;=(TODAY()-365),"Y","N")</f>
        <v>Y</v>
      </c>
      <c r="D1355" s="25" t="s">
        <v>224</v>
      </c>
      <c r="E1355" s="25" t="s">
        <v>223</v>
      </c>
      <c r="F1355" s="14" t="s">
        <v>2804</v>
      </c>
      <c r="G1355" s="25" t="s">
        <v>1032</v>
      </c>
      <c r="H1355" s="28" t="str">
        <f>IFERROR(LEFT(Table_owssvr[[#This Row],[Subject]],FIND(";",Table_owssvr[[#This Row],[Subject]])-1),Table_owssvr[[#This Row],[Subject]])</f>
        <v>Financial Management</v>
      </c>
      <c r="I1355" s="25" t="s">
        <v>27</v>
      </c>
      <c r="J1355" s="25" t="s">
        <v>2833</v>
      </c>
      <c r="K1355" s="29">
        <v>43585.51053240741</v>
      </c>
      <c r="L1355" s="25"/>
      <c r="M1355" s="25"/>
      <c r="N1355" s="30" t="s">
        <v>12</v>
      </c>
      <c r="O1355" s="28" t="b">
        <v>0</v>
      </c>
      <c r="P1355" s="25" t="s">
        <v>15</v>
      </c>
      <c r="Q1355" s="33" t="str">
        <f>IF(ISNUMBER(SEARCH(",",Table_owssvr[[#This Row],[Created By]])),SUBSTITUTE(Table_owssvr[[#This Row],[Created By]]," OCD,",""),Table_owssvr[[#This Row],[Created By]])</f>
        <v>Keri Caillet</v>
      </c>
      <c r="R1355" s="33" t="str">
        <f>IF(ISNUMBER(SEARCH(",",Table_owssvr[[#This Row],[Created By]])),(MID(Table_owssvr[[#This Row],[Created By_A]]&amp;" "&amp;Table_owssvr[[#This Row],[Created By_A]],FIND(" ",Table_owssvr[[#This Row],[Created By_A]])+1,LEN(Table_owssvr[[#This Row],[Created By_A]]))),Table_owssvr[[#This Row],[Created By]])</f>
        <v>Keri Caillet</v>
      </c>
      <c r="S1355" s="34" t="str">
        <f>IF(ISNUMBER(SEARCH(",",Table_owssvr[[#This Row],[Created By_B1]])),SUBSTITUTE(Table_owssvr[[#This Row],[Created By_B1]],",",""),Table_owssvr[[#This Row],[Created By_B1]])</f>
        <v>Keri Caillet</v>
      </c>
      <c r="T1355" s="31">
        <v>1370</v>
      </c>
      <c r="U1355" s="25" t="s">
        <v>15</v>
      </c>
      <c r="V1355" s="29">
        <v>43585.516412037039</v>
      </c>
      <c r="W1355" s="25" t="s">
        <v>2833</v>
      </c>
      <c r="X1355" s="25"/>
      <c r="Y1355" s="25" t="s">
        <v>13</v>
      </c>
      <c r="Z1355" s="25" t="s">
        <v>12</v>
      </c>
      <c r="AA1355" s="25" t="s">
        <v>11</v>
      </c>
    </row>
    <row r="1356" spans="1:27" x14ac:dyDescent="0.25">
      <c r="A1356" s="25" t="s">
        <v>2805</v>
      </c>
      <c r="B1356" s="26">
        <v>43571</v>
      </c>
      <c r="C1356" s="27" t="str">
        <f ca="1">IF(Table_owssvr[[#This Row],[Date]]&gt;=(TODAY()-365),"Y","N")</f>
        <v>Y</v>
      </c>
      <c r="D1356" s="25" t="s">
        <v>2187</v>
      </c>
      <c r="E1356" s="25" t="s">
        <v>39</v>
      </c>
      <c r="F1356" s="14" t="s">
        <v>2806</v>
      </c>
      <c r="G1356" s="25" t="s">
        <v>148</v>
      </c>
      <c r="H1356" s="28" t="str">
        <f>IFERROR(LEFT(Table_owssvr[[#This Row],[Subject]],FIND(";",Table_owssvr[[#This Row],[Subject]])-1),Table_owssvr[[#This Row],[Subject]])</f>
        <v>Financial Management</v>
      </c>
      <c r="I1356" s="25" t="s">
        <v>27</v>
      </c>
      <c r="J1356" s="25" t="s">
        <v>2833</v>
      </c>
      <c r="K1356" s="29">
        <v>43585.516168981485</v>
      </c>
      <c r="L1356" s="25"/>
      <c r="M1356" s="25"/>
      <c r="N1356" s="30" t="s">
        <v>12</v>
      </c>
      <c r="O1356" s="28" t="b">
        <v>0</v>
      </c>
      <c r="P1356" s="25" t="s">
        <v>15</v>
      </c>
      <c r="Q1356" s="33" t="str">
        <f>IF(ISNUMBER(SEARCH(",",Table_owssvr[[#This Row],[Created By]])),SUBSTITUTE(Table_owssvr[[#This Row],[Created By]]," OCD,",""),Table_owssvr[[#This Row],[Created By]])</f>
        <v>Keri Caillet</v>
      </c>
      <c r="R1356" s="33" t="str">
        <f>IF(ISNUMBER(SEARCH(",",Table_owssvr[[#This Row],[Created By]])),(MID(Table_owssvr[[#This Row],[Created By_A]]&amp;" "&amp;Table_owssvr[[#This Row],[Created By_A]],FIND(" ",Table_owssvr[[#This Row],[Created By_A]])+1,LEN(Table_owssvr[[#This Row],[Created By_A]]))),Table_owssvr[[#This Row],[Created By]])</f>
        <v>Keri Caillet</v>
      </c>
      <c r="S1356" s="34" t="str">
        <f>IF(ISNUMBER(SEARCH(",",Table_owssvr[[#This Row],[Created By_B1]])),SUBSTITUTE(Table_owssvr[[#This Row],[Created By_B1]],",",""),Table_owssvr[[#This Row],[Created By_B1]])</f>
        <v>Keri Caillet</v>
      </c>
      <c r="T1356" s="31">
        <v>1371</v>
      </c>
      <c r="U1356" s="25" t="s">
        <v>15</v>
      </c>
      <c r="V1356" s="29">
        <v>43585.516168981485</v>
      </c>
      <c r="W1356" s="25" t="s">
        <v>2833</v>
      </c>
      <c r="X1356" s="25"/>
      <c r="Y1356" s="25" t="s">
        <v>13</v>
      </c>
      <c r="Z1356" s="25" t="s">
        <v>12</v>
      </c>
      <c r="AA1356" s="25" t="s">
        <v>11</v>
      </c>
    </row>
    <row r="1357" spans="1:27" x14ac:dyDescent="0.25">
      <c r="A1357" s="25" t="s">
        <v>2807</v>
      </c>
      <c r="B1357" s="26">
        <v>43578</v>
      </c>
      <c r="C1357" s="27" t="str">
        <f ca="1">IF(Table_owssvr[[#This Row],[Date]]&gt;=(TODAY()-365),"Y","N")</f>
        <v>Y</v>
      </c>
      <c r="D1357" s="25" t="s">
        <v>2187</v>
      </c>
      <c r="E1357" s="25" t="s">
        <v>39</v>
      </c>
      <c r="F1357" s="14" t="s">
        <v>2808</v>
      </c>
      <c r="G1357" s="25" t="s">
        <v>148</v>
      </c>
      <c r="H1357" s="28" t="str">
        <f>IFERROR(LEFT(Table_owssvr[[#This Row],[Subject]],FIND(";",Table_owssvr[[#This Row],[Subject]])-1),Table_owssvr[[#This Row],[Subject]])</f>
        <v>Financial Management</v>
      </c>
      <c r="I1357" s="25" t="s">
        <v>27</v>
      </c>
      <c r="J1357" s="25" t="s">
        <v>2833</v>
      </c>
      <c r="K1357" s="29">
        <v>43585.517870370371</v>
      </c>
      <c r="L1357" s="25"/>
      <c r="M1357" s="25"/>
      <c r="N1357" s="30" t="s">
        <v>12</v>
      </c>
      <c r="O1357" s="28" t="b">
        <v>0</v>
      </c>
      <c r="P1357" s="25" t="s">
        <v>15</v>
      </c>
      <c r="Q1357" s="33" t="str">
        <f>IF(ISNUMBER(SEARCH(",",Table_owssvr[[#This Row],[Created By]])),SUBSTITUTE(Table_owssvr[[#This Row],[Created By]]," OCD,",""),Table_owssvr[[#This Row],[Created By]])</f>
        <v>Keri Caillet</v>
      </c>
      <c r="R1357" s="33" t="str">
        <f>IF(ISNUMBER(SEARCH(",",Table_owssvr[[#This Row],[Created By]])),(MID(Table_owssvr[[#This Row],[Created By_A]]&amp;" "&amp;Table_owssvr[[#This Row],[Created By_A]],FIND(" ",Table_owssvr[[#This Row],[Created By_A]])+1,LEN(Table_owssvr[[#This Row],[Created By_A]]))),Table_owssvr[[#This Row],[Created By]])</f>
        <v>Keri Caillet</v>
      </c>
      <c r="S1357" s="34" t="str">
        <f>IF(ISNUMBER(SEARCH(",",Table_owssvr[[#This Row],[Created By_B1]])),SUBSTITUTE(Table_owssvr[[#This Row],[Created By_B1]],",",""),Table_owssvr[[#This Row],[Created By_B1]])</f>
        <v>Keri Caillet</v>
      </c>
      <c r="T1357" s="31">
        <v>1372</v>
      </c>
      <c r="U1357" s="25" t="s">
        <v>15</v>
      </c>
      <c r="V1357" s="29">
        <v>43585.517870370371</v>
      </c>
      <c r="W1357" s="25" t="s">
        <v>2833</v>
      </c>
      <c r="X1357" s="25"/>
      <c r="Y1357" s="25" t="s">
        <v>13</v>
      </c>
      <c r="Z1357" s="25" t="s">
        <v>12</v>
      </c>
      <c r="AA1357" s="25" t="s">
        <v>11</v>
      </c>
    </row>
    <row r="1358" spans="1:27" x14ac:dyDescent="0.25">
      <c r="A1358" s="25" t="s">
        <v>637</v>
      </c>
      <c r="B1358" s="26">
        <v>43581</v>
      </c>
      <c r="C1358" s="27" t="str">
        <f ca="1">IF(Table_owssvr[[#This Row],[Date]]&gt;=(TODAY()-365),"Y","N")</f>
        <v>Y</v>
      </c>
      <c r="D1358" s="25" t="s">
        <v>692</v>
      </c>
      <c r="E1358" s="25" t="s">
        <v>39</v>
      </c>
      <c r="F1358" s="14" t="s">
        <v>2809</v>
      </c>
      <c r="G1358" s="25" t="s">
        <v>632</v>
      </c>
      <c r="H1358" s="28" t="str">
        <f>IFERROR(LEFT(Table_owssvr[[#This Row],[Subject]],FIND(";",Table_owssvr[[#This Row],[Subject]])-1),Table_owssvr[[#This Row],[Subject]])</f>
        <v>Damage related to disaster</v>
      </c>
      <c r="I1358" s="25" t="s">
        <v>27</v>
      </c>
      <c r="J1358" s="25" t="s">
        <v>4</v>
      </c>
      <c r="K1358" s="29">
        <v>43585.641770833332</v>
      </c>
      <c r="L1358" s="25"/>
      <c r="M1358" s="25"/>
      <c r="N1358" s="30" t="s">
        <v>12</v>
      </c>
      <c r="O1358" s="28" t="b">
        <v>0</v>
      </c>
      <c r="P1358" s="25" t="s">
        <v>15</v>
      </c>
      <c r="Q1358" s="33" t="str">
        <f>IF(ISNUMBER(SEARCH(",",Table_owssvr[[#This Row],[Created By]])),SUBSTITUTE(Table_owssvr[[#This Row],[Created By]]," OCD,",""),Table_owssvr[[#This Row],[Created By]])</f>
        <v>Kristen Hebert</v>
      </c>
      <c r="R1358" s="33" t="str">
        <f>IF(ISNUMBER(SEARCH(",",Table_owssvr[[#This Row],[Created By]])),(MID(Table_owssvr[[#This Row],[Created By_A]]&amp;" "&amp;Table_owssvr[[#This Row],[Created By_A]],FIND(" ",Table_owssvr[[#This Row],[Created By_A]])+1,LEN(Table_owssvr[[#This Row],[Created By_A]]))),Table_owssvr[[#This Row],[Created By]])</f>
        <v>Kristen Hebert</v>
      </c>
      <c r="S1358" s="34" t="str">
        <f>IF(ISNUMBER(SEARCH(",",Table_owssvr[[#This Row],[Created By_B1]])),SUBSTITUTE(Table_owssvr[[#This Row],[Created By_B1]],",",""),Table_owssvr[[#This Row],[Created By_B1]])</f>
        <v>Kristen Hebert</v>
      </c>
      <c r="T1358" s="31">
        <v>1373</v>
      </c>
      <c r="U1358" s="25" t="s">
        <v>15</v>
      </c>
      <c r="V1358" s="29">
        <v>43585.641770833332</v>
      </c>
      <c r="W1358" s="25" t="s">
        <v>4</v>
      </c>
      <c r="X1358" s="25"/>
      <c r="Y1358" s="25" t="s">
        <v>190</v>
      </c>
      <c r="Z1358" s="25" t="s">
        <v>12</v>
      </c>
      <c r="AA1358" s="25" t="s">
        <v>11</v>
      </c>
    </row>
    <row r="1359" spans="1:27" x14ac:dyDescent="0.25">
      <c r="A1359" s="25" t="s">
        <v>177</v>
      </c>
      <c r="B1359" s="26">
        <v>43584</v>
      </c>
      <c r="C1359" s="27" t="str">
        <f ca="1">IF(Table_owssvr[[#This Row],[Date]]&gt;=(TODAY()-365),"Y","N")</f>
        <v>Y</v>
      </c>
      <c r="D1359" s="25" t="s">
        <v>2761</v>
      </c>
      <c r="E1359" s="25" t="s">
        <v>19</v>
      </c>
      <c r="F1359" s="14" t="s">
        <v>2810</v>
      </c>
      <c r="G1359" s="25" t="s">
        <v>306</v>
      </c>
      <c r="H1359" s="28" t="str">
        <f>IFERROR(LEFT(Table_owssvr[[#This Row],[Subject]],FIND(";",Table_owssvr[[#This Row],[Subject]])-1),Table_owssvr[[#This Row],[Subject]])</f>
        <v>Damage related to disaster</v>
      </c>
      <c r="I1359" s="25" t="s">
        <v>27</v>
      </c>
      <c r="J1359" s="25" t="s">
        <v>14</v>
      </c>
      <c r="K1359" s="29">
        <v>43586.304652777777</v>
      </c>
      <c r="L1359" s="25"/>
      <c r="M1359" s="25"/>
      <c r="N1359" s="30" t="s">
        <v>12</v>
      </c>
      <c r="O1359" s="28" t="b">
        <v>0</v>
      </c>
      <c r="P1359" s="25" t="s">
        <v>15</v>
      </c>
      <c r="Q1359" s="33" t="str">
        <f>IF(ISNUMBER(SEARCH(",",Table_owssvr[[#This Row],[Created By]])),SUBSTITUTE(Table_owssvr[[#This Row],[Created By]]," OCD,",""),Table_owssvr[[#This Row],[Created By]])</f>
        <v>Janssen Helena</v>
      </c>
      <c r="R1359" s="33" t="str">
        <f>IF(ISNUMBER(SEARCH(",",Table_owssvr[[#This Row],[Created By]])),(MID(Table_owssvr[[#This Row],[Created By_A]]&amp;" "&amp;Table_owssvr[[#This Row],[Created By_A]],FIND(" ",Table_owssvr[[#This Row],[Created By_A]])+1,LEN(Table_owssvr[[#This Row],[Created By_A]]))),Table_owssvr[[#This Row],[Created By]])</f>
        <v>Helena Janssen</v>
      </c>
      <c r="S1359" s="34" t="str">
        <f>IF(ISNUMBER(SEARCH(",",Table_owssvr[[#This Row],[Created By_B1]])),SUBSTITUTE(Table_owssvr[[#This Row],[Created By_B1]],",",""),Table_owssvr[[#This Row],[Created By_B1]])</f>
        <v>Helena Janssen</v>
      </c>
      <c r="T1359" s="31">
        <v>1374</v>
      </c>
      <c r="U1359" s="25" t="s">
        <v>15</v>
      </c>
      <c r="V1359" s="29">
        <v>43586.304652777777</v>
      </c>
      <c r="W1359" s="25" t="s">
        <v>14</v>
      </c>
      <c r="X1359" s="25"/>
      <c r="Y1359" s="25" t="s">
        <v>13</v>
      </c>
      <c r="Z1359" s="25" t="s">
        <v>12</v>
      </c>
      <c r="AA1359" s="25" t="s">
        <v>11</v>
      </c>
    </row>
    <row r="1360" spans="1:27" x14ac:dyDescent="0.25">
      <c r="A1360" s="25" t="s">
        <v>2451</v>
      </c>
      <c r="B1360" s="26">
        <v>43586</v>
      </c>
      <c r="C1360" s="27" t="str">
        <f ca="1">IF(Table_owssvr[[#This Row],[Date]]&gt;=(TODAY()-365),"Y","N")</f>
        <v>Y</v>
      </c>
      <c r="D1360" s="25" t="s">
        <v>2811</v>
      </c>
      <c r="E1360" s="25" t="s">
        <v>19</v>
      </c>
      <c r="F1360" s="14" t="s">
        <v>2812</v>
      </c>
      <c r="G1360" s="25" t="s">
        <v>117</v>
      </c>
      <c r="H1360" s="28" t="str">
        <f>IFERROR(LEFT(Table_owssvr[[#This Row],[Subject]],FIND(";",Table_owssvr[[#This Row],[Subject]])-1),Table_owssvr[[#This Row],[Subject]])</f>
        <v>Damage related to disaster</v>
      </c>
      <c r="I1360" s="25" t="s">
        <v>27</v>
      </c>
      <c r="J1360" s="25" t="s">
        <v>2827</v>
      </c>
      <c r="K1360" s="29">
        <v>43586.449895833335</v>
      </c>
      <c r="L1360" s="25"/>
      <c r="M1360" s="25"/>
      <c r="N1360" s="30" t="s">
        <v>12</v>
      </c>
      <c r="O1360" s="28" t="b">
        <v>0</v>
      </c>
      <c r="P1360" s="25" t="s">
        <v>15</v>
      </c>
      <c r="Q1360" s="33" t="str">
        <f>IF(ISNUMBER(SEARCH(",",Table_owssvr[[#This Row],[Created By]])),SUBSTITUTE(Table_owssvr[[#This Row],[Created By]]," OCD,",""),Table_owssvr[[#This Row],[Created By]])</f>
        <v>Eva Strausbaugh</v>
      </c>
      <c r="R1360" s="33" t="str">
        <f>IF(ISNUMBER(SEARCH(",",Table_owssvr[[#This Row],[Created By]])),(MID(Table_owssvr[[#This Row],[Created By_A]]&amp;" "&amp;Table_owssvr[[#This Row],[Created By_A]],FIND(" ",Table_owssvr[[#This Row],[Created By_A]])+1,LEN(Table_owssvr[[#This Row],[Created By_A]]))),Table_owssvr[[#This Row],[Created By]])</f>
        <v>Eva Strausbaugh</v>
      </c>
      <c r="S1360" s="34" t="str">
        <f>IF(ISNUMBER(SEARCH(",",Table_owssvr[[#This Row],[Created By_B1]])),SUBSTITUTE(Table_owssvr[[#This Row],[Created By_B1]],",",""),Table_owssvr[[#This Row],[Created By_B1]])</f>
        <v>Eva Strausbaugh</v>
      </c>
      <c r="T1360" s="31">
        <v>1375</v>
      </c>
      <c r="U1360" s="25" t="s">
        <v>15</v>
      </c>
      <c r="V1360" s="29">
        <v>43586.449895833335</v>
      </c>
      <c r="W1360" s="25" t="s">
        <v>2827</v>
      </c>
      <c r="X1360" s="25"/>
      <c r="Y1360" s="25" t="s">
        <v>13</v>
      </c>
      <c r="Z1360" s="25" t="s">
        <v>12</v>
      </c>
      <c r="AA1360" s="25" t="s">
        <v>11</v>
      </c>
    </row>
    <row r="1361" spans="1:27" x14ac:dyDescent="0.25">
      <c r="A1361" s="25" t="s">
        <v>41</v>
      </c>
      <c r="B1361" s="26">
        <v>43587</v>
      </c>
      <c r="C1361" s="27" t="str">
        <f ca="1">IF(Table_owssvr[[#This Row],[Date]]&gt;=(TODAY()-365),"Y","N")</f>
        <v>Y</v>
      </c>
      <c r="D1361" s="25" t="s">
        <v>40</v>
      </c>
      <c r="E1361" s="25" t="s">
        <v>39</v>
      </c>
      <c r="F1361" s="14" t="s">
        <v>2813</v>
      </c>
      <c r="G1361" s="25" t="s">
        <v>13</v>
      </c>
      <c r="H1361" s="28" t="str">
        <f>IFERROR(LEFT(Table_owssvr[[#This Row],[Subject]],FIND(";",Table_owssvr[[#This Row],[Subject]])-1),Table_owssvr[[#This Row],[Subject]])</f>
        <v>Grants Management</v>
      </c>
      <c r="I1361" s="25" t="s">
        <v>27</v>
      </c>
      <c r="J1361" s="25" t="s">
        <v>26</v>
      </c>
      <c r="K1361" s="29">
        <v>43587.300023148149</v>
      </c>
      <c r="L1361" s="25"/>
      <c r="M1361" s="25"/>
      <c r="N1361" s="30" t="s">
        <v>12</v>
      </c>
      <c r="O1361" s="28" t="b">
        <v>0</v>
      </c>
      <c r="P1361" s="25" t="s">
        <v>15</v>
      </c>
      <c r="Q1361" s="33" t="str">
        <f>IF(ISNUMBER(SEARCH(",",Table_owssvr[[#This Row],[Created By]])),SUBSTITUTE(Table_owssvr[[#This Row],[Created By]]," OCD,",""),Table_owssvr[[#This Row],[Created By]])</f>
        <v>Jimmy Dunphy</v>
      </c>
      <c r="R1361" s="33" t="str">
        <f>IF(ISNUMBER(SEARCH(",",Table_owssvr[[#This Row],[Created By]])),(MID(Table_owssvr[[#This Row],[Created By_A]]&amp;" "&amp;Table_owssvr[[#This Row],[Created By_A]],FIND(" ",Table_owssvr[[#This Row],[Created By_A]])+1,LEN(Table_owssvr[[#This Row],[Created By_A]]))),Table_owssvr[[#This Row],[Created By]])</f>
        <v>Jimmy Dunphy</v>
      </c>
      <c r="S1361" s="34" t="str">
        <f>IF(ISNUMBER(SEARCH(",",Table_owssvr[[#This Row],[Created By_B1]])),SUBSTITUTE(Table_owssvr[[#This Row],[Created By_B1]],",",""),Table_owssvr[[#This Row],[Created By_B1]])</f>
        <v>Jimmy Dunphy</v>
      </c>
      <c r="T1361" s="31">
        <v>1376</v>
      </c>
      <c r="U1361" s="25" t="s">
        <v>15</v>
      </c>
      <c r="V1361" s="29">
        <v>43587.424212962964</v>
      </c>
      <c r="W1361" s="25" t="s">
        <v>26</v>
      </c>
      <c r="X1361" s="25"/>
      <c r="Y1361" s="25" t="s">
        <v>13</v>
      </c>
      <c r="Z1361" s="25" t="s">
        <v>12</v>
      </c>
      <c r="AA1361" s="25" t="s">
        <v>11</v>
      </c>
    </row>
    <row r="1362" spans="1:27" x14ac:dyDescent="0.25">
      <c r="A1362" s="25" t="s">
        <v>156</v>
      </c>
      <c r="B1362" s="26">
        <v>43587</v>
      </c>
      <c r="C1362" s="27" t="str">
        <f ca="1">IF(Table_owssvr[[#This Row],[Date]]&gt;=(TODAY()-365),"Y","N")</f>
        <v>Y</v>
      </c>
      <c r="D1362" s="25" t="s">
        <v>2814</v>
      </c>
      <c r="E1362" s="25" t="s">
        <v>39</v>
      </c>
      <c r="F1362" s="14" t="s">
        <v>2815</v>
      </c>
      <c r="G1362" s="25" t="s">
        <v>451</v>
      </c>
      <c r="H1362" s="28" t="str">
        <f>IFERROR(LEFT(Table_owssvr[[#This Row],[Subject]],FIND(";",Table_owssvr[[#This Row],[Subject]])-1),Table_owssvr[[#This Row],[Subject]])</f>
        <v>Eligible CDBG Activities</v>
      </c>
      <c r="I1362" s="25" t="s">
        <v>27</v>
      </c>
      <c r="J1362" s="25" t="s">
        <v>26</v>
      </c>
      <c r="K1362" s="29">
        <v>43587.356458333335</v>
      </c>
      <c r="L1362" s="25"/>
      <c r="M1362" s="25"/>
      <c r="N1362" s="30" t="s">
        <v>12</v>
      </c>
      <c r="O1362" s="28" t="b">
        <v>0</v>
      </c>
      <c r="P1362" s="25" t="s">
        <v>15</v>
      </c>
      <c r="Q1362" s="33" t="str">
        <f>IF(ISNUMBER(SEARCH(",",Table_owssvr[[#This Row],[Created By]])),SUBSTITUTE(Table_owssvr[[#This Row],[Created By]]," OCD,",""),Table_owssvr[[#This Row],[Created By]])</f>
        <v>Jimmy Dunphy</v>
      </c>
      <c r="R1362" s="33" t="str">
        <f>IF(ISNUMBER(SEARCH(",",Table_owssvr[[#This Row],[Created By]])),(MID(Table_owssvr[[#This Row],[Created By_A]]&amp;" "&amp;Table_owssvr[[#This Row],[Created By_A]],FIND(" ",Table_owssvr[[#This Row],[Created By_A]])+1,LEN(Table_owssvr[[#This Row],[Created By_A]]))),Table_owssvr[[#This Row],[Created By]])</f>
        <v>Jimmy Dunphy</v>
      </c>
      <c r="S1362" s="34" t="str">
        <f>IF(ISNUMBER(SEARCH(",",Table_owssvr[[#This Row],[Created By_B1]])),SUBSTITUTE(Table_owssvr[[#This Row],[Created By_B1]],",",""),Table_owssvr[[#This Row],[Created By_B1]])</f>
        <v>Jimmy Dunphy</v>
      </c>
      <c r="T1362" s="31">
        <v>1377</v>
      </c>
      <c r="U1362" s="25" t="s">
        <v>15</v>
      </c>
      <c r="V1362" s="29">
        <v>43587.373437499999</v>
      </c>
      <c r="W1362" s="25" t="s">
        <v>26</v>
      </c>
      <c r="X1362" s="25"/>
      <c r="Y1362" s="25" t="s">
        <v>13</v>
      </c>
      <c r="Z1362" s="25" t="s">
        <v>12</v>
      </c>
      <c r="AA1362" s="25" t="s">
        <v>11</v>
      </c>
    </row>
    <row r="1363" spans="1:27" x14ac:dyDescent="0.25">
      <c r="A1363" s="25" t="s">
        <v>2816</v>
      </c>
      <c r="B1363" s="26">
        <v>43579</v>
      </c>
      <c r="C1363" s="27" t="str">
        <f ca="1">IF(Table_owssvr[[#This Row],[Date]]&gt;=(TODAY()-365),"Y","N")</f>
        <v>Y</v>
      </c>
      <c r="D1363" s="25" t="s">
        <v>2817</v>
      </c>
      <c r="E1363" s="25" t="s">
        <v>39</v>
      </c>
      <c r="F1363" s="14" t="s">
        <v>2818</v>
      </c>
      <c r="G1363" s="25" t="s">
        <v>672</v>
      </c>
      <c r="H1363" s="28" t="str">
        <f>IFERROR(LEFT(Table_owssvr[[#This Row],[Subject]],FIND(";",Table_owssvr[[#This Row],[Subject]])-1),Table_owssvr[[#This Row],[Subject]])</f>
        <v>Damage related to disaster</v>
      </c>
      <c r="I1363" s="25" t="s">
        <v>27</v>
      </c>
      <c r="J1363" s="25" t="s">
        <v>2836</v>
      </c>
      <c r="K1363" s="29">
        <v>43587.377442129633</v>
      </c>
      <c r="L1363" s="25"/>
      <c r="M1363" s="25"/>
      <c r="N1363" s="30" t="s">
        <v>12</v>
      </c>
      <c r="O1363" s="28" t="b">
        <v>0</v>
      </c>
      <c r="P1363" s="25" t="s">
        <v>15</v>
      </c>
      <c r="Q1363" s="33" t="str">
        <f>IF(ISNUMBER(SEARCH(",",Table_owssvr[[#This Row],[Created By]])),SUBSTITUTE(Table_owssvr[[#This Row],[Created By]]," OCD,",""),Table_owssvr[[#This Row],[Created By]])</f>
        <v>Fay Part</v>
      </c>
      <c r="R1363" s="33" t="str">
        <f>IF(ISNUMBER(SEARCH(",",Table_owssvr[[#This Row],[Created By]])),(MID(Table_owssvr[[#This Row],[Created By_A]]&amp;" "&amp;Table_owssvr[[#This Row],[Created By_A]],FIND(" ",Table_owssvr[[#This Row],[Created By_A]])+1,LEN(Table_owssvr[[#This Row],[Created By_A]]))),Table_owssvr[[#This Row],[Created By]])</f>
        <v>Fay Part</v>
      </c>
      <c r="S1363" s="34" t="str">
        <f>IF(ISNUMBER(SEARCH(",",Table_owssvr[[#This Row],[Created By_B1]])),SUBSTITUTE(Table_owssvr[[#This Row],[Created By_B1]],",",""),Table_owssvr[[#This Row],[Created By_B1]])</f>
        <v>Fay Part</v>
      </c>
      <c r="T1363" s="31">
        <v>1378</v>
      </c>
      <c r="U1363" s="25" t="s">
        <v>15</v>
      </c>
      <c r="V1363" s="29">
        <v>43587.377442129633</v>
      </c>
      <c r="W1363" s="25" t="s">
        <v>2836</v>
      </c>
      <c r="X1363" s="25"/>
      <c r="Y1363" s="25" t="s">
        <v>13</v>
      </c>
      <c r="Z1363" s="25" t="s">
        <v>12</v>
      </c>
      <c r="AA1363" s="25" t="s">
        <v>11</v>
      </c>
    </row>
    <row r="1364" spans="1:27" x14ac:dyDescent="0.25">
      <c r="A1364" s="25" t="s">
        <v>135</v>
      </c>
      <c r="B1364" s="26">
        <v>43587</v>
      </c>
      <c r="C1364" s="27" t="str">
        <f ca="1">IF(Table_owssvr[[#This Row],[Date]]&gt;=(TODAY()-365),"Y","N")</f>
        <v>Y</v>
      </c>
      <c r="D1364" s="25" t="s">
        <v>134</v>
      </c>
      <c r="E1364" s="25" t="s">
        <v>39</v>
      </c>
      <c r="F1364" s="14" t="s">
        <v>2819</v>
      </c>
      <c r="G1364" s="25" t="s">
        <v>132</v>
      </c>
      <c r="H1364" s="28" t="str">
        <f>IFERROR(LEFT(Table_owssvr[[#This Row],[Subject]],FIND(";",Table_owssvr[[#This Row],[Subject]])-1),Table_owssvr[[#This Row],[Subject]])</f>
        <v>Low-Moderate Income - National Objective</v>
      </c>
      <c r="I1364" s="25" t="s">
        <v>27</v>
      </c>
      <c r="J1364" s="25" t="s">
        <v>26</v>
      </c>
      <c r="K1364" s="29">
        <v>43587.482673611114</v>
      </c>
      <c r="L1364" s="25"/>
      <c r="M1364" s="25"/>
      <c r="N1364" s="30" t="s">
        <v>12</v>
      </c>
      <c r="O1364" s="28" t="b">
        <v>0</v>
      </c>
      <c r="P1364" s="25" t="s">
        <v>15</v>
      </c>
      <c r="Q1364" s="33" t="str">
        <f>IF(ISNUMBER(SEARCH(",",Table_owssvr[[#This Row],[Created By]])),SUBSTITUTE(Table_owssvr[[#This Row],[Created By]]," OCD,",""),Table_owssvr[[#This Row],[Created By]])</f>
        <v>Jimmy Dunphy</v>
      </c>
      <c r="R1364" s="33" t="str">
        <f>IF(ISNUMBER(SEARCH(",",Table_owssvr[[#This Row],[Created By]])),(MID(Table_owssvr[[#This Row],[Created By_A]]&amp;" "&amp;Table_owssvr[[#This Row],[Created By_A]],FIND(" ",Table_owssvr[[#This Row],[Created By_A]])+1,LEN(Table_owssvr[[#This Row],[Created By_A]]))),Table_owssvr[[#This Row],[Created By]])</f>
        <v>Jimmy Dunphy</v>
      </c>
      <c r="S1364" s="34" t="str">
        <f>IF(ISNUMBER(SEARCH(",",Table_owssvr[[#This Row],[Created By_B1]])),SUBSTITUTE(Table_owssvr[[#This Row],[Created By_B1]],",",""),Table_owssvr[[#This Row],[Created By_B1]])</f>
        <v>Jimmy Dunphy</v>
      </c>
      <c r="T1364" s="31">
        <v>1379</v>
      </c>
      <c r="U1364" s="25" t="s">
        <v>15</v>
      </c>
      <c r="V1364" s="29">
        <v>43587.495381944442</v>
      </c>
      <c r="W1364" s="25" t="s">
        <v>26</v>
      </c>
      <c r="X1364" s="25"/>
      <c r="Y1364" s="25" t="s">
        <v>13</v>
      </c>
      <c r="Z1364" s="25" t="s">
        <v>12</v>
      </c>
      <c r="AA1364" s="25" t="s">
        <v>11</v>
      </c>
    </row>
    <row r="1365" spans="1:27" x14ac:dyDescent="0.25">
      <c r="A1365" s="25" t="s">
        <v>182</v>
      </c>
      <c r="B1365" s="26">
        <v>43586</v>
      </c>
      <c r="C1365" s="27" t="str">
        <f ca="1">IF(Table_owssvr[[#This Row],[Date]]&gt;=(TODAY()-365),"Y","N")</f>
        <v>Y</v>
      </c>
      <c r="D1365" s="25" t="s">
        <v>2820</v>
      </c>
      <c r="E1365" s="25" t="s">
        <v>19</v>
      </c>
      <c r="F1365" s="14" t="s">
        <v>2821</v>
      </c>
      <c r="G1365" s="25" t="s">
        <v>22</v>
      </c>
      <c r="H1365" s="28" t="str">
        <f>IFERROR(LEFT(Table_owssvr[[#This Row],[Subject]],FIND(";",Table_owssvr[[#This Row],[Subject]])-1),Table_owssvr[[#This Row],[Subject]])</f>
        <v>Damage related to disaster</v>
      </c>
      <c r="I1365" s="25" t="s">
        <v>16</v>
      </c>
      <c r="J1365" s="25" t="s">
        <v>95</v>
      </c>
      <c r="K1365" s="29">
        <v>43588.280821759261</v>
      </c>
      <c r="L1365" s="25"/>
      <c r="M1365" s="25"/>
      <c r="N1365" s="30" t="s">
        <v>12</v>
      </c>
      <c r="O1365" s="28" t="b">
        <v>0</v>
      </c>
      <c r="P1365" s="25" t="s">
        <v>15</v>
      </c>
      <c r="Q1365" s="33" t="str">
        <f>IF(ISNUMBER(SEARCH(",",Table_owssvr[[#This Row],[Created By]])),SUBSTITUTE(Table_owssvr[[#This Row],[Created By]]," OCD,",""),Table_owssvr[[#This Row],[Created By]])</f>
        <v>Eugenia Williams</v>
      </c>
      <c r="R1365" s="33" t="str">
        <f>IF(ISNUMBER(SEARCH(",",Table_owssvr[[#This Row],[Created By]])),(MID(Table_owssvr[[#This Row],[Created By_A]]&amp;" "&amp;Table_owssvr[[#This Row],[Created By_A]],FIND(" ",Table_owssvr[[#This Row],[Created By_A]])+1,LEN(Table_owssvr[[#This Row],[Created By_A]]))),Table_owssvr[[#This Row],[Created By]])</f>
        <v>Eugenia Williams</v>
      </c>
      <c r="S1365" s="34" t="str">
        <f>IF(ISNUMBER(SEARCH(",",Table_owssvr[[#This Row],[Created By_B1]])),SUBSTITUTE(Table_owssvr[[#This Row],[Created By_B1]],",",""),Table_owssvr[[#This Row],[Created By_B1]])</f>
        <v>Eugenia Williams</v>
      </c>
      <c r="T1365" s="31">
        <v>1380</v>
      </c>
      <c r="U1365" s="25" t="s">
        <v>15</v>
      </c>
      <c r="V1365" s="29">
        <v>43588.280821759261</v>
      </c>
      <c r="W1365" s="25" t="s">
        <v>95</v>
      </c>
      <c r="X1365" s="25"/>
      <c r="Y1365" s="25" t="s">
        <v>13</v>
      </c>
      <c r="Z1365" s="25" t="s">
        <v>12</v>
      </c>
      <c r="AA1365" s="25" t="s">
        <v>11</v>
      </c>
    </row>
    <row r="1366" spans="1:27" x14ac:dyDescent="0.25">
      <c r="A1366" s="25" t="s">
        <v>2822</v>
      </c>
      <c r="B1366" s="26">
        <v>43588</v>
      </c>
      <c r="C1366" s="27" t="str">
        <f ca="1">IF(Table_owssvr[[#This Row],[Date]]&gt;=(TODAY()-365),"Y","N")</f>
        <v>Y</v>
      </c>
      <c r="D1366" s="25" t="s">
        <v>2823</v>
      </c>
      <c r="E1366" s="25" t="s">
        <v>19</v>
      </c>
      <c r="F1366" s="14" t="s">
        <v>2824</v>
      </c>
      <c r="G1366" s="25" t="s">
        <v>306</v>
      </c>
      <c r="H1366" s="28" t="str">
        <f>IFERROR(LEFT(Table_owssvr[[#This Row],[Subject]],FIND(";",Table_owssvr[[#This Row],[Subject]])-1),Table_owssvr[[#This Row],[Subject]])</f>
        <v>Damage related to disaster</v>
      </c>
      <c r="I1366" s="25" t="s">
        <v>27</v>
      </c>
      <c r="J1366" s="25" t="s">
        <v>14</v>
      </c>
      <c r="K1366" s="29">
        <v>43588.595034722224</v>
      </c>
      <c r="L1366" s="25"/>
      <c r="M1366" s="25"/>
      <c r="N1366" s="30" t="s">
        <v>12</v>
      </c>
      <c r="O1366" s="28" t="b">
        <v>0</v>
      </c>
      <c r="P1366" s="25" t="s">
        <v>15</v>
      </c>
      <c r="Q1366" s="33" t="str">
        <f>IF(ISNUMBER(SEARCH(",",Table_owssvr[[#This Row],[Created By]])),SUBSTITUTE(Table_owssvr[[#This Row],[Created By]]," OCD,",""),Table_owssvr[[#This Row],[Created By]])</f>
        <v>Janssen Helena</v>
      </c>
      <c r="R1366" s="33" t="str">
        <f>IF(ISNUMBER(SEARCH(",",Table_owssvr[[#This Row],[Created By]])),(MID(Table_owssvr[[#This Row],[Created By_A]]&amp;" "&amp;Table_owssvr[[#This Row],[Created By_A]],FIND(" ",Table_owssvr[[#This Row],[Created By_A]])+1,LEN(Table_owssvr[[#This Row],[Created By_A]]))),Table_owssvr[[#This Row],[Created By]])</f>
        <v>Helena Janssen</v>
      </c>
      <c r="S1366" s="34" t="str">
        <f>IF(ISNUMBER(SEARCH(",",Table_owssvr[[#This Row],[Created By_B1]])),SUBSTITUTE(Table_owssvr[[#This Row],[Created By_B1]],",",""),Table_owssvr[[#This Row],[Created By_B1]])</f>
        <v>Helena Janssen</v>
      </c>
      <c r="T1366" s="31">
        <v>1381</v>
      </c>
      <c r="U1366" s="25" t="s">
        <v>15</v>
      </c>
      <c r="V1366" s="29">
        <v>43588.595034722224</v>
      </c>
      <c r="W1366" s="25" t="s">
        <v>14</v>
      </c>
      <c r="X1366" s="25"/>
      <c r="Y1366" s="25" t="s">
        <v>13</v>
      </c>
      <c r="Z1366" s="25" t="s">
        <v>12</v>
      </c>
      <c r="AA1366" s="25" t="s">
        <v>11</v>
      </c>
    </row>
    <row r="1367" spans="1:27" x14ac:dyDescent="0.25">
      <c r="A1367" s="25" t="s">
        <v>153</v>
      </c>
      <c r="B1367" s="26">
        <v>43592</v>
      </c>
      <c r="C1367" s="27" t="str">
        <f ca="1">IF(Table_owssvr[[#This Row],[Date]]&gt;=(TODAY()-365),"Y","N")</f>
        <v>Y</v>
      </c>
      <c r="D1367" s="25" t="s">
        <v>2837</v>
      </c>
      <c r="E1367" s="25" t="s">
        <v>39</v>
      </c>
      <c r="F1367" s="14" t="s">
        <v>2838</v>
      </c>
      <c r="G1367" s="25" t="s">
        <v>13</v>
      </c>
      <c r="H1367" s="28" t="str">
        <f>IFERROR(LEFT(Table_owssvr[[#This Row],[Subject]],FIND(";",Table_owssvr[[#This Row],[Subject]])-1),Table_owssvr[[#This Row],[Subject]])</f>
        <v>Grants Management</v>
      </c>
      <c r="I1367" s="25" t="s">
        <v>27</v>
      </c>
      <c r="J1367" s="25" t="s">
        <v>26</v>
      </c>
      <c r="K1367" s="29">
        <v>43593.413460648146</v>
      </c>
      <c r="L1367" s="25"/>
      <c r="M1367" s="25"/>
      <c r="N1367" s="30" t="s">
        <v>12</v>
      </c>
      <c r="O1367" s="28" t="b">
        <v>0</v>
      </c>
      <c r="P1367" s="25" t="s">
        <v>15</v>
      </c>
      <c r="Q1367" s="33" t="str">
        <f>IF(ISNUMBER(SEARCH(",",Table_owssvr[[#This Row],[Created By]])),SUBSTITUTE(Table_owssvr[[#This Row],[Created By]]," OCD,",""),Table_owssvr[[#This Row],[Created By]])</f>
        <v>Jimmy Dunphy</v>
      </c>
      <c r="R1367" s="33" t="str">
        <f>IF(ISNUMBER(SEARCH(",",Table_owssvr[[#This Row],[Created By]])),(MID(Table_owssvr[[#This Row],[Created By_A]]&amp;" "&amp;Table_owssvr[[#This Row],[Created By_A]],FIND(" ",Table_owssvr[[#This Row],[Created By_A]])+1,LEN(Table_owssvr[[#This Row],[Created By_A]]))),Table_owssvr[[#This Row],[Created By]])</f>
        <v>Jimmy Dunphy</v>
      </c>
      <c r="S1367" s="34" t="str">
        <f>IF(ISNUMBER(SEARCH(",",Table_owssvr[[#This Row],[Created By_B1]])),SUBSTITUTE(Table_owssvr[[#This Row],[Created By_B1]],",",""),Table_owssvr[[#This Row],[Created By_B1]])</f>
        <v>Jimmy Dunphy</v>
      </c>
      <c r="T1367" s="31">
        <v>1382</v>
      </c>
      <c r="U1367" s="25" t="s">
        <v>15</v>
      </c>
      <c r="V1367" s="29">
        <v>43593.419374999998</v>
      </c>
      <c r="W1367" s="25" t="s">
        <v>26</v>
      </c>
      <c r="X1367" s="25"/>
      <c r="Y1367" s="25" t="s">
        <v>13</v>
      </c>
      <c r="Z1367" s="25" t="s">
        <v>12</v>
      </c>
      <c r="AA1367" s="25" t="s">
        <v>11</v>
      </c>
    </row>
    <row r="1368" spans="1:27" x14ac:dyDescent="0.25">
      <c r="A1368" s="25" t="s">
        <v>2737</v>
      </c>
      <c r="B1368" s="26">
        <v>43593</v>
      </c>
      <c r="C1368" s="27" t="str">
        <f ca="1">IF(Table_owssvr[[#This Row],[Date]]&gt;=(TODAY()-365),"Y","N")</f>
        <v>Y</v>
      </c>
      <c r="D1368" s="25" t="s">
        <v>439</v>
      </c>
      <c r="E1368" s="25" t="s">
        <v>39</v>
      </c>
      <c r="F1368" s="14" t="s">
        <v>2839</v>
      </c>
      <c r="G1368" s="25" t="s">
        <v>2840</v>
      </c>
      <c r="H1368" s="28" t="str">
        <f>IFERROR(LEFT(Table_owssvr[[#This Row],[Subject]],FIND(";",Table_owssvr[[#This Row],[Subject]])-1),Table_owssvr[[#This Row],[Subject]])</f>
        <v>Eligible CDBG Activities</v>
      </c>
      <c r="I1368" s="25" t="s">
        <v>27</v>
      </c>
      <c r="J1368" s="25" t="s">
        <v>10</v>
      </c>
      <c r="K1368" s="29">
        <v>43593.544583333336</v>
      </c>
      <c r="L1368" s="25"/>
      <c r="M1368" s="25"/>
      <c r="N1368" s="30" t="s">
        <v>12</v>
      </c>
      <c r="O1368" s="28" t="b">
        <v>0</v>
      </c>
      <c r="P1368" s="25" t="s">
        <v>15</v>
      </c>
      <c r="Q1368" s="33" t="str">
        <f>IF(ISNUMBER(SEARCH(",",Table_owssvr[[#This Row],[Created By]])),SUBSTITUTE(Table_owssvr[[#This Row],[Created By]]," OCD,",""),Table_owssvr[[#This Row],[Created By]])</f>
        <v>Helena Janssen</v>
      </c>
      <c r="R1368" s="33" t="str">
        <f>IF(ISNUMBER(SEARCH(",",Table_owssvr[[#This Row],[Created By]])),(MID(Table_owssvr[[#This Row],[Created By_A]]&amp;" "&amp;Table_owssvr[[#This Row],[Created By_A]],FIND(" ",Table_owssvr[[#This Row],[Created By_A]])+1,LEN(Table_owssvr[[#This Row],[Created By_A]]))),Table_owssvr[[#This Row],[Created By]])</f>
        <v>Helena Janssen</v>
      </c>
      <c r="S1368" s="34" t="str">
        <f>IF(ISNUMBER(SEARCH(",",Table_owssvr[[#This Row],[Created By_B1]])),SUBSTITUTE(Table_owssvr[[#This Row],[Created By_B1]],",",""),Table_owssvr[[#This Row],[Created By_B1]])</f>
        <v>Helena Janssen</v>
      </c>
      <c r="T1368" s="31">
        <v>1383</v>
      </c>
      <c r="U1368" s="25" t="s">
        <v>15</v>
      </c>
      <c r="V1368" s="29">
        <v>43593.55195601852</v>
      </c>
      <c r="W1368" s="25" t="s">
        <v>10</v>
      </c>
      <c r="X1368" s="25"/>
      <c r="Y1368" s="25" t="s">
        <v>13</v>
      </c>
      <c r="Z1368" s="25" t="s">
        <v>12</v>
      </c>
      <c r="AA1368" s="25" t="s">
        <v>11</v>
      </c>
    </row>
    <row r="1369" spans="1:27" x14ac:dyDescent="0.25">
      <c r="A1369" s="1" t="s">
        <v>2322</v>
      </c>
      <c r="B1369" s="4">
        <v>43592</v>
      </c>
      <c r="C1369" s="24" t="str">
        <f ca="1">IF(Table_owssvr[[#This Row],[Date]]&gt;=(TODAY()-365),"Y","N")</f>
        <v>Y</v>
      </c>
      <c r="D1369" s="1" t="s">
        <v>2841</v>
      </c>
      <c r="E1369" s="1" t="s">
        <v>19</v>
      </c>
      <c r="F1369" s="14" t="s">
        <v>2842</v>
      </c>
      <c r="G1369" s="1" t="s">
        <v>306</v>
      </c>
      <c r="H1369" s="6" t="str">
        <f>IFERROR(LEFT(Table_owssvr[[#This Row],[Subject]],FIND(";",Table_owssvr[[#This Row],[Subject]])-1),Table_owssvr[[#This Row],[Subject]])</f>
        <v>Damage related to disaster</v>
      </c>
      <c r="I1369" s="1" t="s">
        <v>16</v>
      </c>
      <c r="J1369" s="1" t="s">
        <v>10</v>
      </c>
      <c r="K1369" s="5">
        <v>43594.301296296297</v>
      </c>
      <c r="L1369" s="1"/>
      <c r="M1369" s="1"/>
      <c r="N1369" s="2" t="s">
        <v>12</v>
      </c>
      <c r="O1369" s="6" t="b">
        <v>0</v>
      </c>
      <c r="P1369" s="1" t="s">
        <v>15</v>
      </c>
      <c r="Q1369" s="33" t="str">
        <f>IF(ISNUMBER(SEARCH(",",Table_owssvr[[#This Row],[Created By]])),SUBSTITUTE(Table_owssvr[[#This Row],[Created By]]," OCD,",""),Table_owssvr[[#This Row],[Created By]])</f>
        <v>Helena Janssen</v>
      </c>
      <c r="R1369" s="33" t="str">
        <f>IF(ISNUMBER(SEARCH(",",Table_owssvr[[#This Row],[Created By]])),(MID(Table_owssvr[[#This Row],[Created By_A]]&amp;" "&amp;Table_owssvr[[#This Row],[Created By_A]],FIND(" ",Table_owssvr[[#This Row],[Created By_A]])+1,LEN(Table_owssvr[[#This Row],[Created By_A]]))),Table_owssvr[[#This Row],[Created By]])</f>
        <v>Helena Janssen</v>
      </c>
      <c r="S1369" s="34" t="str">
        <f>IF(ISNUMBER(SEARCH(",",Table_owssvr[[#This Row],[Created By_B1]])),SUBSTITUTE(Table_owssvr[[#This Row],[Created By_B1]],",",""),Table_owssvr[[#This Row],[Created By_B1]])</f>
        <v>Helena Janssen</v>
      </c>
      <c r="T1369" s="7">
        <v>1384</v>
      </c>
      <c r="U1369" s="1" t="s">
        <v>15</v>
      </c>
      <c r="V1369" s="5">
        <v>43594.301296296297</v>
      </c>
      <c r="W1369" s="1" t="s">
        <v>10</v>
      </c>
      <c r="X1369" s="1"/>
      <c r="Y1369" s="1" t="s">
        <v>13</v>
      </c>
      <c r="Z1369" s="1" t="s">
        <v>12</v>
      </c>
      <c r="AA1369" s="1" t="s">
        <v>11</v>
      </c>
    </row>
    <row r="1370" spans="1:27" x14ac:dyDescent="0.25">
      <c r="A1370" s="1" t="s">
        <v>2328</v>
      </c>
      <c r="B1370" s="4">
        <v>43592</v>
      </c>
      <c r="C1370" s="24" t="str">
        <f ca="1">IF(Table_owssvr[[#This Row],[Date]]&gt;=(TODAY()-365),"Y","N")</f>
        <v>Y</v>
      </c>
      <c r="D1370" s="1" t="s">
        <v>2843</v>
      </c>
      <c r="E1370" s="1" t="s">
        <v>19</v>
      </c>
      <c r="F1370" s="14" t="s">
        <v>2844</v>
      </c>
      <c r="G1370" s="1" t="s">
        <v>306</v>
      </c>
      <c r="H1370" s="6" t="str">
        <f>IFERROR(LEFT(Table_owssvr[[#This Row],[Subject]],FIND(";",Table_owssvr[[#This Row],[Subject]])-1),Table_owssvr[[#This Row],[Subject]])</f>
        <v>Damage related to disaster</v>
      </c>
      <c r="I1370" s="1" t="s">
        <v>16</v>
      </c>
      <c r="J1370" s="1" t="s">
        <v>10</v>
      </c>
      <c r="K1370" s="5">
        <v>43594.30228009259</v>
      </c>
      <c r="L1370" s="1"/>
      <c r="M1370" s="1"/>
      <c r="N1370" s="2" t="s">
        <v>12</v>
      </c>
      <c r="O1370" s="6" t="b">
        <v>0</v>
      </c>
      <c r="P1370" s="1" t="s">
        <v>15</v>
      </c>
      <c r="Q1370" s="33" t="str">
        <f>IF(ISNUMBER(SEARCH(",",Table_owssvr[[#This Row],[Created By]])),SUBSTITUTE(Table_owssvr[[#This Row],[Created By]]," OCD,",""),Table_owssvr[[#This Row],[Created By]])</f>
        <v>Helena Janssen</v>
      </c>
      <c r="R1370" s="33" t="str">
        <f>IF(ISNUMBER(SEARCH(",",Table_owssvr[[#This Row],[Created By]])),(MID(Table_owssvr[[#This Row],[Created By_A]]&amp;" "&amp;Table_owssvr[[#This Row],[Created By_A]],FIND(" ",Table_owssvr[[#This Row],[Created By_A]])+1,LEN(Table_owssvr[[#This Row],[Created By_A]]))),Table_owssvr[[#This Row],[Created By]])</f>
        <v>Helena Janssen</v>
      </c>
      <c r="S1370" s="34" t="str">
        <f>IF(ISNUMBER(SEARCH(",",Table_owssvr[[#This Row],[Created By_B1]])),SUBSTITUTE(Table_owssvr[[#This Row],[Created By_B1]],",",""),Table_owssvr[[#This Row],[Created By_B1]])</f>
        <v>Helena Janssen</v>
      </c>
      <c r="T1370" s="7">
        <v>1385</v>
      </c>
      <c r="U1370" s="1" t="s">
        <v>15</v>
      </c>
      <c r="V1370" s="5">
        <v>43594.30228009259</v>
      </c>
      <c r="W1370" s="1" t="s">
        <v>10</v>
      </c>
      <c r="X1370" s="1"/>
      <c r="Y1370" s="1" t="s">
        <v>13</v>
      </c>
      <c r="Z1370" s="1" t="s">
        <v>12</v>
      </c>
      <c r="AA1370" s="1" t="s">
        <v>11</v>
      </c>
    </row>
    <row r="1371" spans="1:27" x14ac:dyDescent="0.25">
      <c r="A1371" s="25" t="s">
        <v>2549</v>
      </c>
      <c r="B1371" s="26">
        <v>43594</v>
      </c>
      <c r="C1371" s="27" t="str">
        <f ca="1">IF(Table_owssvr[[#This Row],[Date]]&gt;=(TODAY()-365),"Y","N")</f>
        <v>Y</v>
      </c>
      <c r="D1371" s="25" t="s">
        <v>2845</v>
      </c>
      <c r="E1371" s="25" t="s">
        <v>19</v>
      </c>
      <c r="F1371" s="14" t="s">
        <v>2846</v>
      </c>
      <c r="G1371" s="25" t="s">
        <v>159</v>
      </c>
      <c r="H1371" s="28" t="str">
        <f>IFERROR(LEFT(Table_owssvr[[#This Row],[Subject]],FIND(";",Table_owssvr[[#This Row],[Subject]])-1),Table_owssvr[[#This Row],[Subject]])</f>
        <v>Damage related to disaster</v>
      </c>
      <c r="I1371" s="25" t="s">
        <v>27</v>
      </c>
      <c r="J1371" s="25" t="s">
        <v>10</v>
      </c>
      <c r="K1371" s="29">
        <v>43594.492881944447</v>
      </c>
      <c r="L1371" s="25"/>
      <c r="M1371" s="25"/>
      <c r="N1371" s="30" t="s">
        <v>12</v>
      </c>
      <c r="O1371" s="28" t="b">
        <v>0</v>
      </c>
      <c r="P1371" s="25" t="s">
        <v>15</v>
      </c>
      <c r="Q1371" s="33" t="str">
        <f>IF(ISNUMBER(SEARCH(",",Table_owssvr[[#This Row],[Created By]])),SUBSTITUTE(Table_owssvr[[#This Row],[Created By]]," OCD,",""),Table_owssvr[[#This Row],[Created By]])</f>
        <v>Helena Janssen</v>
      </c>
      <c r="R1371" s="33" t="str">
        <f>IF(ISNUMBER(SEARCH(",",Table_owssvr[[#This Row],[Created By]])),(MID(Table_owssvr[[#This Row],[Created By_A]]&amp;" "&amp;Table_owssvr[[#This Row],[Created By_A]],FIND(" ",Table_owssvr[[#This Row],[Created By_A]])+1,LEN(Table_owssvr[[#This Row],[Created By_A]]))),Table_owssvr[[#This Row],[Created By]])</f>
        <v>Helena Janssen</v>
      </c>
      <c r="S1371" s="34" t="str">
        <f>IF(ISNUMBER(SEARCH(",",Table_owssvr[[#This Row],[Created By_B1]])),SUBSTITUTE(Table_owssvr[[#This Row],[Created By_B1]],",",""),Table_owssvr[[#This Row],[Created By_B1]])</f>
        <v>Helena Janssen</v>
      </c>
      <c r="T1371" s="31">
        <v>1386</v>
      </c>
      <c r="U1371" s="25" t="s">
        <v>15</v>
      </c>
      <c r="V1371" s="29">
        <v>43594.492881944447</v>
      </c>
      <c r="W1371" s="25" t="s">
        <v>10</v>
      </c>
      <c r="X1371" s="25"/>
      <c r="Y1371" s="25" t="s">
        <v>13</v>
      </c>
      <c r="Z1371" s="25" t="s">
        <v>12</v>
      </c>
      <c r="AA1371" s="25" t="s">
        <v>11</v>
      </c>
    </row>
    <row r="1372" spans="1:27" x14ac:dyDescent="0.25">
      <c r="A1372" s="1" t="s">
        <v>274</v>
      </c>
      <c r="B1372" s="4">
        <v>43594</v>
      </c>
      <c r="C1372" s="24" t="str">
        <f ca="1">IF(Table_owssvr[[#This Row],[Date]]&gt;=(TODAY()-365),"Y","N")</f>
        <v>Y</v>
      </c>
      <c r="D1372" s="1" t="s">
        <v>2847</v>
      </c>
      <c r="E1372" s="1" t="s">
        <v>19</v>
      </c>
      <c r="F1372" s="14" t="s">
        <v>2848</v>
      </c>
      <c r="G1372" s="1" t="s">
        <v>17</v>
      </c>
      <c r="H1372" s="6" t="str">
        <f>IFERROR(LEFT(Table_owssvr[[#This Row],[Subject]],FIND(";",Table_owssvr[[#This Row],[Subject]])-1),Table_owssvr[[#This Row],[Subject]])</f>
        <v>Damage related to disaster</v>
      </c>
      <c r="I1372" s="1" t="s">
        <v>27</v>
      </c>
      <c r="J1372" s="1" t="s">
        <v>10</v>
      </c>
      <c r="K1372" s="5">
        <v>43594.536296296297</v>
      </c>
      <c r="L1372" s="1"/>
      <c r="M1372" s="1"/>
      <c r="N1372" s="2" t="s">
        <v>12</v>
      </c>
      <c r="O1372" s="6" t="b">
        <v>0</v>
      </c>
      <c r="P1372" s="1" t="s">
        <v>15</v>
      </c>
      <c r="Q1372" s="33" t="str">
        <f>IF(ISNUMBER(SEARCH(",",Table_owssvr[[#This Row],[Created By]])),SUBSTITUTE(Table_owssvr[[#This Row],[Created By]]," OCD,",""),Table_owssvr[[#This Row],[Created By]])</f>
        <v>Helena Janssen</v>
      </c>
      <c r="R1372" s="33" t="str">
        <f>IF(ISNUMBER(SEARCH(",",Table_owssvr[[#This Row],[Created By]])),(MID(Table_owssvr[[#This Row],[Created By_A]]&amp;" "&amp;Table_owssvr[[#This Row],[Created By_A]],FIND(" ",Table_owssvr[[#This Row],[Created By_A]])+1,LEN(Table_owssvr[[#This Row],[Created By_A]]))),Table_owssvr[[#This Row],[Created By]])</f>
        <v>Helena Janssen</v>
      </c>
      <c r="S1372" s="34" t="str">
        <f>IF(ISNUMBER(SEARCH(",",Table_owssvr[[#This Row],[Created By_B1]])),SUBSTITUTE(Table_owssvr[[#This Row],[Created By_B1]],",",""),Table_owssvr[[#This Row],[Created By_B1]])</f>
        <v>Helena Janssen</v>
      </c>
      <c r="T1372" s="7">
        <v>1387</v>
      </c>
      <c r="U1372" s="1" t="s">
        <v>15</v>
      </c>
      <c r="V1372" s="5">
        <v>43594.536296296297</v>
      </c>
      <c r="W1372" s="1" t="s">
        <v>10</v>
      </c>
      <c r="X1372" s="1"/>
      <c r="Y1372" s="1" t="s">
        <v>13</v>
      </c>
      <c r="Z1372" s="1" t="s">
        <v>12</v>
      </c>
      <c r="AA1372" s="1" t="s">
        <v>11</v>
      </c>
    </row>
    <row r="1373" spans="1:27" x14ac:dyDescent="0.25">
      <c r="A1373" s="1" t="s">
        <v>31</v>
      </c>
      <c r="B1373" s="4">
        <v>43598</v>
      </c>
      <c r="C1373" s="24" t="str">
        <f ca="1">IF(Table_owssvr[[#This Row],[Date]]&gt;=(TODAY()-365),"Y","N")</f>
        <v>Y</v>
      </c>
      <c r="D1373" s="1" t="s">
        <v>30</v>
      </c>
      <c r="E1373" s="1" t="s">
        <v>29</v>
      </c>
      <c r="F1373" s="14" t="s">
        <v>2853</v>
      </c>
      <c r="G1373" s="1" t="s">
        <v>13</v>
      </c>
      <c r="H1373" s="6" t="str">
        <f>IFERROR(LEFT(Table_owssvr[[#This Row],[Subject]],FIND(";",Table_owssvr[[#This Row],[Subject]])-1),Table_owssvr[[#This Row],[Subject]])</f>
        <v>Grants Management</v>
      </c>
      <c r="I1373" s="1" t="s">
        <v>27</v>
      </c>
      <c r="J1373" s="1" t="s">
        <v>26</v>
      </c>
      <c r="K1373" s="5">
        <v>43598.298252314817</v>
      </c>
      <c r="L1373" s="1"/>
      <c r="M1373" s="1"/>
      <c r="N1373" s="2" t="s">
        <v>12</v>
      </c>
      <c r="O1373" s="6" t="b">
        <v>0</v>
      </c>
      <c r="P1373" s="1" t="s">
        <v>15</v>
      </c>
      <c r="Q1373" s="33" t="str">
        <f>IF(ISNUMBER(SEARCH(",",Table_owssvr[[#This Row],[Created By]])),SUBSTITUTE(Table_owssvr[[#This Row],[Created By]]," OCD,",""),Table_owssvr[[#This Row],[Created By]])</f>
        <v>Jimmy Dunphy</v>
      </c>
      <c r="R1373" s="33" t="str">
        <f>IF(ISNUMBER(SEARCH(",",Table_owssvr[[#This Row],[Created By]])),(MID(Table_owssvr[[#This Row],[Created By_A]]&amp;" "&amp;Table_owssvr[[#This Row],[Created By_A]],FIND(" ",Table_owssvr[[#This Row],[Created By_A]])+1,LEN(Table_owssvr[[#This Row],[Created By_A]]))),Table_owssvr[[#This Row],[Created By]])</f>
        <v>Jimmy Dunphy</v>
      </c>
      <c r="S1373" s="34" t="str">
        <f>IF(ISNUMBER(SEARCH(",",Table_owssvr[[#This Row],[Created By_B1]])),SUBSTITUTE(Table_owssvr[[#This Row],[Created By_B1]],",",""),Table_owssvr[[#This Row],[Created By_B1]])</f>
        <v>Jimmy Dunphy</v>
      </c>
      <c r="T1373" s="7">
        <v>1388</v>
      </c>
      <c r="U1373" s="1" t="s">
        <v>15</v>
      </c>
      <c r="V1373" s="5">
        <v>43599.357673611114</v>
      </c>
      <c r="W1373" s="1" t="s">
        <v>26</v>
      </c>
      <c r="X1373" s="1"/>
      <c r="Y1373" s="1" t="s">
        <v>13</v>
      </c>
      <c r="Z1373" s="1" t="s">
        <v>12</v>
      </c>
      <c r="AA1373" s="1" t="s">
        <v>11</v>
      </c>
    </row>
    <row r="1374" spans="1:27" x14ac:dyDescent="0.25">
      <c r="A1374" s="25" t="s">
        <v>135</v>
      </c>
      <c r="B1374" s="26">
        <v>43598</v>
      </c>
      <c r="C1374" s="27" t="str">
        <f ca="1">IF(Table_owssvr[[#This Row],[Date]]&gt;=(TODAY()-365),"Y","N")</f>
        <v>Y</v>
      </c>
      <c r="D1374" s="25" t="s">
        <v>2854</v>
      </c>
      <c r="E1374" s="25" t="s">
        <v>39</v>
      </c>
      <c r="F1374" s="14" t="s">
        <v>2855</v>
      </c>
      <c r="G1374" s="25" t="s">
        <v>132</v>
      </c>
      <c r="H1374" s="28" t="str">
        <f>IFERROR(LEFT(Table_owssvr[[#This Row],[Subject]],FIND(";",Table_owssvr[[#This Row],[Subject]])-1),Table_owssvr[[#This Row],[Subject]])</f>
        <v>Low-Moderate Income - National Objective</v>
      </c>
      <c r="I1374" s="25" t="s">
        <v>27</v>
      </c>
      <c r="J1374" s="25" t="s">
        <v>26</v>
      </c>
      <c r="K1374" s="29">
        <v>43598.306134259263</v>
      </c>
      <c r="L1374" s="25"/>
      <c r="M1374" s="25"/>
      <c r="N1374" s="30" t="s">
        <v>12</v>
      </c>
      <c r="O1374" s="28" t="b">
        <v>0</v>
      </c>
      <c r="P1374" s="25" t="s">
        <v>15</v>
      </c>
      <c r="Q1374" s="33" t="str">
        <f>IF(ISNUMBER(SEARCH(",",Table_owssvr[[#This Row],[Created By]])),SUBSTITUTE(Table_owssvr[[#This Row],[Created By]]," OCD,",""),Table_owssvr[[#This Row],[Created By]])</f>
        <v>Jimmy Dunphy</v>
      </c>
      <c r="R1374" s="33" t="str">
        <f>IF(ISNUMBER(SEARCH(",",Table_owssvr[[#This Row],[Created By]])),(MID(Table_owssvr[[#This Row],[Created By_A]]&amp;" "&amp;Table_owssvr[[#This Row],[Created By_A]],FIND(" ",Table_owssvr[[#This Row],[Created By_A]])+1,LEN(Table_owssvr[[#This Row],[Created By_A]]))),Table_owssvr[[#This Row],[Created By]])</f>
        <v>Jimmy Dunphy</v>
      </c>
      <c r="S1374" s="34" t="str">
        <f>IF(ISNUMBER(SEARCH(",",Table_owssvr[[#This Row],[Created By_B1]])),SUBSTITUTE(Table_owssvr[[#This Row],[Created By_B1]],",",""),Table_owssvr[[#This Row],[Created By_B1]])</f>
        <v>Jimmy Dunphy</v>
      </c>
      <c r="T1374" s="31">
        <v>1389</v>
      </c>
      <c r="U1374" s="25" t="s">
        <v>15</v>
      </c>
      <c r="V1374" s="29">
        <v>43599.352812500001</v>
      </c>
      <c r="W1374" s="25" t="s">
        <v>26</v>
      </c>
      <c r="X1374" s="25"/>
      <c r="Y1374" s="25" t="s">
        <v>13</v>
      </c>
      <c r="Z1374" s="25" t="s">
        <v>12</v>
      </c>
      <c r="AA1374" s="25" t="s">
        <v>11</v>
      </c>
    </row>
    <row r="1375" spans="1:27" x14ac:dyDescent="0.25">
      <c r="A1375" s="25" t="s">
        <v>1911</v>
      </c>
      <c r="B1375" s="26">
        <v>43594</v>
      </c>
      <c r="C1375" s="27" t="str">
        <f ca="1">IF(Table_owssvr[[#This Row],[Date]]&gt;=(TODAY()-365),"Y","N")</f>
        <v>Y</v>
      </c>
      <c r="D1375" s="25" t="s">
        <v>2856</v>
      </c>
      <c r="E1375" s="25" t="s">
        <v>39</v>
      </c>
      <c r="F1375" s="14" t="s">
        <v>2857</v>
      </c>
      <c r="G1375" s="25" t="s">
        <v>168</v>
      </c>
      <c r="H1375" s="28" t="str">
        <f>IFERROR(LEFT(Table_owssvr[[#This Row],[Subject]],FIND(";",Table_owssvr[[#This Row],[Subject]])-1),Table_owssvr[[#This Row],[Subject]])</f>
        <v>Damage related to disaster</v>
      </c>
      <c r="I1375" s="25" t="s">
        <v>16</v>
      </c>
      <c r="J1375" s="25" t="s">
        <v>2831</v>
      </c>
      <c r="K1375" s="29">
        <v>43598.570497685185</v>
      </c>
      <c r="L1375" s="25"/>
      <c r="M1375" s="25"/>
      <c r="N1375" s="30" t="s">
        <v>12</v>
      </c>
      <c r="O1375" s="28" t="b">
        <v>0</v>
      </c>
      <c r="P1375" s="25" t="s">
        <v>15</v>
      </c>
      <c r="Q1375" s="33" t="str">
        <f>IF(ISNUMBER(SEARCH(",",Table_owssvr[[#This Row],[Created By]])),SUBSTITUTE(Table_owssvr[[#This Row],[Created By]]," OCD,",""),Table_owssvr[[#This Row],[Created By]])</f>
        <v>Martine Turner</v>
      </c>
      <c r="R1375" s="33" t="str">
        <f>IF(ISNUMBER(SEARCH(",",Table_owssvr[[#This Row],[Created By]])),(MID(Table_owssvr[[#This Row],[Created By_A]]&amp;" "&amp;Table_owssvr[[#This Row],[Created By_A]],FIND(" ",Table_owssvr[[#This Row],[Created By_A]])+1,LEN(Table_owssvr[[#This Row],[Created By_A]]))),Table_owssvr[[#This Row],[Created By]])</f>
        <v>Martine Turner</v>
      </c>
      <c r="S1375" s="34" t="str">
        <f>IF(ISNUMBER(SEARCH(",",Table_owssvr[[#This Row],[Created By_B1]])),SUBSTITUTE(Table_owssvr[[#This Row],[Created By_B1]],",",""),Table_owssvr[[#This Row],[Created By_B1]])</f>
        <v>Martine Turner</v>
      </c>
      <c r="T1375" s="31">
        <v>1390</v>
      </c>
      <c r="U1375" s="25" t="s">
        <v>15</v>
      </c>
      <c r="V1375" s="29">
        <v>43598.570497685185</v>
      </c>
      <c r="W1375" s="25" t="s">
        <v>2831</v>
      </c>
      <c r="X1375" s="25"/>
      <c r="Y1375" s="25" t="s">
        <v>190</v>
      </c>
      <c r="Z1375" s="25" t="s">
        <v>12</v>
      </c>
      <c r="AA1375" s="25" t="s">
        <v>11</v>
      </c>
    </row>
    <row r="1376" spans="1:27" x14ac:dyDescent="0.25">
      <c r="A1376" s="25" t="s">
        <v>2858</v>
      </c>
      <c r="B1376" s="26">
        <v>43588</v>
      </c>
      <c r="C1376" s="27" t="str">
        <f ca="1">IF(Table_owssvr[[#This Row],[Date]]&gt;=(TODAY()-365),"Y","N")</f>
        <v>Y</v>
      </c>
      <c r="D1376" s="25" t="s">
        <v>478</v>
      </c>
      <c r="E1376" s="25" t="s">
        <v>39</v>
      </c>
      <c r="F1376" s="14" t="s">
        <v>2859</v>
      </c>
      <c r="G1376" s="25" t="s">
        <v>1256</v>
      </c>
      <c r="H1376" s="28" t="str">
        <f>IFERROR(LEFT(Table_owssvr[[#This Row],[Subject]],FIND(";",Table_owssvr[[#This Row],[Subject]])-1),Table_owssvr[[#This Row],[Subject]])</f>
        <v>Damage related to disaster</v>
      </c>
      <c r="I1376" s="25" t="s">
        <v>27</v>
      </c>
      <c r="J1376" s="25" t="s">
        <v>0</v>
      </c>
      <c r="K1376" s="29">
        <v>43598.645509259259</v>
      </c>
      <c r="L1376" s="25"/>
      <c r="M1376" s="25"/>
      <c r="N1376" s="30" t="s">
        <v>12</v>
      </c>
      <c r="O1376" s="28" t="b">
        <v>0</v>
      </c>
      <c r="P1376" s="25" t="s">
        <v>15</v>
      </c>
      <c r="Q1376" s="33" t="str">
        <f>IF(ISNUMBER(SEARCH(",",Table_owssvr[[#This Row],[Created By]])),SUBSTITUTE(Table_owssvr[[#This Row],[Created By]]," OCD,",""),Table_owssvr[[#This Row],[Created By]])</f>
        <v>Tomorr LeBeouf</v>
      </c>
      <c r="R1376" s="33" t="str">
        <f>IF(ISNUMBER(SEARCH(",",Table_owssvr[[#This Row],[Created By]])),(MID(Table_owssvr[[#This Row],[Created By_A]]&amp;" "&amp;Table_owssvr[[#This Row],[Created By_A]],FIND(" ",Table_owssvr[[#This Row],[Created By_A]])+1,LEN(Table_owssvr[[#This Row],[Created By_A]]))),Table_owssvr[[#This Row],[Created By]])</f>
        <v>Tomorr LeBeouf</v>
      </c>
      <c r="S1376" s="34" t="str">
        <f>IF(ISNUMBER(SEARCH(",",Table_owssvr[[#This Row],[Created By_B1]])),SUBSTITUTE(Table_owssvr[[#This Row],[Created By_B1]],",",""),Table_owssvr[[#This Row],[Created By_B1]])</f>
        <v>Tomorr LeBeouf</v>
      </c>
      <c r="T1376" s="31">
        <v>1391</v>
      </c>
      <c r="U1376" s="25" t="s">
        <v>15</v>
      </c>
      <c r="V1376" s="29">
        <v>43598.645509259259</v>
      </c>
      <c r="W1376" s="25" t="s">
        <v>0</v>
      </c>
      <c r="X1376" s="25"/>
      <c r="Y1376" s="25" t="s">
        <v>13</v>
      </c>
      <c r="Z1376" s="25" t="s">
        <v>12</v>
      </c>
      <c r="AA1376" s="25" t="s">
        <v>11</v>
      </c>
    </row>
    <row r="1377" spans="1:27" x14ac:dyDescent="0.25">
      <c r="A1377" s="25" t="s">
        <v>2860</v>
      </c>
      <c r="B1377" s="26">
        <v>43565</v>
      </c>
      <c r="C1377" s="27" t="str">
        <f ca="1">IF(Table_owssvr[[#This Row],[Date]]&gt;=(TODAY()-365),"Y","N")</f>
        <v>Y</v>
      </c>
      <c r="D1377" s="25" t="s">
        <v>439</v>
      </c>
      <c r="E1377" s="25" t="s">
        <v>39</v>
      </c>
      <c r="F1377" s="14" t="s">
        <v>2861</v>
      </c>
      <c r="G1377" s="25" t="s">
        <v>442</v>
      </c>
      <c r="H1377" s="28" t="str">
        <f>IFERROR(LEFT(Table_owssvr[[#This Row],[Subject]],FIND(";",Table_owssvr[[#This Row],[Subject]])-1),Table_owssvr[[#This Row],[Subject]])</f>
        <v>Damage related to disaster</v>
      </c>
      <c r="I1377" s="25" t="s">
        <v>27</v>
      </c>
      <c r="J1377" s="25" t="s">
        <v>0</v>
      </c>
      <c r="K1377" s="29">
        <v>43598.647951388892</v>
      </c>
      <c r="L1377" s="25"/>
      <c r="M1377" s="25"/>
      <c r="N1377" s="30" t="s">
        <v>12</v>
      </c>
      <c r="O1377" s="28" t="b">
        <v>0</v>
      </c>
      <c r="P1377" s="25" t="s">
        <v>15</v>
      </c>
      <c r="Q1377" s="33" t="str">
        <f>IF(ISNUMBER(SEARCH(",",Table_owssvr[[#This Row],[Created By]])),SUBSTITUTE(Table_owssvr[[#This Row],[Created By]]," OCD,",""),Table_owssvr[[#This Row],[Created By]])</f>
        <v>Tomorr LeBeouf</v>
      </c>
      <c r="R1377" s="33" t="str">
        <f>IF(ISNUMBER(SEARCH(",",Table_owssvr[[#This Row],[Created By]])),(MID(Table_owssvr[[#This Row],[Created By_A]]&amp;" "&amp;Table_owssvr[[#This Row],[Created By_A]],FIND(" ",Table_owssvr[[#This Row],[Created By_A]])+1,LEN(Table_owssvr[[#This Row],[Created By_A]]))),Table_owssvr[[#This Row],[Created By]])</f>
        <v>Tomorr LeBeouf</v>
      </c>
      <c r="S1377" s="34" t="str">
        <f>IF(ISNUMBER(SEARCH(",",Table_owssvr[[#This Row],[Created By_B1]])),SUBSTITUTE(Table_owssvr[[#This Row],[Created By_B1]],",",""),Table_owssvr[[#This Row],[Created By_B1]])</f>
        <v>Tomorr LeBeouf</v>
      </c>
      <c r="T1377" s="31">
        <v>1392</v>
      </c>
      <c r="U1377" s="25" t="s">
        <v>15</v>
      </c>
      <c r="V1377" s="29">
        <v>43598.647951388892</v>
      </c>
      <c r="W1377" s="25" t="s">
        <v>0</v>
      </c>
      <c r="X1377" s="25"/>
      <c r="Y1377" s="25" t="s">
        <v>13</v>
      </c>
      <c r="Z1377" s="25" t="s">
        <v>12</v>
      </c>
      <c r="AA1377" s="25" t="s">
        <v>11</v>
      </c>
    </row>
    <row r="1378" spans="1:27" x14ac:dyDescent="0.25">
      <c r="A1378" s="25" t="s">
        <v>2862</v>
      </c>
      <c r="B1378" s="26">
        <v>43572</v>
      </c>
      <c r="C1378" s="27" t="str">
        <f ca="1">IF(Table_owssvr[[#This Row],[Date]]&gt;=(TODAY()-365),"Y","N")</f>
        <v>Y</v>
      </c>
      <c r="D1378" s="25" t="s">
        <v>434</v>
      </c>
      <c r="E1378" s="25" t="s">
        <v>19</v>
      </c>
      <c r="F1378" s="14" t="s">
        <v>2863</v>
      </c>
      <c r="G1378" s="25" t="s">
        <v>485</v>
      </c>
      <c r="H1378" s="28" t="str">
        <f>IFERROR(LEFT(Table_owssvr[[#This Row],[Subject]],FIND(";",Table_owssvr[[#This Row],[Subject]])-1),Table_owssvr[[#This Row],[Subject]])</f>
        <v>Damage related to disaster</v>
      </c>
      <c r="I1378" s="25" t="s">
        <v>27</v>
      </c>
      <c r="J1378" s="25" t="s">
        <v>0</v>
      </c>
      <c r="K1378" s="29">
        <v>43598.658472222225</v>
      </c>
      <c r="L1378" s="25"/>
      <c r="M1378" s="25"/>
      <c r="N1378" s="30" t="s">
        <v>12</v>
      </c>
      <c r="O1378" s="28" t="b">
        <v>0</v>
      </c>
      <c r="P1378" s="25" t="s">
        <v>15</v>
      </c>
      <c r="Q1378" s="33" t="str">
        <f>IF(ISNUMBER(SEARCH(",",Table_owssvr[[#This Row],[Created By]])),SUBSTITUTE(Table_owssvr[[#This Row],[Created By]]," OCD,",""),Table_owssvr[[#This Row],[Created By]])</f>
        <v>Tomorr LeBeouf</v>
      </c>
      <c r="R1378" s="33" t="str">
        <f>IF(ISNUMBER(SEARCH(",",Table_owssvr[[#This Row],[Created By]])),(MID(Table_owssvr[[#This Row],[Created By_A]]&amp;" "&amp;Table_owssvr[[#This Row],[Created By_A]],FIND(" ",Table_owssvr[[#This Row],[Created By_A]])+1,LEN(Table_owssvr[[#This Row],[Created By_A]]))),Table_owssvr[[#This Row],[Created By]])</f>
        <v>Tomorr LeBeouf</v>
      </c>
      <c r="S1378" s="34" t="str">
        <f>IF(ISNUMBER(SEARCH(",",Table_owssvr[[#This Row],[Created By_B1]])),SUBSTITUTE(Table_owssvr[[#This Row],[Created By_B1]],",",""),Table_owssvr[[#This Row],[Created By_B1]])</f>
        <v>Tomorr LeBeouf</v>
      </c>
      <c r="T1378" s="31">
        <v>1394</v>
      </c>
      <c r="U1378" s="25" t="s">
        <v>15</v>
      </c>
      <c r="V1378" s="29">
        <v>43602.540671296294</v>
      </c>
      <c r="W1378" s="25" t="s">
        <v>0</v>
      </c>
      <c r="X1378" s="25"/>
      <c r="Y1378" s="25" t="s">
        <v>13</v>
      </c>
      <c r="Z1378" s="25" t="s">
        <v>12</v>
      </c>
      <c r="AA1378" s="25" t="s">
        <v>11</v>
      </c>
    </row>
    <row r="1379" spans="1:27" x14ac:dyDescent="0.25">
      <c r="A1379" s="25" t="s">
        <v>2706</v>
      </c>
      <c r="B1379" s="26">
        <v>43598</v>
      </c>
      <c r="C1379" s="27" t="str">
        <f ca="1">IF(Table_owssvr[[#This Row],[Date]]&gt;=(TODAY()-365),"Y","N")</f>
        <v>Y</v>
      </c>
      <c r="D1379" s="25" t="s">
        <v>2864</v>
      </c>
      <c r="E1379" s="25" t="s">
        <v>39</v>
      </c>
      <c r="F1379" s="14" t="s">
        <v>2865</v>
      </c>
      <c r="G1379" s="25" t="s">
        <v>2084</v>
      </c>
      <c r="H1379" s="28" t="str">
        <f>IFERROR(LEFT(Table_owssvr[[#This Row],[Subject]],FIND(";",Table_owssvr[[#This Row],[Subject]])-1),Table_owssvr[[#This Row],[Subject]])</f>
        <v>Eligible CDBG Activities</v>
      </c>
      <c r="I1379" s="25" t="s">
        <v>16</v>
      </c>
      <c r="J1379" s="25" t="s">
        <v>4</v>
      </c>
      <c r="K1379" s="29">
        <v>43599.385775462964</v>
      </c>
      <c r="L1379" s="25"/>
      <c r="M1379" s="25"/>
      <c r="N1379" s="30" t="s">
        <v>12</v>
      </c>
      <c r="O1379" s="28" t="b">
        <v>0</v>
      </c>
      <c r="P1379" s="25" t="s">
        <v>15</v>
      </c>
      <c r="Q1379" s="33" t="str">
        <f>IF(ISNUMBER(SEARCH(",",Table_owssvr[[#This Row],[Created By]])),SUBSTITUTE(Table_owssvr[[#This Row],[Created By]]," OCD,",""),Table_owssvr[[#This Row],[Created By]])</f>
        <v>Kristen Hebert</v>
      </c>
      <c r="R1379" s="33" t="str">
        <f>IF(ISNUMBER(SEARCH(",",Table_owssvr[[#This Row],[Created By]])),(MID(Table_owssvr[[#This Row],[Created By_A]]&amp;" "&amp;Table_owssvr[[#This Row],[Created By_A]],FIND(" ",Table_owssvr[[#This Row],[Created By_A]])+1,LEN(Table_owssvr[[#This Row],[Created By_A]]))),Table_owssvr[[#This Row],[Created By]])</f>
        <v>Kristen Hebert</v>
      </c>
      <c r="S1379" s="34" t="str">
        <f>IF(ISNUMBER(SEARCH(",",Table_owssvr[[#This Row],[Created By_B1]])),SUBSTITUTE(Table_owssvr[[#This Row],[Created By_B1]],",",""),Table_owssvr[[#This Row],[Created By_B1]])</f>
        <v>Kristen Hebert</v>
      </c>
      <c r="T1379" s="31">
        <v>1395</v>
      </c>
      <c r="U1379" s="25" t="s">
        <v>15</v>
      </c>
      <c r="V1379" s="29">
        <v>43599.385775462964</v>
      </c>
      <c r="W1379" s="25" t="s">
        <v>4</v>
      </c>
      <c r="X1379" s="25"/>
      <c r="Y1379" s="25" t="s">
        <v>13</v>
      </c>
      <c r="Z1379" s="25" t="s">
        <v>12</v>
      </c>
      <c r="AA1379" s="25" t="s">
        <v>11</v>
      </c>
    </row>
    <row r="1380" spans="1:27" x14ac:dyDescent="0.25">
      <c r="A1380" s="25" t="s">
        <v>1030</v>
      </c>
      <c r="B1380" s="26">
        <v>43594</v>
      </c>
      <c r="C1380" s="27" t="str">
        <f ca="1">IF(Table_owssvr[[#This Row],[Date]]&gt;=(TODAY()-365),"Y","N")</f>
        <v>Y</v>
      </c>
      <c r="D1380" s="25" t="s">
        <v>2866</v>
      </c>
      <c r="E1380" s="25" t="s">
        <v>48</v>
      </c>
      <c r="F1380" s="14" t="s">
        <v>2867</v>
      </c>
      <c r="G1380" s="25" t="s">
        <v>682</v>
      </c>
      <c r="H1380" s="28" t="str">
        <f>IFERROR(LEFT(Table_owssvr[[#This Row],[Subject]],FIND(";",Table_owssvr[[#This Row],[Subject]])-1),Table_owssvr[[#This Row],[Subject]])</f>
        <v>Damage related to disaster</v>
      </c>
      <c r="I1380" s="25" t="s">
        <v>27</v>
      </c>
      <c r="J1380" s="25" t="s">
        <v>4</v>
      </c>
      <c r="K1380" s="29">
        <v>43599.472002314818</v>
      </c>
      <c r="L1380" s="25"/>
      <c r="M1380" s="25"/>
      <c r="N1380" s="30" t="s">
        <v>12</v>
      </c>
      <c r="O1380" s="28" t="b">
        <v>0</v>
      </c>
      <c r="P1380" s="25" t="s">
        <v>15</v>
      </c>
      <c r="Q1380" s="33" t="str">
        <f>IF(ISNUMBER(SEARCH(",",Table_owssvr[[#This Row],[Created By]])),SUBSTITUTE(Table_owssvr[[#This Row],[Created By]]," OCD,",""),Table_owssvr[[#This Row],[Created By]])</f>
        <v>Kristen Hebert</v>
      </c>
      <c r="R1380" s="33" t="str">
        <f>IF(ISNUMBER(SEARCH(",",Table_owssvr[[#This Row],[Created By]])),(MID(Table_owssvr[[#This Row],[Created By_A]]&amp;" "&amp;Table_owssvr[[#This Row],[Created By_A]],FIND(" ",Table_owssvr[[#This Row],[Created By_A]])+1,LEN(Table_owssvr[[#This Row],[Created By_A]]))),Table_owssvr[[#This Row],[Created By]])</f>
        <v>Kristen Hebert</v>
      </c>
      <c r="S1380" s="34" t="str">
        <f>IF(ISNUMBER(SEARCH(",",Table_owssvr[[#This Row],[Created By_B1]])),SUBSTITUTE(Table_owssvr[[#This Row],[Created By_B1]],",",""),Table_owssvr[[#This Row],[Created By_B1]])</f>
        <v>Kristen Hebert</v>
      </c>
      <c r="T1380" s="31">
        <v>1396</v>
      </c>
      <c r="U1380" s="25" t="s">
        <v>15</v>
      </c>
      <c r="V1380" s="29">
        <v>43599.472002314818</v>
      </c>
      <c r="W1380" s="25" t="s">
        <v>4</v>
      </c>
      <c r="X1380" s="25"/>
      <c r="Y1380" s="25" t="s">
        <v>190</v>
      </c>
      <c r="Z1380" s="25" t="s">
        <v>12</v>
      </c>
      <c r="AA1380" s="25" t="s">
        <v>11</v>
      </c>
    </row>
    <row r="1381" spans="1:27" x14ac:dyDescent="0.25">
      <c r="A1381" s="25" t="s">
        <v>590</v>
      </c>
      <c r="B1381" s="26">
        <v>43594</v>
      </c>
      <c r="C1381" s="27" t="str">
        <f ca="1">IF(Table_owssvr[[#This Row],[Date]]&gt;=(TODAY()-365),"Y","N")</f>
        <v>Y</v>
      </c>
      <c r="D1381" s="25" t="s">
        <v>589</v>
      </c>
      <c r="E1381" s="25" t="s">
        <v>39</v>
      </c>
      <c r="F1381" s="14" t="s">
        <v>2868</v>
      </c>
      <c r="G1381" s="25" t="s">
        <v>2869</v>
      </c>
      <c r="H1381" s="28" t="str">
        <f>IFERROR(LEFT(Table_owssvr[[#This Row],[Subject]],FIND(";",Table_owssvr[[#This Row],[Subject]])-1),Table_owssvr[[#This Row],[Subject]])</f>
        <v>Damage related to disaster</v>
      </c>
      <c r="I1381" s="25" t="s">
        <v>27</v>
      </c>
      <c r="J1381" s="25" t="s">
        <v>4</v>
      </c>
      <c r="K1381" s="29">
        <v>43599.477719907409</v>
      </c>
      <c r="L1381" s="25"/>
      <c r="M1381" s="25"/>
      <c r="N1381" s="30" t="s">
        <v>12</v>
      </c>
      <c r="O1381" s="28" t="b">
        <v>0</v>
      </c>
      <c r="P1381" s="25" t="s">
        <v>15</v>
      </c>
      <c r="Q1381" s="33" t="str">
        <f>IF(ISNUMBER(SEARCH(",",Table_owssvr[[#This Row],[Created By]])),SUBSTITUTE(Table_owssvr[[#This Row],[Created By]]," OCD,",""),Table_owssvr[[#This Row],[Created By]])</f>
        <v>Kristen Hebert</v>
      </c>
      <c r="R1381" s="33" t="str">
        <f>IF(ISNUMBER(SEARCH(",",Table_owssvr[[#This Row],[Created By]])),(MID(Table_owssvr[[#This Row],[Created By_A]]&amp;" "&amp;Table_owssvr[[#This Row],[Created By_A]],FIND(" ",Table_owssvr[[#This Row],[Created By_A]])+1,LEN(Table_owssvr[[#This Row],[Created By_A]]))),Table_owssvr[[#This Row],[Created By]])</f>
        <v>Kristen Hebert</v>
      </c>
      <c r="S1381" s="34" t="str">
        <f>IF(ISNUMBER(SEARCH(",",Table_owssvr[[#This Row],[Created By_B1]])),SUBSTITUTE(Table_owssvr[[#This Row],[Created By_B1]],",",""),Table_owssvr[[#This Row],[Created By_B1]])</f>
        <v>Kristen Hebert</v>
      </c>
      <c r="T1381" s="31">
        <v>1397</v>
      </c>
      <c r="U1381" s="25" t="s">
        <v>15</v>
      </c>
      <c r="V1381" s="29">
        <v>43599.477719907409</v>
      </c>
      <c r="W1381" s="25" t="s">
        <v>4</v>
      </c>
      <c r="X1381" s="25"/>
      <c r="Y1381" s="25" t="s">
        <v>190</v>
      </c>
      <c r="Z1381" s="25" t="s">
        <v>12</v>
      </c>
      <c r="AA1381" s="25" t="s">
        <v>11</v>
      </c>
    </row>
    <row r="1382" spans="1:27" x14ac:dyDescent="0.25">
      <c r="A1382" s="25" t="s">
        <v>631</v>
      </c>
      <c r="B1382" s="26">
        <v>43593</v>
      </c>
      <c r="C1382" s="27" t="str">
        <f ca="1">IF(Table_owssvr[[#This Row],[Date]]&gt;=(TODAY()-365),"Y","N")</f>
        <v>Y</v>
      </c>
      <c r="D1382" s="25" t="s">
        <v>2692</v>
      </c>
      <c r="E1382" s="25" t="s">
        <v>296</v>
      </c>
      <c r="F1382" s="14" t="s">
        <v>2870</v>
      </c>
      <c r="G1382" s="25" t="s">
        <v>2694</v>
      </c>
      <c r="H1382" s="28" t="str">
        <f>IFERROR(LEFT(Table_owssvr[[#This Row],[Subject]],FIND(";",Table_owssvr[[#This Row],[Subject]])-1),Table_owssvr[[#This Row],[Subject]])</f>
        <v>Damage related to disaster</v>
      </c>
      <c r="I1382" s="25" t="s">
        <v>16</v>
      </c>
      <c r="J1382" s="25" t="s">
        <v>4</v>
      </c>
      <c r="K1382" s="29">
        <v>43599.479953703703</v>
      </c>
      <c r="L1382" s="25"/>
      <c r="M1382" s="25"/>
      <c r="N1382" s="30" t="s">
        <v>12</v>
      </c>
      <c r="O1382" s="28" t="b">
        <v>0</v>
      </c>
      <c r="P1382" s="25" t="s">
        <v>15</v>
      </c>
      <c r="Q1382" s="33" t="str">
        <f>IF(ISNUMBER(SEARCH(",",Table_owssvr[[#This Row],[Created By]])),SUBSTITUTE(Table_owssvr[[#This Row],[Created By]]," OCD,",""),Table_owssvr[[#This Row],[Created By]])</f>
        <v>Kristen Hebert</v>
      </c>
      <c r="R1382" s="33" t="str">
        <f>IF(ISNUMBER(SEARCH(",",Table_owssvr[[#This Row],[Created By]])),(MID(Table_owssvr[[#This Row],[Created By_A]]&amp;" "&amp;Table_owssvr[[#This Row],[Created By_A]],FIND(" ",Table_owssvr[[#This Row],[Created By_A]])+1,LEN(Table_owssvr[[#This Row],[Created By_A]]))),Table_owssvr[[#This Row],[Created By]])</f>
        <v>Kristen Hebert</v>
      </c>
      <c r="S1382" s="34" t="str">
        <f>IF(ISNUMBER(SEARCH(",",Table_owssvr[[#This Row],[Created By_B1]])),SUBSTITUTE(Table_owssvr[[#This Row],[Created By_B1]],",",""),Table_owssvr[[#This Row],[Created By_B1]])</f>
        <v>Kristen Hebert</v>
      </c>
      <c r="T1382" s="31">
        <v>1398</v>
      </c>
      <c r="U1382" s="25" t="s">
        <v>15</v>
      </c>
      <c r="V1382" s="29">
        <v>43599.479953703703</v>
      </c>
      <c r="W1382" s="25" t="s">
        <v>4</v>
      </c>
      <c r="X1382" s="25"/>
      <c r="Y1382" s="25" t="s">
        <v>190</v>
      </c>
      <c r="Z1382" s="25" t="s">
        <v>12</v>
      </c>
      <c r="AA1382" s="25" t="s">
        <v>11</v>
      </c>
    </row>
    <row r="1383" spans="1:27" x14ac:dyDescent="0.25">
      <c r="A1383" s="25" t="s">
        <v>2042</v>
      </c>
      <c r="B1383" s="26">
        <v>43593</v>
      </c>
      <c r="C1383" s="27" t="str">
        <f ca="1">IF(Table_owssvr[[#This Row],[Date]]&gt;=(TODAY()-365),"Y","N")</f>
        <v>Y</v>
      </c>
      <c r="D1383" s="25" t="s">
        <v>2871</v>
      </c>
      <c r="E1383" s="25" t="s">
        <v>39</v>
      </c>
      <c r="F1383" s="14" t="s">
        <v>2872</v>
      </c>
      <c r="G1383" s="25" t="s">
        <v>471</v>
      </c>
      <c r="H1383" s="28" t="str">
        <f>IFERROR(LEFT(Table_owssvr[[#This Row],[Subject]],FIND(";",Table_owssvr[[#This Row],[Subject]])-1),Table_owssvr[[#This Row],[Subject]])</f>
        <v>Damage related to disaster</v>
      </c>
      <c r="I1383" s="25" t="s">
        <v>27</v>
      </c>
      <c r="J1383" s="25" t="s">
        <v>4</v>
      </c>
      <c r="K1383" s="29">
        <v>43599.496724537035</v>
      </c>
      <c r="L1383" s="25"/>
      <c r="M1383" s="25"/>
      <c r="N1383" s="30" t="s">
        <v>12</v>
      </c>
      <c r="O1383" s="28" t="b">
        <v>0</v>
      </c>
      <c r="P1383" s="25" t="s">
        <v>15</v>
      </c>
      <c r="Q1383" s="33" t="str">
        <f>IF(ISNUMBER(SEARCH(",",Table_owssvr[[#This Row],[Created By]])),SUBSTITUTE(Table_owssvr[[#This Row],[Created By]]," OCD,",""),Table_owssvr[[#This Row],[Created By]])</f>
        <v>Kristen Hebert</v>
      </c>
      <c r="R1383" s="33" t="str">
        <f>IF(ISNUMBER(SEARCH(",",Table_owssvr[[#This Row],[Created By]])),(MID(Table_owssvr[[#This Row],[Created By_A]]&amp;" "&amp;Table_owssvr[[#This Row],[Created By_A]],FIND(" ",Table_owssvr[[#This Row],[Created By_A]])+1,LEN(Table_owssvr[[#This Row],[Created By_A]]))),Table_owssvr[[#This Row],[Created By]])</f>
        <v>Kristen Hebert</v>
      </c>
      <c r="S1383" s="34" t="str">
        <f>IF(ISNUMBER(SEARCH(",",Table_owssvr[[#This Row],[Created By_B1]])),SUBSTITUTE(Table_owssvr[[#This Row],[Created By_B1]],",",""),Table_owssvr[[#This Row],[Created By_B1]])</f>
        <v>Kristen Hebert</v>
      </c>
      <c r="T1383" s="31">
        <v>1399</v>
      </c>
      <c r="U1383" s="25" t="s">
        <v>15</v>
      </c>
      <c r="V1383" s="29">
        <v>43599.496724537035</v>
      </c>
      <c r="W1383" s="25" t="s">
        <v>4</v>
      </c>
      <c r="X1383" s="25"/>
      <c r="Y1383" s="25" t="s">
        <v>190</v>
      </c>
      <c r="Z1383" s="25" t="s">
        <v>12</v>
      </c>
      <c r="AA1383" s="25" t="s">
        <v>11</v>
      </c>
    </row>
    <row r="1384" spans="1:27" x14ac:dyDescent="0.25">
      <c r="A1384" s="1" t="s">
        <v>2873</v>
      </c>
      <c r="B1384" s="4">
        <v>43600</v>
      </c>
      <c r="C1384" s="24" t="str">
        <f ca="1">IF(Table_owssvr[[#This Row],[Date]]&gt;=(TODAY()-365),"Y","N")</f>
        <v>Y</v>
      </c>
      <c r="D1384" s="1" t="s">
        <v>2874</v>
      </c>
      <c r="E1384" s="1" t="s">
        <v>19</v>
      </c>
      <c r="F1384" s="14" t="s">
        <v>2875</v>
      </c>
      <c r="G1384" s="1" t="s">
        <v>217</v>
      </c>
      <c r="H1384" s="6" t="str">
        <f>IFERROR(LEFT(Table_owssvr[[#This Row],[Subject]],FIND(";",Table_owssvr[[#This Row],[Subject]])-1),Table_owssvr[[#This Row],[Subject]])</f>
        <v>Damage related to disaster</v>
      </c>
      <c r="I1384" s="1" t="s">
        <v>27</v>
      </c>
      <c r="J1384" s="1" t="s">
        <v>2876</v>
      </c>
      <c r="K1384" s="5">
        <v>43600.481840277775</v>
      </c>
      <c r="L1384" s="1"/>
      <c r="M1384" s="1"/>
      <c r="N1384" s="2" t="s">
        <v>12</v>
      </c>
      <c r="O1384" s="6" t="b">
        <v>0</v>
      </c>
      <c r="P1384" s="1" t="s">
        <v>15</v>
      </c>
      <c r="Q1384" s="33" t="str">
        <f>IF(ISNUMBER(SEARCH(",",Table_owssvr[[#This Row],[Created By]])),SUBSTITUTE(Table_owssvr[[#This Row],[Created By]]," OCD,",""),Table_owssvr[[#This Row],[Created By]])</f>
        <v>Eric Miller</v>
      </c>
      <c r="R1384" s="33" t="str">
        <f>IF(ISNUMBER(SEARCH(",",Table_owssvr[[#This Row],[Created By]])),(MID(Table_owssvr[[#This Row],[Created By_A]]&amp;" "&amp;Table_owssvr[[#This Row],[Created By_A]],FIND(" ",Table_owssvr[[#This Row],[Created By_A]])+1,LEN(Table_owssvr[[#This Row],[Created By_A]]))),Table_owssvr[[#This Row],[Created By]])</f>
        <v>Eric Miller</v>
      </c>
      <c r="S1384" s="34" t="str">
        <f>IF(ISNUMBER(SEARCH(",",Table_owssvr[[#This Row],[Created By_B1]])),SUBSTITUTE(Table_owssvr[[#This Row],[Created By_B1]],",",""),Table_owssvr[[#This Row],[Created By_B1]])</f>
        <v>Eric Miller</v>
      </c>
      <c r="T1384" s="7">
        <v>1400</v>
      </c>
      <c r="U1384" s="1" t="s">
        <v>15</v>
      </c>
      <c r="V1384" s="5">
        <v>43600.481840277775</v>
      </c>
      <c r="W1384" s="1" t="s">
        <v>2876</v>
      </c>
      <c r="X1384" s="1"/>
      <c r="Y1384" s="1" t="s">
        <v>13</v>
      </c>
      <c r="Z1384" s="1" t="s">
        <v>12</v>
      </c>
      <c r="AA1384" s="1" t="s">
        <v>11</v>
      </c>
    </row>
    <row r="1385" spans="1:27" x14ac:dyDescent="0.25">
      <c r="A1385" s="1" t="s">
        <v>153</v>
      </c>
      <c r="B1385" s="4">
        <v>43601</v>
      </c>
      <c r="C1385" s="24" t="str">
        <f ca="1">IF(Table_owssvr[[#This Row],[Date]]&gt;=(TODAY()-365),"Y","N")</f>
        <v>Y</v>
      </c>
      <c r="D1385" s="1" t="s">
        <v>144</v>
      </c>
      <c r="E1385" s="1" t="s">
        <v>39</v>
      </c>
      <c r="F1385" s="14" t="s">
        <v>2877</v>
      </c>
      <c r="G1385" s="1" t="s">
        <v>13</v>
      </c>
      <c r="H1385" s="6" t="str">
        <f>IFERROR(LEFT(Table_owssvr[[#This Row],[Subject]],FIND(";",Table_owssvr[[#This Row],[Subject]])-1),Table_owssvr[[#This Row],[Subject]])</f>
        <v>Grants Management</v>
      </c>
      <c r="I1385" s="1" t="s">
        <v>27</v>
      </c>
      <c r="J1385" s="1" t="s">
        <v>26</v>
      </c>
      <c r="K1385" s="5">
        <v>43601.427199074074</v>
      </c>
      <c r="L1385" s="1"/>
      <c r="M1385" s="1"/>
      <c r="N1385" s="2" t="s">
        <v>12</v>
      </c>
      <c r="O1385" s="6" t="b">
        <v>0</v>
      </c>
      <c r="P1385" s="1" t="s">
        <v>15</v>
      </c>
      <c r="Q1385" s="33" t="str">
        <f>IF(ISNUMBER(SEARCH(",",Table_owssvr[[#This Row],[Created By]])),SUBSTITUTE(Table_owssvr[[#This Row],[Created By]]," OCD,",""),Table_owssvr[[#This Row],[Created By]])</f>
        <v>Jimmy Dunphy</v>
      </c>
      <c r="R1385" s="33" t="str">
        <f>IF(ISNUMBER(SEARCH(",",Table_owssvr[[#This Row],[Created By]])),(MID(Table_owssvr[[#This Row],[Created By_A]]&amp;" "&amp;Table_owssvr[[#This Row],[Created By_A]],FIND(" ",Table_owssvr[[#This Row],[Created By_A]])+1,LEN(Table_owssvr[[#This Row],[Created By_A]]))),Table_owssvr[[#This Row],[Created By]])</f>
        <v>Jimmy Dunphy</v>
      </c>
      <c r="S1385" s="34" t="str">
        <f>IF(ISNUMBER(SEARCH(",",Table_owssvr[[#This Row],[Created By_B1]])),SUBSTITUTE(Table_owssvr[[#This Row],[Created By_B1]],",",""),Table_owssvr[[#This Row],[Created By_B1]])</f>
        <v>Jimmy Dunphy</v>
      </c>
      <c r="T1385" s="7">
        <v>1401</v>
      </c>
      <c r="U1385" s="1" t="s">
        <v>15</v>
      </c>
      <c r="V1385" s="5">
        <v>43602.309212962966</v>
      </c>
      <c r="W1385" s="1" t="s">
        <v>26</v>
      </c>
      <c r="X1385" s="1"/>
      <c r="Y1385" s="1" t="s">
        <v>13</v>
      </c>
      <c r="Z1385" s="1" t="s">
        <v>12</v>
      </c>
      <c r="AA1385" s="1" t="s">
        <v>11</v>
      </c>
    </row>
    <row r="1386" spans="1:27" x14ac:dyDescent="0.25">
      <c r="A1386" s="1" t="s">
        <v>2261</v>
      </c>
      <c r="B1386" s="4">
        <v>43602</v>
      </c>
      <c r="C1386" s="24" t="str">
        <f ca="1">IF(Table_owssvr[[#This Row],[Date]]&gt;=(TODAY()-365),"Y","N")</f>
        <v>Y</v>
      </c>
      <c r="D1386" s="1" t="s">
        <v>2878</v>
      </c>
      <c r="E1386" s="1" t="s">
        <v>19</v>
      </c>
      <c r="F1386" s="14" t="s">
        <v>2879</v>
      </c>
      <c r="G1386" s="1" t="s">
        <v>13</v>
      </c>
      <c r="H1386" s="6" t="str">
        <f>IFERROR(LEFT(Table_owssvr[[#This Row],[Subject]],FIND(";",Table_owssvr[[#This Row],[Subject]])-1),Table_owssvr[[#This Row],[Subject]])</f>
        <v>Grants Management</v>
      </c>
      <c r="I1386" s="1" t="s">
        <v>27</v>
      </c>
      <c r="J1386" s="1" t="s">
        <v>26</v>
      </c>
      <c r="K1386" s="5">
        <v>43602.403310185182</v>
      </c>
      <c r="L1386" s="1"/>
      <c r="M1386" s="1"/>
      <c r="N1386" s="2" t="s">
        <v>12</v>
      </c>
      <c r="O1386" s="6" t="b">
        <v>0</v>
      </c>
      <c r="P1386" s="1" t="s">
        <v>15</v>
      </c>
      <c r="Q1386" s="33" t="str">
        <f>IF(ISNUMBER(SEARCH(",",Table_owssvr[[#This Row],[Created By]])),SUBSTITUTE(Table_owssvr[[#This Row],[Created By]]," OCD,",""),Table_owssvr[[#This Row],[Created By]])</f>
        <v>Jimmy Dunphy</v>
      </c>
      <c r="R1386" s="33" t="str">
        <f>IF(ISNUMBER(SEARCH(",",Table_owssvr[[#This Row],[Created By]])),(MID(Table_owssvr[[#This Row],[Created By_A]]&amp;" "&amp;Table_owssvr[[#This Row],[Created By_A]],FIND(" ",Table_owssvr[[#This Row],[Created By_A]])+1,LEN(Table_owssvr[[#This Row],[Created By_A]]))),Table_owssvr[[#This Row],[Created By]])</f>
        <v>Jimmy Dunphy</v>
      </c>
      <c r="S1386" s="34" t="str">
        <f>IF(ISNUMBER(SEARCH(",",Table_owssvr[[#This Row],[Created By_B1]])),SUBSTITUTE(Table_owssvr[[#This Row],[Created By_B1]],",",""),Table_owssvr[[#This Row],[Created By_B1]])</f>
        <v>Jimmy Dunphy</v>
      </c>
      <c r="T1386" s="7">
        <v>1402</v>
      </c>
      <c r="U1386" s="1" t="s">
        <v>15</v>
      </c>
      <c r="V1386" s="5">
        <v>43602.415243055555</v>
      </c>
      <c r="W1386" s="1" t="s">
        <v>26</v>
      </c>
      <c r="X1386" s="1"/>
      <c r="Y1386" s="1" t="s">
        <v>13</v>
      </c>
      <c r="Z1386" s="1" t="s">
        <v>12</v>
      </c>
      <c r="AA1386" s="1" t="s">
        <v>11</v>
      </c>
    </row>
    <row r="1387" spans="1:27" x14ac:dyDescent="0.25">
      <c r="A1387" s="1" t="s">
        <v>2261</v>
      </c>
      <c r="B1387" s="4">
        <v>43602</v>
      </c>
      <c r="C1387" s="24" t="str">
        <f ca="1">IF(Table_owssvr[[#This Row],[Date]]&gt;=(TODAY()-365),"Y","N")</f>
        <v>Y</v>
      </c>
      <c r="D1387" s="1" t="s">
        <v>2878</v>
      </c>
      <c r="E1387" s="1" t="s">
        <v>19</v>
      </c>
      <c r="F1387" s="14" t="s">
        <v>2880</v>
      </c>
      <c r="G1387" s="1" t="s">
        <v>13</v>
      </c>
      <c r="H1387" s="6" t="str">
        <f>IFERROR(LEFT(Table_owssvr[[#This Row],[Subject]],FIND(";",Table_owssvr[[#This Row],[Subject]])-1),Table_owssvr[[#This Row],[Subject]])</f>
        <v>Grants Management</v>
      </c>
      <c r="I1387" s="1" t="s">
        <v>27</v>
      </c>
      <c r="J1387" s="1" t="s">
        <v>10</v>
      </c>
      <c r="K1387" s="5">
        <v>43602.45753472222</v>
      </c>
      <c r="L1387" s="1"/>
      <c r="M1387" s="1"/>
      <c r="N1387" s="2" t="s">
        <v>12</v>
      </c>
      <c r="O1387" s="6" t="b">
        <v>0</v>
      </c>
      <c r="P1387" s="1" t="s">
        <v>15</v>
      </c>
      <c r="Q1387" s="33" t="str">
        <f>IF(ISNUMBER(SEARCH(",",Table_owssvr[[#This Row],[Created By]])),SUBSTITUTE(Table_owssvr[[#This Row],[Created By]]," OCD,",""),Table_owssvr[[#This Row],[Created By]])</f>
        <v>Helena Janssen</v>
      </c>
      <c r="R1387" s="33" t="str">
        <f>IF(ISNUMBER(SEARCH(",",Table_owssvr[[#This Row],[Created By]])),(MID(Table_owssvr[[#This Row],[Created By_A]]&amp;" "&amp;Table_owssvr[[#This Row],[Created By_A]],FIND(" ",Table_owssvr[[#This Row],[Created By_A]])+1,LEN(Table_owssvr[[#This Row],[Created By_A]]))),Table_owssvr[[#This Row],[Created By]])</f>
        <v>Helena Janssen</v>
      </c>
      <c r="S1387" s="34" t="str">
        <f>IF(ISNUMBER(SEARCH(",",Table_owssvr[[#This Row],[Created By_B1]])),SUBSTITUTE(Table_owssvr[[#This Row],[Created By_B1]],",",""),Table_owssvr[[#This Row],[Created By_B1]])</f>
        <v>Helena Janssen</v>
      </c>
      <c r="T1387" s="7">
        <v>1403</v>
      </c>
      <c r="U1387" s="1" t="s">
        <v>15</v>
      </c>
      <c r="V1387" s="5">
        <v>43602.45753472222</v>
      </c>
      <c r="W1387" s="1" t="s">
        <v>10</v>
      </c>
      <c r="X1387" s="1"/>
      <c r="Y1387" s="1" t="s">
        <v>13</v>
      </c>
      <c r="Z1387" s="1" t="s">
        <v>12</v>
      </c>
      <c r="AA1387" s="1" t="s">
        <v>11</v>
      </c>
    </row>
    <row r="1388" spans="1:27" x14ac:dyDescent="0.25">
      <c r="A1388" s="1" t="s">
        <v>399</v>
      </c>
      <c r="B1388" s="4">
        <v>43605</v>
      </c>
      <c r="C1388" s="24" t="str">
        <f ca="1">IF(Table_owssvr[[#This Row],[Date]]&gt;=(TODAY()-365),"Y","N")</f>
        <v>Y</v>
      </c>
      <c r="D1388" s="1" t="s">
        <v>2422</v>
      </c>
      <c r="E1388" s="1" t="s">
        <v>48</v>
      </c>
      <c r="F1388" s="14" t="s">
        <v>2881</v>
      </c>
      <c r="G1388" s="1" t="s">
        <v>13</v>
      </c>
      <c r="H1388" s="6" t="str">
        <f>IFERROR(LEFT(Table_owssvr[[#This Row],[Subject]],FIND(";",Table_owssvr[[#This Row],[Subject]])-1),Table_owssvr[[#This Row],[Subject]])</f>
        <v>Grants Management</v>
      </c>
      <c r="I1388" s="1" t="s">
        <v>27</v>
      </c>
      <c r="J1388" s="1" t="s">
        <v>26</v>
      </c>
      <c r="K1388" s="5">
        <v>43605.497766203705</v>
      </c>
      <c r="L1388" s="1"/>
      <c r="M1388" s="1"/>
      <c r="N1388" s="2" t="s">
        <v>12</v>
      </c>
      <c r="O1388" s="6" t="b">
        <v>0</v>
      </c>
      <c r="P1388" s="1" t="s">
        <v>15</v>
      </c>
      <c r="Q1388" s="33" t="str">
        <f>IF(ISNUMBER(SEARCH(",",Table_owssvr[[#This Row],[Created By]])),SUBSTITUTE(Table_owssvr[[#This Row],[Created By]]," OCD,",""),Table_owssvr[[#This Row],[Created By]])</f>
        <v>Jimmy Dunphy</v>
      </c>
      <c r="R1388" s="33" t="str">
        <f>IF(ISNUMBER(SEARCH(",",Table_owssvr[[#This Row],[Created By]])),(MID(Table_owssvr[[#This Row],[Created By_A]]&amp;" "&amp;Table_owssvr[[#This Row],[Created By_A]],FIND(" ",Table_owssvr[[#This Row],[Created By_A]])+1,LEN(Table_owssvr[[#This Row],[Created By_A]]))),Table_owssvr[[#This Row],[Created By]])</f>
        <v>Jimmy Dunphy</v>
      </c>
      <c r="S1388" s="34" t="str">
        <f>IF(ISNUMBER(SEARCH(",",Table_owssvr[[#This Row],[Created By_B1]])),SUBSTITUTE(Table_owssvr[[#This Row],[Created By_B1]],",",""),Table_owssvr[[#This Row],[Created By_B1]])</f>
        <v>Jimmy Dunphy</v>
      </c>
      <c r="T1388" s="7">
        <v>1404</v>
      </c>
      <c r="U1388" s="1" t="s">
        <v>15</v>
      </c>
      <c r="V1388" s="5">
        <v>43605.595532407409</v>
      </c>
      <c r="W1388" s="1" t="s">
        <v>26</v>
      </c>
      <c r="X1388" s="1"/>
      <c r="Y1388" s="1" t="s">
        <v>13</v>
      </c>
      <c r="Z1388" s="1" t="s">
        <v>12</v>
      </c>
      <c r="AA1388" s="1" t="s">
        <v>11</v>
      </c>
    </row>
    <row r="1389" spans="1:27" x14ac:dyDescent="0.25">
      <c r="A1389" s="25" t="s">
        <v>512</v>
      </c>
      <c r="B1389" s="26">
        <v>43605</v>
      </c>
      <c r="C1389" s="27" t="str">
        <f ca="1">IF(Table_owssvr[[#This Row],[Date]]&gt;=(TODAY()-365),"Y","N")</f>
        <v>Y</v>
      </c>
      <c r="D1389" s="25" t="s">
        <v>2882</v>
      </c>
      <c r="E1389" s="25" t="s">
        <v>335</v>
      </c>
      <c r="F1389" s="14" t="s">
        <v>2883</v>
      </c>
      <c r="G1389" s="25" t="s">
        <v>126</v>
      </c>
      <c r="H1389" s="28" t="str">
        <f>IFERROR(LEFT(Table_owssvr[[#This Row],[Subject]],FIND(";",Table_owssvr[[#This Row],[Subject]])-1),Table_owssvr[[#This Row],[Subject]])</f>
        <v>Damage related to disaster</v>
      </c>
      <c r="I1389" s="25" t="s">
        <v>16</v>
      </c>
      <c r="J1389" s="25" t="s">
        <v>2884</v>
      </c>
      <c r="K1389" s="29">
        <v>43606.355532407404</v>
      </c>
      <c r="L1389" s="25"/>
      <c r="M1389" s="25"/>
      <c r="N1389" s="30" t="s">
        <v>12</v>
      </c>
      <c r="O1389" s="28" t="b">
        <v>0</v>
      </c>
      <c r="P1389" s="25" t="s">
        <v>15</v>
      </c>
      <c r="Q1389" s="33" t="str">
        <f>IF(ISNUMBER(SEARCH(",",Table_owssvr[[#This Row],[Created By]])),SUBSTITUTE(Table_owssvr[[#This Row],[Created By]]," OCD,",""),Table_owssvr[[#This Row],[Created By]])</f>
        <v>John Sparks</v>
      </c>
      <c r="R1389" s="33" t="str">
        <f>IF(ISNUMBER(SEARCH(",",Table_owssvr[[#This Row],[Created By]])),(MID(Table_owssvr[[#This Row],[Created By_A]]&amp;" "&amp;Table_owssvr[[#This Row],[Created By_A]],FIND(" ",Table_owssvr[[#This Row],[Created By_A]])+1,LEN(Table_owssvr[[#This Row],[Created By_A]]))),Table_owssvr[[#This Row],[Created By]])</f>
        <v>John Sparks</v>
      </c>
      <c r="S1389" s="34" t="str">
        <f>IF(ISNUMBER(SEARCH(",",Table_owssvr[[#This Row],[Created By_B1]])),SUBSTITUTE(Table_owssvr[[#This Row],[Created By_B1]],",",""),Table_owssvr[[#This Row],[Created By_B1]])</f>
        <v>John Sparks</v>
      </c>
      <c r="T1389" s="31">
        <v>1405</v>
      </c>
      <c r="U1389" s="25" t="s">
        <v>15</v>
      </c>
      <c r="V1389" s="29">
        <v>43606.355532407404</v>
      </c>
      <c r="W1389" s="25" t="s">
        <v>2884</v>
      </c>
      <c r="X1389" s="25"/>
      <c r="Y1389" s="25" t="s">
        <v>13</v>
      </c>
      <c r="Z1389" s="25" t="s">
        <v>12</v>
      </c>
      <c r="AA1389" s="25" t="s">
        <v>11</v>
      </c>
    </row>
    <row r="1390" spans="1:27" x14ac:dyDescent="0.25">
      <c r="A1390" s="25" t="s">
        <v>2888</v>
      </c>
      <c r="B1390" s="26">
        <v>43606</v>
      </c>
      <c r="C1390" s="27" t="str">
        <f ca="1">IF(Table_owssvr[[#This Row],[Date]]&gt;=(TODAY()-365),"Y","N")</f>
        <v>Y</v>
      </c>
      <c r="D1390" s="25" t="s">
        <v>2889</v>
      </c>
      <c r="E1390" s="25" t="s">
        <v>19</v>
      </c>
      <c r="F1390" s="14" t="s">
        <v>2890</v>
      </c>
      <c r="G1390" s="25" t="s">
        <v>2603</v>
      </c>
      <c r="H1390" s="28" t="str">
        <f>IFERROR(LEFT(Table_owssvr[[#This Row],[Subject]],FIND(";",Table_owssvr[[#This Row],[Subject]])-1),Table_owssvr[[#This Row],[Subject]])</f>
        <v>Damage related to disaster</v>
      </c>
      <c r="I1390" s="25" t="s">
        <v>16</v>
      </c>
      <c r="J1390" s="25" t="s">
        <v>10</v>
      </c>
      <c r="K1390" s="29">
        <v>43607.415613425925</v>
      </c>
      <c r="L1390" s="25"/>
      <c r="M1390" s="25"/>
      <c r="N1390" s="30" t="s">
        <v>12</v>
      </c>
      <c r="O1390" s="28" t="b">
        <v>0</v>
      </c>
      <c r="P1390" s="25" t="s">
        <v>15</v>
      </c>
      <c r="Q1390" s="28" t="str">
        <f>IF(ISNUMBER(SEARCH(",",Table_owssvr[[#This Row],[Created By]])),SUBSTITUTE(Table_owssvr[[#This Row],[Created By]]," OCD,",""),Table_owssvr[[#This Row],[Created By]])</f>
        <v>Helena Janssen</v>
      </c>
      <c r="R1390" s="28" t="str">
        <f>IF(ISNUMBER(SEARCH(",",Table_owssvr[[#This Row],[Created By]])),(MID(Table_owssvr[[#This Row],[Created By_A]]&amp;" "&amp;Table_owssvr[[#This Row],[Created By_A]],FIND(" ",Table_owssvr[[#This Row],[Created By_A]])+1,LEN(Table_owssvr[[#This Row],[Created By_A]]))),Table_owssvr[[#This Row],[Created By]])</f>
        <v>Helena Janssen</v>
      </c>
      <c r="S1390" s="36" t="str">
        <f>IF(ISNUMBER(SEARCH(",",Table_owssvr[[#This Row],[Created By_B1]])),SUBSTITUTE(Table_owssvr[[#This Row],[Created By_B1]],",",""),Table_owssvr[[#This Row],[Created By_B1]])</f>
        <v>Helena Janssen</v>
      </c>
      <c r="T1390" s="31">
        <v>1406</v>
      </c>
      <c r="U1390" s="25" t="s">
        <v>15</v>
      </c>
      <c r="V1390" s="29">
        <v>43607.415613425925</v>
      </c>
      <c r="W1390" s="25" t="s">
        <v>10</v>
      </c>
      <c r="X1390" s="25"/>
      <c r="Y1390" s="25" t="s">
        <v>13</v>
      </c>
      <c r="Z1390" s="25" t="s">
        <v>12</v>
      </c>
      <c r="AA1390" s="25" t="s">
        <v>11</v>
      </c>
    </row>
    <row r="1391" spans="1:27" x14ac:dyDescent="0.25">
      <c r="A1391" s="25" t="s">
        <v>386</v>
      </c>
      <c r="B1391" s="26">
        <v>43607</v>
      </c>
      <c r="C1391" s="27" t="str">
        <f ca="1">IF(Table_owssvr[[#This Row],[Date]]&gt;=(TODAY()-365),"Y","N")</f>
        <v>Y</v>
      </c>
      <c r="D1391" s="25" t="s">
        <v>1333</v>
      </c>
      <c r="E1391" s="25" t="s">
        <v>39</v>
      </c>
      <c r="F1391" s="14" t="s">
        <v>2891</v>
      </c>
      <c r="G1391" s="25" t="s">
        <v>239</v>
      </c>
      <c r="H1391" s="28" t="str">
        <f>IFERROR(LEFT(Table_owssvr[[#This Row],[Subject]],FIND(";",Table_owssvr[[#This Row],[Subject]])-1),Table_owssvr[[#This Row],[Subject]])</f>
        <v>Labor - Davis/Bacon</v>
      </c>
      <c r="I1391" s="25" t="s">
        <v>16</v>
      </c>
      <c r="J1391" s="25" t="s">
        <v>26</v>
      </c>
      <c r="K1391" s="29">
        <v>43607.514479166668</v>
      </c>
      <c r="L1391" s="25"/>
      <c r="M1391" s="25"/>
      <c r="N1391" s="30" t="s">
        <v>12</v>
      </c>
      <c r="O1391" s="28" t="b">
        <v>0</v>
      </c>
      <c r="P1391" s="25" t="s">
        <v>15</v>
      </c>
      <c r="Q1391" s="28" t="str">
        <f>IF(ISNUMBER(SEARCH(",",Table_owssvr[[#This Row],[Created By]])),SUBSTITUTE(Table_owssvr[[#This Row],[Created By]]," OCD,",""),Table_owssvr[[#This Row],[Created By]])</f>
        <v>Jimmy Dunphy</v>
      </c>
      <c r="R1391" s="28" t="str">
        <f>IF(ISNUMBER(SEARCH(",",Table_owssvr[[#This Row],[Created By]])),(MID(Table_owssvr[[#This Row],[Created By_A]]&amp;" "&amp;Table_owssvr[[#This Row],[Created By_A]],FIND(" ",Table_owssvr[[#This Row],[Created By_A]])+1,LEN(Table_owssvr[[#This Row],[Created By_A]]))),Table_owssvr[[#This Row],[Created By]])</f>
        <v>Jimmy Dunphy</v>
      </c>
      <c r="S1391" s="36" t="str">
        <f>IF(ISNUMBER(SEARCH(",",Table_owssvr[[#This Row],[Created By_B1]])),SUBSTITUTE(Table_owssvr[[#This Row],[Created By_B1]],",",""),Table_owssvr[[#This Row],[Created By_B1]])</f>
        <v>Jimmy Dunphy</v>
      </c>
      <c r="T1391" s="31">
        <v>1407</v>
      </c>
      <c r="U1391" s="25" t="s">
        <v>15</v>
      </c>
      <c r="V1391" s="29">
        <v>43607.537881944445</v>
      </c>
      <c r="W1391" s="25" t="s">
        <v>26</v>
      </c>
      <c r="X1391" s="25"/>
      <c r="Y1391" s="25" t="s">
        <v>13</v>
      </c>
      <c r="Z1391" s="25" t="s">
        <v>12</v>
      </c>
      <c r="AA1391" s="25" t="s">
        <v>11</v>
      </c>
    </row>
    <row r="1392" spans="1:27" x14ac:dyDescent="0.25">
      <c r="A1392" s="25" t="s">
        <v>2892</v>
      </c>
      <c r="B1392" s="26">
        <v>43593</v>
      </c>
      <c r="C1392" s="27" t="str">
        <f ca="1">IF(Table_owssvr[[#This Row],[Date]]&gt;=(TODAY()-365),"Y","N")</f>
        <v>Y</v>
      </c>
      <c r="D1392" s="25" t="s">
        <v>2893</v>
      </c>
      <c r="E1392" s="25" t="s">
        <v>19</v>
      </c>
      <c r="F1392" s="14" t="s">
        <v>2894</v>
      </c>
      <c r="G1392" s="25" t="s">
        <v>22</v>
      </c>
      <c r="H1392" s="28" t="str">
        <f>IFERROR(LEFT(Table_owssvr[[#This Row],[Subject]],FIND(";",Table_owssvr[[#This Row],[Subject]])-1),Table_owssvr[[#This Row],[Subject]])</f>
        <v>Damage related to disaster</v>
      </c>
      <c r="I1392" s="25" t="s">
        <v>16</v>
      </c>
      <c r="J1392" s="25" t="s">
        <v>95</v>
      </c>
      <c r="K1392" s="29">
        <v>43609.380300925928</v>
      </c>
      <c r="L1392" s="25"/>
      <c r="M1392" s="25"/>
      <c r="N1392" s="30" t="s">
        <v>12</v>
      </c>
      <c r="O1392" s="28" t="b">
        <v>0</v>
      </c>
      <c r="P1392" s="25" t="s">
        <v>15</v>
      </c>
      <c r="Q1392" s="28" t="str">
        <f>IF(ISNUMBER(SEARCH(",",Table_owssvr[[#This Row],[Created By]])),SUBSTITUTE(Table_owssvr[[#This Row],[Created By]]," OCD,",""),Table_owssvr[[#This Row],[Created By]])</f>
        <v>Eugenia Williams</v>
      </c>
      <c r="R1392" s="28" t="str">
        <f>IF(ISNUMBER(SEARCH(",",Table_owssvr[[#This Row],[Created By]])),(MID(Table_owssvr[[#This Row],[Created By_A]]&amp;" "&amp;Table_owssvr[[#This Row],[Created By_A]],FIND(" ",Table_owssvr[[#This Row],[Created By_A]])+1,LEN(Table_owssvr[[#This Row],[Created By_A]]))),Table_owssvr[[#This Row],[Created By]])</f>
        <v>Eugenia Williams</v>
      </c>
      <c r="S1392" s="36" t="str">
        <f>IF(ISNUMBER(SEARCH(",",Table_owssvr[[#This Row],[Created By_B1]])),SUBSTITUTE(Table_owssvr[[#This Row],[Created By_B1]],",",""),Table_owssvr[[#This Row],[Created By_B1]])</f>
        <v>Eugenia Williams</v>
      </c>
      <c r="T1392" s="31">
        <v>1408</v>
      </c>
      <c r="U1392" s="25" t="s">
        <v>15</v>
      </c>
      <c r="V1392" s="29">
        <v>43609.380300925928</v>
      </c>
      <c r="W1392" s="25" t="s">
        <v>95</v>
      </c>
      <c r="X1392" s="25"/>
      <c r="Y1392" s="25" t="s">
        <v>13</v>
      </c>
      <c r="Z1392" s="25" t="s">
        <v>12</v>
      </c>
      <c r="AA1392" s="25" t="s">
        <v>11</v>
      </c>
    </row>
    <row r="1393" spans="1:27" x14ac:dyDescent="0.25">
      <c r="A1393" s="25" t="s">
        <v>2895</v>
      </c>
      <c r="B1393" s="26">
        <v>43524</v>
      </c>
      <c r="C1393" s="27" t="str">
        <f ca="1">IF(Table_owssvr[[#This Row],[Date]]&gt;=(TODAY()-365),"Y","N")</f>
        <v>N</v>
      </c>
      <c r="D1393" s="25" t="s">
        <v>2896</v>
      </c>
      <c r="E1393" s="25" t="s">
        <v>19</v>
      </c>
      <c r="F1393" s="14" t="s">
        <v>2897</v>
      </c>
      <c r="G1393" s="25" t="s">
        <v>22</v>
      </c>
      <c r="H1393" s="28" t="str">
        <f>IFERROR(LEFT(Table_owssvr[[#This Row],[Subject]],FIND(";",Table_owssvr[[#This Row],[Subject]])-1),Table_owssvr[[#This Row],[Subject]])</f>
        <v>Damage related to disaster</v>
      </c>
      <c r="I1393" s="25" t="s">
        <v>16</v>
      </c>
      <c r="J1393" s="25" t="s">
        <v>95</v>
      </c>
      <c r="K1393" s="29">
        <v>43609.400636574072</v>
      </c>
      <c r="L1393" s="25"/>
      <c r="M1393" s="25"/>
      <c r="N1393" s="30" t="s">
        <v>12</v>
      </c>
      <c r="O1393" s="28" t="b">
        <v>0</v>
      </c>
      <c r="P1393" s="25" t="s">
        <v>15</v>
      </c>
      <c r="Q1393" s="28" t="str">
        <f>IF(ISNUMBER(SEARCH(",",Table_owssvr[[#This Row],[Created By]])),SUBSTITUTE(Table_owssvr[[#This Row],[Created By]]," OCD,",""),Table_owssvr[[#This Row],[Created By]])</f>
        <v>Eugenia Williams</v>
      </c>
      <c r="R1393" s="28" t="str">
        <f>IF(ISNUMBER(SEARCH(",",Table_owssvr[[#This Row],[Created By]])),(MID(Table_owssvr[[#This Row],[Created By_A]]&amp;" "&amp;Table_owssvr[[#This Row],[Created By_A]],FIND(" ",Table_owssvr[[#This Row],[Created By_A]])+1,LEN(Table_owssvr[[#This Row],[Created By_A]]))),Table_owssvr[[#This Row],[Created By]])</f>
        <v>Eugenia Williams</v>
      </c>
      <c r="S1393" s="36" t="str">
        <f>IF(ISNUMBER(SEARCH(",",Table_owssvr[[#This Row],[Created By_B1]])),SUBSTITUTE(Table_owssvr[[#This Row],[Created By_B1]],",",""),Table_owssvr[[#This Row],[Created By_B1]])</f>
        <v>Eugenia Williams</v>
      </c>
      <c r="T1393" s="31">
        <v>1409</v>
      </c>
      <c r="U1393" s="25" t="s">
        <v>15</v>
      </c>
      <c r="V1393" s="29">
        <v>43609.400636574072</v>
      </c>
      <c r="W1393" s="25" t="s">
        <v>95</v>
      </c>
      <c r="X1393" s="25"/>
      <c r="Y1393" s="25" t="s">
        <v>13</v>
      </c>
      <c r="Z1393" s="25" t="s">
        <v>12</v>
      </c>
      <c r="AA1393" s="25" t="s">
        <v>11</v>
      </c>
    </row>
    <row r="1394" spans="1:27" x14ac:dyDescent="0.25">
      <c r="A1394" s="25" t="s">
        <v>2451</v>
      </c>
      <c r="B1394" s="26">
        <v>43601</v>
      </c>
      <c r="C1394" s="27" t="str">
        <f ca="1">IF(Table_owssvr[[#This Row],[Date]]&gt;=(TODAY()-365),"Y","N")</f>
        <v>Y</v>
      </c>
      <c r="D1394" s="25" t="s">
        <v>2898</v>
      </c>
      <c r="E1394" s="25" t="s">
        <v>19</v>
      </c>
      <c r="F1394" s="14" t="s">
        <v>2899</v>
      </c>
      <c r="G1394" s="25" t="s">
        <v>217</v>
      </c>
      <c r="H1394" s="28" t="str">
        <f>IFERROR(LEFT(Table_owssvr[[#This Row],[Subject]],FIND(";",Table_owssvr[[#This Row],[Subject]])-1),Table_owssvr[[#This Row],[Subject]])</f>
        <v>Damage related to disaster</v>
      </c>
      <c r="I1394" s="25" t="s">
        <v>16</v>
      </c>
      <c r="J1394" s="25" t="s">
        <v>2827</v>
      </c>
      <c r="K1394" s="29">
        <v>43613.444050925929</v>
      </c>
      <c r="L1394" s="25"/>
      <c r="M1394" s="25"/>
      <c r="N1394" s="30" t="s">
        <v>12</v>
      </c>
      <c r="O1394" s="28" t="b">
        <v>0</v>
      </c>
      <c r="P1394" s="25" t="s">
        <v>15</v>
      </c>
      <c r="Q1394" s="28" t="str">
        <f>IF(ISNUMBER(SEARCH(",",Table_owssvr[[#This Row],[Created By]])),SUBSTITUTE(Table_owssvr[[#This Row],[Created By]]," OCD,",""),Table_owssvr[[#This Row],[Created By]])</f>
        <v>Eva Strausbaugh</v>
      </c>
      <c r="R1394" s="28" t="str">
        <f>IF(ISNUMBER(SEARCH(",",Table_owssvr[[#This Row],[Created By]])),(MID(Table_owssvr[[#This Row],[Created By_A]]&amp;" "&amp;Table_owssvr[[#This Row],[Created By_A]],FIND(" ",Table_owssvr[[#This Row],[Created By_A]])+1,LEN(Table_owssvr[[#This Row],[Created By_A]]))),Table_owssvr[[#This Row],[Created By]])</f>
        <v>Eva Strausbaugh</v>
      </c>
      <c r="S1394" s="36" t="str">
        <f>IF(ISNUMBER(SEARCH(",",Table_owssvr[[#This Row],[Created By_B1]])),SUBSTITUTE(Table_owssvr[[#This Row],[Created By_B1]],",",""),Table_owssvr[[#This Row],[Created By_B1]])</f>
        <v>Eva Strausbaugh</v>
      </c>
      <c r="T1394" s="31">
        <v>1410</v>
      </c>
      <c r="U1394" s="25" t="s">
        <v>15</v>
      </c>
      <c r="V1394" s="29">
        <v>43613.444050925929</v>
      </c>
      <c r="W1394" s="25" t="s">
        <v>2827</v>
      </c>
      <c r="X1394" s="25"/>
      <c r="Y1394" s="25" t="s">
        <v>13</v>
      </c>
      <c r="Z1394" s="25" t="s">
        <v>12</v>
      </c>
      <c r="AA1394" s="25" t="s">
        <v>11</v>
      </c>
    </row>
    <row r="1395" spans="1:27" x14ac:dyDescent="0.25">
      <c r="A1395" s="25" t="s">
        <v>2451</v>
      </c>
      <c r="B1395" s="26">
        <v>43594</v>
      </c>
      <c r="C1395" s="27" t="str">
        <f ca="1">IF(Table_owssvr[[#This Row],[Date]]&gt;=(TODAY()-365),"Y","N")</f>
        <v>Y</v>
      </c>
      <c r="D1395" s="25" t="s">
        <v>2900</v>
      </c>
      <c r="E1395" s="25" t="s">
        <v>19</v>
      </c>
      <c r="F1395" s="14" t="s">
        <v>2901</v>
      </c>
      <c r="G1395" s="25" t="s">
        <v>117</v>
      </c>
      <c r="H1395" s="28" t="str">
        <f>IFERROR(LEFT(Table_owssvr[[#This Row],[Subject]],FIND(";",Table_owssvr[[#This Row],[Subject]])-1),Table_owssvr[[#This Row],[Subject]])</f>
        <v>Damage related to disaster</v>
      </c>
      <c r="I1395" s="25" t="s">
        <v>27</v>
      </c>
      <c r="J1395" s="25" t="s">
        <v>2827</v>
      </c>
      <c r="K1395" s="29">
        <v>43613.4533912037</v>
      </c>
      <c r="L1395" s="25"/>
      <c r="M1395" s="25"/>
      <c r="N1395" s="30" t="s">
        <v>12</v>
      </c>
      <c r="O1395" s="28" t="b">
        <v>0</v>
      </c>
      <c r="P1395" s="25" t="s">
        <v>15</v>
      </c>
      <c r="Q1395" s="28" t="str">
        <f>IF(ISNUMBER(SEARCH(",",Table_owssvr[[#This Row],[Created By]])),SUBSTITUTE(Table_owssvr[[#This Row],[Created By]]," OCD,",""),Table_owssvr[[#This Row],[Created By]])</f>
        <v>Eva Strausbaugh</v>
      </c>
      <c r="R1395" s="28" t="str">
        <f>IF(ISNUMBER(SEARCH(",",Table_owssvr[[#This Row],[Created By]])),(MID(Table_owssvr[[#This Row],[Created By_A]]&amp;" "&amp;Table_owssvr[[#This Row],[Created By_A]],FIND(" ",Table_owssvr[[#This Row],[Created By_A]])+1,LEN(Table_owssvr[[#This Row],[Created By_A]]))),Table_owssvr[[#This Row],[Created By]])</f>
        <v>Eva Strausbaugh</v>
      </c>
      <c r="S1395" s="36" t="str">
        <f>IF(ISNUMBER(SEARCH(",",Table_owssvr[[#This Row],[Created By_B1]])),SUBSTITUTE(Table_owssvr[[#This Row],[Created By_B1]],",",""),Table_owssvr[[#This Row],[Created By_B1]])</f>
        <v>Eva Strausbaugh</v>
      </c>
      <c r="T1395" s="31">
        <v>1411</v>
      </c>
      <c r="U1395" s="25" t="s">
        <v>15</v>
      </c>
      <c r="V1395" s="29">
        <v>43613.453981481478</v>
      </c>
      <c r="W1395" s="25" t="s">
        <v>2827</v>
      </c>
      <c r="X1395" s="25"/>
      <c r="Y1395" s="25" t="s">
        <v>13</v>
      </c>
      <c r="Z1395" s="25" t="s">
        <v>12</v>
      </c>
      <c r="AA1395" s="25" t="s">
        <v>11</v>
      </c>
    </row>
    <row r="1396" spans="1:27" x14ac:dyDescent="0.25">
      <c r="A1396" s="25" t="s">
        <v>135</v>
      </c>
      <c r="B1396" s="26">
        <v>43615</v>
      </c>
      <c r="C1396" s="27" t="str">
        <f ca="1">IF(Table_owssvr[[#This Row],[Date]]&gt;=(TODAY()-365),"Y","N")</f>
        <v>Y</v>
      </c>
      <c r="D1396" s="25" t="s">
        <v>199</v>
      </c>
      <c r="E1396" s="25" t="s">
        <v>39</v>
      </c>
      <c r="F1396" s="14" t="s">
        <v>2906</v>
      </c>
      <c r="G1396" s="25" t="s">
        <v>13</v>
      </c>
      <c r="H1396" s="28" t="str">
        <f>IFERROR(LEFT(Table_owssvr[[#This Row],[Subject]],FIND(";",Table_owssvr[[#This Row],[Subject]])-1),Table_owssvr[[#This Row],[Subject]])</f>
        <v>Grants Management</v>
      </c>
      <c r="I1396" s="25" t="s">
        <v>27</v>
      </c>
      <c r="J1396" s="25" t="s">
        <v>26</v>
      </c>
      <c r="K1396" s="29">
        <v>43615.321527777778</v>
      </c>
      <c r="L1396" s="25"/>
      <c r="M1396" s="25"/>
      <c r="N1396" s="30" t="s">
        <v>12</v>
      </c>
      <c r="O1396" s="28" t="b">
        <v>0</v>
      </c>
      <c r="P1396" s="25" t="s">
        <v>15</v>
      </c>
      <c r="Q1396" s="28" t="str">
        <f>IF(ISNUMBER(SEARCH(",",Table_owssvr[[#This Row],[Created By]])),SUBSTITUTE(Table_owssvr[[#This Row],[Created By]]," OCD,",""),Table_owssvr[[#This Row],[Created By]])</f>
        <v>Jimmy Dunphy</v>
      </c>
      <c r="R1396" s="28" t="str">
        <f>IF(ISNUMBER(SEARCH(",",Table_owssvr[[#This Row],[Created By]])),(MID(Table_owssvr[[#This Row],[Created By_A]]&amp;" "&amp;Table_owssvr[[#This Row],[Created By_A]],FIND(" ",Table_owssvr[[#This Row],[Created By_A]])+1,LEN(Table_owssvr[[#This Row],[Created By_A]]))),Table_owssvr[[#This Row],[Created By]])</f>
        <v>Jimmy Dunphy</v>
      </c>
      <c r="S1396" s="36" t="str">
        <f>IF(ISNUMBER(SEARCH(",",Table_owssvr[[#This Row],[Created By_B1]])),SUBSTITUTE(Table_owssvr[[#This Row],[Created By_B1]],",",""),Table_owssvr[[#This Row],[Created By_B1]])</f>
        <v>Jimmy Dunphy</v>
      </c>
      <c r="T1396" s="31">
        <v>1412</v>
      </c>
      <c r="U1396" s="25" t="s">
        <v>15</v>
      </c>
      <c r="V1396" s="29">
        <v>43643.366180555553</v>
      </c>
      <c r="W1396" s="25" t="s">
        <v>26</v>
      </c>
      <c r="X1396" s="25"/>
      <c r="Y1396" s="25" t="s">
        <v>13</v>
      </c>
      <c r="Z1396" s="25" t="s">
        <v>12</v>
      </c>
      <c r="AA1396" s="25" t="s">
        <v>11</v>
      </c>
    </row>
    <row r="1397" spans="1:27" x14ac:dyDescent="0.25">
      <c r="A1397" s="25" t="s">
        <v>142</v>
      </c>
      <c r="B1397" s="26">
        <v>43615</v>
      </c>
      <c r="C1397" s="27" t="str">
        <f ca="1">IF(Table_owssvr[[#This Row],[Date]]&gt;=(TODAY()-365),"Y","N")</f>
        <v>Y</v>
      </c>
      <c r="D1397" s="25" t="s">
        <v>305</v>
      </c>
      <c r="E1397" s="25" t="s">
        <v>48</v>
      </c>
      <c r="F1397" s="14" t="s">
        <v>2902</v>
      </c>
      <c r="G1397" s="25" t="s">
        <v>13</v>
      </c>
      <c r="H1397" s="28" t="str">
        <f>IFERROR(LEFT(Table_owssvr[[#This Row],[Subject]],FIND(";",Table_owssvr[[#This Row],[Subject]])-1),Table_owssvr[[#This Row],[Subject]])</f>
        <v>Grants Management</v>
      </c>
      <c r="I1397" s="25" t="s">
        <v>27</v>
      </c>
      <c r="J1397" s="25" t="s">
        <v>26</v>
      </c>
      <c r="K1397" s="29">
        <v>43615.352731481478</v>
      </c>
      <c r="L1397" s="25"/>
      <c r="M1397" s="25"/>
      <c r="N1397" s="30" t="s">
        <v>12</v>
      </c>
      <c r="O1397" s="28" t="b">
        <v>0</v>
      </c>
      <c r="P1397" s="25" t="s">
        <v>15</v>
      </c>
      <c r="Q1397" s="28" t="str">
        <f>IF(ISNUMBER(SEARCH(",",Table_owssvr[[#This Row],[Created By]])),SUBSTITUTE(Table_owssvr[[#This Row],[Created By]]," OCD,",""),Table_owssvr[[#This Row],[Created By]])</f>
        <v>Jimmy Dunphy</v>
      </c>
      <c r="R1397" s="28" t="str">
        <f>IF(ISNUMBER(SEARCH(",",Table_owssvr[[#This Row],[Created By]])),(MID(Table_owssvr[[#This Row],[Created By_A]]&amp;" "&amp;Table_owssvr[[#This Row],[Created By_A]],FIND(" ",Table_owssvr[[#This Row],[Created By_A]])+1,LEN(Table_owssvr[[#This Row],[Created By_A]]))),Table_owssvr[[#This Row],[Created By]])</f>
        <v>Jimmy Dunphy</v>
      </c>
      <c r="S1397" s="36" t="str">
        <f>IF(ISNUMBER(SEARCH(",",Table_owssvr[[#This Row],[Created By_B1]])),SUBSTITUTE(Table_owssvr[[#This Row],[Created By_B1]],",",""),Table_owssvr[[#This Row],[Created By_B1]])</f>
        <v>Jimmy Dunphy</v>
      </c>
      <c r="T1397" s="31">
        <v>1413</v>
      </c>
      <c r="U1397" s="25" t="s">
        <v>15</v>
      </c>
      <c r="V1397" s="29">
        <v>43615.495185185187</v>
      </c>
      <c r="W1397" s="25" t="s">
        <v>26</v>
      </c>
      <c r="X1397" s="25"/>
      <c r="Y1397" s="25" t="s">
        <v>13</v>
      </c>
      <c r="Z1397" s="25" t="s">
        <v>12</v>
      </c>
      <c r="AA1397" s="25" t="s">
        <v>11</v>
      </c>
    </row>
    <row r="1398" spans="1:27" x14ac:dyDescent="0.25">
      <c r="A1398" s="25" t="s">
        <v>1065</v>
      </c>
      <c r="B1398" s="26">
        <v>43614</v>
      </c>
      <c r="C1398" s="27" t="str">
        <f ca="1">IF(Table_owssvr[[#This Row],[Date]]&gt;=(TODAY()-365),"Y","N")</f>
        <v>Y</v>
      </c>
      <c r="D1398" s="25" t="s">
        <v>2789</v>
      </c>
      <c r="E1398" s="25" t="s">
        <v>502</v>
      </c>
      <c r="F1398" s="14" t="s">
        <v>2903</v>
      </c>
      <c r="G1398" s="25" t="s">
        <v>2370</v>
      </c>
      <c r="H1398" s="28" t="str">
        <f>IFERROR(LEFT(Table_owssvr[[#This Row],[Subject]],FIND(";",Table_owssvr[[#This Row],[Subject]])-1),Table_owssvr[[#This Row],[Subject]])</f>
        <v>Damage related to disaster</v>
      </c>
      <c r="I1398" s="25" t="s">
        <v>27</v>
      </c>
      <c r="J1398" s="25" t="s">
        <v>4</v>
      </c>
      <c r="K1398" s="29">
        <v>43615.493726851855</v>
      </c>
      <c r="L1398" s="25"/>
      <c r="M1398" s="25"/>
      <c r="N1398" s="30" t="s">
        <v>12</v>
      </c>
      <c r="O1398" s="28" t="b">
        <v>0</v>
      </c>
      <c r="P1398" s="25" t="s">
        <v>15</v>
      </c>
      <c r="Q1398" s="28" t="str">
        <f>IF(ISNUMBER(SEARCH(",",Table_owssvr[[#This Row],[Created By]])),SUBSTITUTE(Table_owssvr[[#This Row],[Created By]]," OCD,",""),Table_owssvr[[#This Row],[Created By]])</f>
        <v>Kristen Hebert</v>
      </c>
      <c r="R1398" s="28" t="str">
        <f>IF(ISNUMBER(SEARCH(",",Table_owssvr[[#This Row],[Created By]])),(MID(Table_owssvr[[#This Row],[Created By_A]]&amp;" "&amp;Table_owssvr[[#This Row],[Created By_A]],FIND(" ",Table_owssvr[[#This Row],[Created By_A]])+1,LEN(Table_owssvr[[#This Row],[Created By_A]]))),Table_owssvr[[#This Row],[Created By]])</f>
        <v>Kristen Hebert</v>
      </c>
      <c r="S1398" s="36" t="str">
        <f>IF(ISNUMBER(SEARCH(",",Table_owssvr[[#This Row],[Created By_B1]])),SUBSTITUTE(Table_owssvr[[#This Row],[Created By_B1]],",",""),Table_owssvr[[#This Row],[Created By_B1]])</f>
        <v>Kristen Hebert</v>
      </c>
      <c r="T1398" s="31">
        <v>1414</v>
      </c>
      <c r="U1398" s="25" t="s">
        <v>15</v>
      </c>
      <c r="V1398" s="29">
        <v>43615.493726851855</v>
      </c>
      <c r="W1398" s="25" t="s">
        <v>4</v>
      </c>
      <c r="X1398" s="25"/>
      <c r="Y1398" s="25" t="s">
        <v>190</v>
      </c>
      <c r="Z1398" s="25" t="s">
        <v>12</v>
      </c>
      <c r="AA1398" s="25" t="s">
        <v>11</v>
      </c>
    </row>
    <row r="1399" spans="1:27" x14ac:dyDescent="0.25">
      <c r="A1399" s="25" t="s">
        <v>116</v>
      </c>
      <c r="B1399" s="26">
        <v>43586</v>
      </c>
      <c r="C1399" s="27" t="str">
        <f ca="1">IF(Table_owssvr[[#This Row],[Date]]&gt;=(TODAY()-365),"Y","N")</f>
        <v>Y</v>
      </c>
      <c r="D1399" s="25" t="s">
        <v>115</v>
      </c>
      <c r="E1399" s="25" t="s">
        <v>19</v>
      </c>
      <c r="F1399" s="14" t="s">
        <v>2904</v>
      </c>
      <c r="G1399" s="25" t="s">
        <v>113</v>
      </c>
      <c r="H1399" s="28" t="str">
        <f>IFERROR(LEFT(Table_owssvr[[#This Row],[Subject]],FIND(";",Table_owssvr[[#This Row],[Subject]])-1),Table_owssvr[[#This Row],[Subject]])</f>
        <v>Duplication of Benefits</v>
      </c>
      <c r="I1399" s="25" t="s">
        <v>27</v>
      </c>
      <c r="J1399" s="25" t="s">
        <v>7</v>
      </c>
      <c r="K1399" s="29">
        <v>43616.415925925925</v>
      </c>
      <c r="L1399" s="25"/>
      <c r="M1399" s="25"/>
      <c r="N1399" s="30" t="s">
        <v>12</v>
      </c>
      <c r="O1399" s="28" t="b">
        <v>0</v>
      </c>
      <c r="P1399" s="25" t="s">
        <v>15</v>
      </c>
      <c r="Q1399" s="28" t="str">
        <f>IF(ISNUMBER(SEARCH(",",Table_owssvr[[#This Row],[Created By]])),SUBSTITUTE(Table_owssvr[[#This Row],[Created By]]," OCD,",""),Table_owssvr[[#This Row],[Created By]])</f>
        <v>Michael Chua</v>
      </c>
      <c r="R1399" s="28" t="str">
        <f>IF(ISNUMBER(SEARCH(",",Table_owssvr[[#This Row],[Created By]])),(MID(Table_owssvr[[#This Row],[Created By_A]]&amp;" "&amp;Table_owssvr[[#This Row],[Created By_A]],FIND(" ",Table_owssvr[[#This Row],[Created By_A]])+1,LEN(Table_owssvr[[#This Row],[Created By_A]]))),Table_owssvr[[#This Row],[Created By]])</f>
        <v>Michael Chua</v>
      </c>
      <c r="S1399" s="36" t="str">
        <f>IF(ISNUMBER(SEARCH(",",Table_owssvr[[#This Row],[Created By_B1]])),SUBSTITUTE(Table_owssvr[[#This Row],[Created By_B1]],",",""),Table_owssvr[[#This Row],[Created By_B1]])</f>
        <v>Michael Chua</v>
      </c>
      <c r="T1399" s="31">
        <v>1415</v>
      </c>
      <c r="U1399" s="25" t="s">
        <v>15</v>
      </c>
      <c r="V1399" s="29">
        <v>43616.415925925925</v>
      </c>
      <c r="W1399" s="25" t="s">
        <v>7</v>
      </c>
      <c r="X1399" s="25"/>
      <c r="Y1399" s="25" t="s">
        <v>13</v>
      </c>
      <c r="Z1399" s="25" t="s">
        <v>12</v>
      </c>
      <c r="AA1399" s="25" t="s">
        <v>11</v>
      </c>
    </row>
    <row r="1400" spans="1:27" x14ac:dyDescent="0.25">
      <c r="A1400" s="25" t="s">
        <v>649</v>
      </c>
      <c r="B1400" s="26">
        <v>43593</v>
      </c>
      <c r="C1400" s="27" t="str">
        <f ca="1">IF(Table_owssvr[[#This Row],[Date]]&gt;=(TODAY()-365),"Y","N")</f>
        <v>Y</v>
      </c>
      <c r="D1400" s="25" t="s">
        <v>648</v>
      </c>
      <c r="E1400" s="25" t="s">
        <v>19</v>
      </c>
      <c r="F1400" s="14" t="s">
        <v>2904</v>
      </c>
      <c r="G1400" s="25" t="s">
        <v>113</v>
      </c>
      <c r="H1400" s="28" t="str">
        <f>IFERROR(LEFT(Table_owssvr[[#This Row],[Subject]],FIND(";",Table_owssvr[[#This Row],[Subject]])-1),Table_owssvr[[#This Row],[Subject]])</f>
        <v>Duplication of Benefits</v>
      </c>
      <c r="I1400" s="25" t="s">
        <v>27</v>
      </c>
      <c r="J1400" s="25" t="s">
        <v>7</v>
      </c>
      <c r="K1400" s="29">
        <v>43616.416319444441</v>
      </c>
      <c r="L1400" s="25"/>
      <c r="M1400" s="25"/>
      <c r="N1400" s="30" t="s">
        <v>12</v>
      </c>
      <c r="O1400" s="28" t="b">
        <v>0</v>
      </c>
      <c r="P1400" s="25" t="s">
        <v>15</v>
      </c>
      <c r="Q1400" s="28" t="str">
        <f>IF(ISNUMBER(SEARCH(",",Table_owssvr[[#This Row],[Created By]])),SUBSTITUTE(Table_owssvr[[#This Row],[Created By]]," OCD,",""),Table_owssvr[[#This Row],[Created By]])</f>
        <v>Michael Chua</v>
      </c>
      <c r="R1400" s="28" t="str">
        <f>IF(ISNUMBER(SEARCH(",",Table_owssvr[[#This Row],[Created By]])),(MID(Table_owssvr[[#This Row],[Created By_A]]&amp;" "&amp;Table_owssvr[[#This Row],[Created By_A]],FIND(" ",Table_owssvr[[#This Row],[Created By_A]])+1,LEN(Table_owssvr[[#This Row],[Created By_A]]))),Table_owssvr[[#This Row],[Created By]])</f>
        <v>Michael Chua</v>
      </c>
      <c r="S1400" s="36" t="str">
        <f>IF(ISNUMBER(SEARCH(",",Table_owssvr[[#This Row],[Created By_B1]])),SUBSTITUTE(Table_owssvr[[#This Row],[Created By_B1]],",",""),Table_owssvr[[#This Row],[Created By_B1]])</f>
        <v>Michael Chua</v>
      </c>
      <c r="T1400" s="31">
        <v>1416</v>
      </c>
      <c r="U1400" s="25" t="s">
        <v>15</v>
      </c>
      <c r="V1400" s="29">
        <v>43616.416319444441</v>
      </c>
      <c r="W1400" s="25" t="s">
        <v>7</v>
      </c>
      <c r="X1400" s="25"/>
      <c r="Y1400" s="25" t="s">
        <v>13</v>
      </c>
      <c r="Z1400" s="25" t="s">
        <v>12</v>
      </c>
      <c r="AA1400" s="25" t="s">
        <v>11</v>
      </c>
    </row>
    <row r="1401" spans="1:27" x14ac:dyDescent="0.25">
      <c r="A1401" s="25" t="s">
        <v>649</v>
      </c>
      <c r="B1401" s="26">
        <v>43600</v>
      </c>
      <c r="C1401" s="27" t="str">
        <f ca="1">IF(Table_owssvr[[#This Row],[Date]]&gt;=(TODAY()-365),"Y","N")</f>
        <v>Y</v>
      </c>
      <c r="D1401" s="25" t="s">
        <v>648</v>
      </c>
      <c r="E1401" s="25" t="s">
        <v>19</v>
      </c>
      <c r="F1401" s="14" t="s">
        <v>2802</v>
      </c>
      <c r="G1401" s="25" t="s">
        <v>113</v>
      </c>
      <c r="H1401" s="28" t="str">
        <f>IFERROR(LEFT(Table_owssvr[[#This Row],[Subject]],FIND(";",Table_owssvr[[#This Row],[Subject]])-1),Table_owssvr[[#This Row],[Subject]])</f>
        <v>Duplication of Benefits</v>
      </c>
      <c r="I1401" s="25" t="s">
        <v>27</v>
      </c>
      <c r="J1401" s="25" t="s">
        <v>7</v>
      </c>
      <c r="K1401" s="29">
        <v>43616.416643518518</v>
      </c>
      <c r="L1401" s="25"/>
      <c r="M1401" s="25"/>
      <c r="N1401" s="30" t="s">
        <v>12</v>
      </c>
      <c r="O1401" s="28" t="b">
        <v>0</v>
      </c>
      <c r="P1401" s="25" t="s">
        <v>15</v>
      </c>
      <c r="Q1401" s="28" t="str">
        <f>IF(ISNUMBER(SEARCH(",",Table_owssvr[[#This Row],[Created By]])),SUBSTITUTE(Table_owssvr[[#This Row],[Created By]]," OCD,",""),Table_owssvr[[#This Row],[Created By]])</f>
        <v>Michael Chua</v>
      </c>
      <c r="R1401" s="28" t="str">
        <f>IF(ISNUMBER(SEARCH(",",Table_owssvr[[#This Row],[Created By]])),(MID(Table_owssvr[[#This Row],[Created By_A]]&amp;" "&amp;Table_owssvr[[#This Row],[Created By_A]],FIND(" ",Table_owssvr[[#This Row],[Created By_A]])+1,LEN(Table_owssvr[[#This Row],[Created By_A]]))),Table_owssvr[[#This Row],[Created By]])</f>
        <v>Michael Chua</v>
      </c>
      <c r="S1401" s="36" t="str">
        <f>IF(ISNUMBER(SEARCH(",",Table_owssvr[[#This Row],[Created By_B1]])),SUBSTITUTE(Table_owssvr[[#This Row],[Created By_B1]],",",""),Table_owssvr[[#This Row],[Created By_B1]])</f>
        <v>Michael Chua</v>
      </c>
      <c r="T1401" s="31">
        <v>1417</v>
      </c>
      <c r="U1401" s="25" t="s">
        <v>15</v>
      </c>
      <c r="V1401" s="29">
        <v>43616.416643518518</v>
      </c>
      <c r="W1401" s="25" t="s">
        <v>7</v>
      </c>
      <c r="X1401" s="25"/>
      <c r="Y1401" s="25" t="s">
        <v>13</v>
      </c>
      <c r="Z1401" s="25" t="s">
        <v>12</v>
      </c>
      <c r="AA1401" s="25" t="s">
        <v>11</v>
      </c>
    </row>
    <row r="1402" spans="1:27" x14ac:dyDescent="0.25">
      <c r="A1402" s="25" t="s">
        <v>649</v>
      </c>
      <c r="B1402" s="26">
        <v>43607</v>
      </c>
      <c r="C1402" s="27" t="str">
        <f ca="1">IF(Table_owssvr[[#This Row],[Date]]&gt;=(TODAY()-365),"Y","N")</f>
        <v>Y</v>
      </c>
      <c r="D1402" s="25" t="s">
        <v>648</v>
      </c>
      <c r="E1402" s="25" t="s">
        <v>19</v>
      </c>
      <c r="F1402" s="14" t="s">
        <v>2802</v>
      </c>
      <c r="G1402" s="25" t="s">
        <v>113</v>
      </c>
      <c r="H1402" s="28" t="str">
        <f>IFERROR(LEFT(Table_owssvr[[#This Row],[Subject]],FIND(";",Table_owssvr[[#This Row],[Subject]])-1),Table_owssvr[[#This Row],[Subject]])</f>
        <v>Duplication of Benefits</v>
      </c>
      <c r="I1402" s="25" t="s">
        <v>27</v>
      </c>
      <c r="J1402" s="25" t="s">
        <v>7</v>
      </c>
      <c r="K1402" s="29">
        <v>43616.416990740741</v>
      </c>
      <c r="L1402" s="25"/>
      <c r="M1402" s="25"/>
      <c r="N1402" s="30" t="s">
        <v>12</v>
      </c>
      <c r="O1402" s="28" t="b">
        <v>0</v>
      </c>
      <c r="P1402" s="25" t="s">
        <v>15</v>
      </c>
      <c r="Q1402" s="28" t="str">
        <f>IF(ISNUMBER(SEARCH(",",Table_owssvr[[#This Row],[Created By]])),SUBSTITUTE(Table_owssvr[[#This Row],[Created By]]," OCD,",""),Table_owssvr[[#This Row],[Created By]])</f>
        <v>Michael Chua</v>
      </c>
      <c r="R1402" s="28" t="str">
        <f>IF(ISNUMBER(SEARCH(",",Table_owssvr[[#This Row],[Created By]])),(MID(Table_owssvr[[#This Row],[Created By_A]]&amp;" "&amp;Table_owssvr[[#This Row],[Created By_A]],FIND(" ",Table_owssvr[[#This Row],[Created By_A]])+1,LEN(Table_owssvr[[#This Row],[Created By_A]]))),Table_owssvr[[#This Row],[Created By]])</f>
        <v>Michael Chua</v>
      </c>
      <c r="S1402" s="36" t="str">
        <f>IF(ISNUMBER(SEARCH(",",Table_owssvr[[#This Row],[Created By_B1]])),SUBSTITUTE(Table_owssvr[[#This Row],[Created By_B1]],",",""),Table_owssvr[[#This Row],[Created By_B1]])</f>
        <v>Michael Chua</v>
      </c>
      <c r="T1402" s="31">
        <v>1418</v>
      </c>
      <c r="U1402" s="25" t="s">
        <v>15</v>
      </c>
      <c r="V1402" s="29">
        <v>43616.416990740741</v>
      </c>
      <c r="W1402" s="25" t="s">
        <v>7</v>
      </c>
      <c r="X1402" s="25"/>
      <c r="Y1402" s="25" t="s">
        <v>13</v>
      </c>
      <c r="Z1402" s="25" t="s">
        <v>12</v>
      </c>
      <c r="AA1402" s="25" t="s">
        <v>11</v>
      </c>
    </row>
    <row r="1403" spans="1:27" x14ac:dyDescent="0.25">
      <c r="A1403" s="25" t="s">
        <v>649</v>
      </c>
      <c r="B1403" s="26">
        <v>43614</v>
      </c>
      <c r="C1403" s="27" t="str">
        <f ca="1">IF(Table_owssvr[[#This Row],[Date]]&gt;=(TODAY()-365),"Y","N")</f>
        <v>Y</v>
      </c>
      <c r="D1403" s="25" t="s">
        <v>648</v>
      </c>
      <c r="E1403" s="25" t="s">
        <v>19</v>
      </c>
      <c r="F1403" s="14" t="s">
        <v>2802</v>
      </c>
      <c r="G1403" s="25" t="s">
        <v>113</v>
      </c>
      <c r="H1403" s="28" t="str">
        <f>IFERROR(LEFT(Table_owssvr[[#This Row],[Subject]],FIND(";",Table_owssvr[[#This Row],[Subject]])-1),Table_owssvr[[#This Row],[Subject]])</f>
        <v>Duplication of Benefits</v>
      </c>
      <c r="I1403" s="25" t="s">
        <v>27</v>
      </c>
      <c r="J1403" s="25" t="s">
        <v>7</v>
      </c>
      <c r="K1403" s="29">
        <v>43616.417233796295</v>
      </c>
      <c r="L1403" s="25"/>
      <c r="M1403" s="25"/>
      <c r="N1403" s="30" t="s">
        <v>12</v>
      </c>
      <c r="O1403" s="28" t="b">
        <v>0</v>
      </c>
      <c r="P1403" s="25" t="s">
        <v>15</v>
      </c>
      <c r="Q1403" s="28" t="str">
        <f>IF(ISNUMBER(SEARCH(",",Table_owssvr[[#This Row],[Created By]])),SUBSTITUTE(Table_owssvr[[#This Row],[Created By]]," OCD,",""),Table_owssvr[[#This Row],[Created By]])</f>
        <v>Michael Chua</v>
      </c>
      <c r="R1403" s="28" t="str">
        <f>IF(ISNUMBER(SEARCH(",",Table_owssvr[[#This Row],[Created By]])),(MID(Table_owssvr[[#This Row],[Created By_A]]&amp;" "&amp;Table_owssvr[[#This Row],[Created By_A]],FIND(" ",Table_owssvr[[#This Row],[Created By_A]])+1,LEN(Table_owssvr[[#This Row],[Created By_A]]))),Table_owssvr[[#This Row],[Created By]])</f>
        <v>Michael Chua</v>
      </c>
      <c r="S1403" s="36" t="str">
        <f>IF(ISNUMBER(SEARCH(",",Table_owssvr[[#This Row],[Created By_B1]])),SUBSTITUTE(Table_owssvr[[#This Row],[Created By_B1]],",",""),Table_owssvr[[#This Row],[Created By_B1]])</f>
        <v>Michael Chua</v>
      </c>
      <c r="T1403" s="31">
        <v>1419</v>
      </c>
      <c r="U1403" s="25" t="s">
        <v>15</v>
      </c>
      <c r="V1403" s="29">
        <v>43616.417233796295</v>
      </c>
      <c r="W1403" s="25" t="s">
        <v>7</v>
      </c>
      <c r="X1403" s="25"/>
      <c r="Y1403" s="25" t="s">
        <v>13</v>
      </c>
      <c r="Z1403" s="25" t="s">
        <v>12</v>
      </c>
      <c r="AA1403" s="25" t="s">
        <v>11</v>
      </c>
    </row>
    <row r="1404" spans="1:27" x14ac:dyDescent="0.25">
      <c r="A1404" s="25" t="s">
        <v>246</v>
      </c>
      <c r="B1404" s="26">
        <v>43614</v>
      </c>
      <c r="C1404" s="27" t="str">
        <f ca="1">IF(Table_owssvr[[#This Row],[Date]]&gt;=(TODAY()-365),"Y","N")</f>
        <v>Y</v>
      </c>
      <c r="D1404" s="25" t="s">
        <v>2907</v>
      </c>
      <c r="E1404" s="25" t="s">
        <v>19</v>
      </c>
      <c r="F1404" s="14" t="s">
        <v>2908</v>
      </c>
      <c r="G1404" s="25" t="s">
        <v>798</v>
      </c>
      <c r="H1404" s="28" t="str">
        <f>IFERROR(LEFT(Table_owssvr[[#This Row],[Subject]],FIND(";",Table_owssvr[[#This Row],[Subject]])-1),Table_owssvr[[#This Row],[Subject]])</f>
        <v>Damage related to disaster</v>
      </c>
      <c r="I1404" s="25" t="s">
        <v>16</v>
      </c>
      <c r="J1404" s="25" t="s">
        <v>10</v>
      </c>
      <c r="K1404" s="29">
        <v>43619.54619212963</v>
      </c>
      <c r="L1404" s="25"/>
      <c r="M1404" s="25"/>
      <c r="N1404" s="30" t="s">
        <v>12</v>
      </c>
      <c r="O1404" s="28" t="b">
        <v>0</v>
      </c>
      <c r="P1404" s="25" t="s">
        <v>15</v>
      </c>
      <c r="Q1404" s="28" t="str">
        <f>IF(ISNUMBER(SEARCH(",",Table_owssvr[[#This Row],[Created By]])),SUBSTITUTE(Table_owssvr[[#This Row],[Created By]]," OCD,",""),Table_owssvr[[#This Row],[Created By]])</f>
        <v>Helena Janssen</v>
      </c>
      <c r="R1404" s="28" t="str">
        <f>IF(ISNUMBER(SEARCH(",",Table_owssvr[[#This Row],[Created By]])),(MID(Table_owssvr[[#This Row],[Created By_A]]&amp;" "&amp;Table_owssvr[[#This Row],[Created By_A]],FIND(" ",Table_owssvr[[#This Row],[Created By_A]])+1,LEN(Table_owssvr[[#This Row],[Created By_A]]))),Table_owssvr[[#This Row],[Created By]])</f>
        <v>Helena Janssen</v>
      </c>
      <c r="S1404" s="36" t="str">
        <f>IF(ISNUMBER(SEARCH(",",Table_owssvr[[#This Row],[Created By_B1]])),SUBSTITUTE(Table_owssvr[[#This Row],[Created By_B1]],",",""),Table_owssvr[[#This Row],[Created By_B1]])</f>
        <v>Helena Janssen</v>
      </c>
      <c r="T1404" s="31">
        <v>1420</v>
      </c>
      <c r="U1404" s="25" t="s">
        <v>15</v>
      </c>
      <c r="V1404" s="29">
        <v>43619.54619212963</v>
      </c>
      <c r="W1404" s="25" t="s">
        <v>10</v>
      </c>
      <c r="X1404" s="25"/>
      <c r="Y1404" s="25" t="s">
        <v>13</v>
      </c>
      <c r="Z1404" s="25" t="s">
        <v>12</v>
      </c>
      <c r="AA1404" s="25" t="s">
        <v>11</v>
      </c>
    </row>
    <row r="1405" spans="1:27" x14ac:dyDescent="0.25">
      <c r="A1405" s="25" t="s">
        <v>2909</v>
      </c>
      <c r="B1405" s="26">
        <v>43614</v>
      </c>
      <c r="C1405" s="27" t="str">
        <f ca="1">IF(Table_owssvr[[#This Row],[Date]]&gt;=(TODAY()-365),"Y","N")</f>
        <v>Y</v>
      </c>
      <c r="D1405" s="25" t="s">
        <v>2910</v>
      </c>
      <c r="E1405" s="25" t="s">
        <v>19</v>
      </c>
      <c r="F1405" s="14" t="s">
        <v>2911</v>
      </c>
      <c r="G1405" s="25" t="s">
        <v>2698</v>
      </c>
      <c r="H1405" s="28" t="str">
        <f>IFERROR(LEFT(Table_owssvr[[#This Row],[Subject]],FIND(";",Table_owssvr[[#This Row],[Subject]])-1),Table_owssvr[[#This Row],[Subject]])</f>
        <v>Damage related to disaster</v>
      </c>
      <c r="I1405" s="25" t="s">
        <v>16</v>
      </c>
      <c r="J1405" s="25" t="s">
        <v>10</v>
      </c>
      <c r="K1405" s="29">
        <v>43619.5471412037</v>
      </c>
      <c r="L1405" s="25"/>
      <c r="M1405" s="25"/>
      <c r="N1405" s="30" t="s">
        <v>12</v>
      </c>
      <c r="O1405" s="28" t="b">
        <v>0</v>
      </c>
      <c r="P1405" s="25" t="s">
        <v>15</v>
      </c>
      <c r="Q1405" s="28" t="str">
        <f>IF(ISNUMBER(SEARCH(",",Table_owssvr[[#This Row],[Created By]])),SUBSTITUTE(Table_owssvr[[#This Row],[Created By]]," OCD,",""),Table_owssvr[[#This Row],[Created By]])</f>
        <v>Helena Janssen</v>
      </c>
      <c r="R1405" s="28" t="str">
        <f>IF(ISNUMBER(SEARCH(",",Table_owssvr[[#This Row],[Created By]])),(MID(Table_owssvr[[#This Row],[Created By_A]]&amp;" "&amp;Table_owssvr[[#This Row],[Created By_A]],FIND(" ",Table_owssvr[[#This Row],[Created By_A]])+1,LEN(Table_owssvr[[#This Row],[Created By_A]]))),Table_owssvr[[#This Row],[Created By]])</f>
        <v>Helena Janssen</v>
      </c>
      <c r="S1405" s="36" t="str">
        <f>IF(ISNUMBER(SEARCH(",",Table_owssvr[[#This Row],[Created By_B1]])),SUBSTITUTE(Table_owssvr[[#This Row],[Created By_B1]],",",""),Table_owssvr[[#This Row],[Created By_B1]])</f>
        <v>Helena Janssen</v>
      </c>
      <c r="T1405" s="31">
        <v>1421</v>
      </c>
      <c r="U1405" s="25" t="s">
        <v>15</v>
      </c>
      <c r="V1405" s="29">
        <v>43619.5471412037</v>
      </c>
      <c r="W1405" s="25" t="s">
        <v>10</v>
      </c>
      <c r="X1405" s="25"/>
      <c r="Y1405" s="25" t="s">
        <v>13</v>
      </c>
      <c r="Z1405" s="25" t="s">
        <v>12</v>
      </c>
      <c r="AA1405" s="25" t="s">
        <v>11</v>
      </c>
    </row>
    <row r="1406" spans="1:27" x14ac:dyDescent="0.25">
      <c r="A1406" s="25" t="s">
        <v>2454</v>
      </c>
      <c r="B1406" s="26">
        <v>43615</v>
      </c>
      <c r="C1406" s="27" t="str">
        <f ca="1">IF(Table_owssvr[[#This Row],[Date]]&gt;=(TODAY()-365),"Y","N")</f>
        <v>Y</v>
      </c>
      <c r="D1406" s="25" t="s">
        <v>2912</v>
      </c>
      <c r="E1406" s="25" t="s">
        <v>19</v>
      </c>
      <c r="F1406" s="14" t="s">
        <v>2913</v>
      </c>
      <c r="G1406" s="25" t="s">
        <v>59</v>
      </c>
      <c r="H1406" s="28" t="str">
        <f>IFERROR(LEFT(Table_owssvr[[#This Row],[Subject]],FIND(";",Table_owssvr[[#This Row],[Subject]])-1),Table_owssvr[[#This Row],[Subject]])</f>
        <v>Damage related to disaster</v>
      </c>
      <c r="I1406" s="25" t="s">
        <v>16</v>
      </c>
      <c r="J1406" s="25" t="s">
        <v>2876</v>
      </c>
      <c r="K1406" s="29">
        <v>43619.623148148145</v>
      </c>
      <c r="L1406" s="25"/>
      <c r="M1406" s="25"/>
      <c r="N1406" s="30" t="s">
        <v>12</v>
      </c>
      <c r="O1406" s="28" t="b">
        <v>0</v>
      </c>
      <c r="P1406" s="25" t="s">
        <v>15</v>
      </c>
      <c r="Q1406" s="28" t="str">
        <f>IF(ISNUMBER(SEARCH(",",Table_owssvr[[#This Row],[Created By]])),SUBSTITUTE(Table_owssvr[[#This Row],[Created By]]," OCD,",""),Table_owssvr[[#This Row],[Created By]])</f>
        <v>Eric Miller</v>
      </c>
      <c r="R1406" s="28" t="str">
        <f>IF(ISNUMBER(SEARCH(",",Table_owssvr[[#This Row],[Created By]])),(MID(Table_owssvr[[#This Row],[Created By_A]]&amp;" "&amp;Table_owssvr[[#This Row],[Created By_A]],FIND(" ",Table_owssvr[[#This Row],[Created By_A]])+1,LEN(Table_owssvr[[#This Row],[Created By_A]]))),Table_owssvr[[#This Row],[Created By]])</f>
        <v>Eric Miller</v>
      </c>
      <c r="S1406" s="36" t="str">
        <f>IF(ISNUMBER(SEARCH(",",Table_owssvr[[#This Row],[Created By_B1]])),SUBSTITUTE(Table_owssvr[[#This Row],[Created By_B1]],",",""),Table_owssvr[[#This Row],[Created By_B1]])</f>
        <v>Eric Miller</v>
      </c>
      <c r="T1406" s="31">
        <v>1423</v>
      </c>
      <c r="U1406" s="25" t="s">
        <v>15</v>
      </c>
      <c r="V1406" s="29">
        <v>43619.623148148145</v>
      </c>
      <c r="W1406" s="25" t="s">
        <v>2876</v>
      </c>
      <c r="X1406" s="25"/>
      <c r="Y1406" s="25" t="s">
        <v>13</v>
      </c>
      <c r="Z1406" s="25" t="s">
        <v>12</v>
      </c>
      <c r="AA1406" s="25" t="s">
        <v>11</v>
      </c>
    </row>
    <row r="1407" spans="1:27" x14ac:dyDescent="0.25">
      <c r="A1407" s="25" t="s">
        <v>386</v>
      </c>
      <c r="B1407" s="26">
        <v>43620</v>
      </c>
      <c r="C1407" s="27" t="str">
        <f ca="1">IF(Table_owssvr[[#This Row],[Date]]&gt;=(TODAY()-365),"Y","N")</f>
        <v>Y</v>
      </c>
      <c r="D1407" s="25" t="s">
        <v>415</v>
      </c>
      <c r="E1407" s="25" t="s">
        <v>39</v>
      </c>
      <c r="F1407" s="14" t="s">
        <v>2914</v>
      </c>
      <c r="G1407" s="25" t="s">
        <v>574</v>
      </c>
      <c r="H1407" s="28" t="str">
        <f>IFERROR(LEFT(Table_owssvr[[#This Row],[Subject]],FIND(";",Table_owssvr[[#This Row],[Subject]])-1),Table_owssvr[[#This Row],[Subject]])</f>
        <v>Eligible CDBG Activities</v>
      </c>
      <c r="I1407" s="25" t="s">
        <v>27</v>
      </c>
      <c r="J1407" s="25" t="s">
        <v>26</v>
      </c>
      <c r="K1407" s="29">
        <v>43620.631180555552</v>
      </c>
      <c r="L1407" s="25"/>
      <c r="M1407" s="25"/>
      <c r="N1407" s="30" t="s">
        <v>12</v>
      </c>
      <c r="O1407" s="28" t="b">
        <v>0</v>
      </c>
      <c r="P1407" s="25" t="s">
        <v>15</v>
      </c>
      <c r="Q1407" s="28" t="str">
        <f>IF(ISNUMBER(SEARCH(",",Table_owssvr[[#This Row],[Created By]])),SUBSTITUTE(Table_owssvr[[#This Row],[Created By]]," OCD,",""),Table_owssvr[[#This Row],[Created By]])</f>
        <v>Jimmy Dunphy</v>
      </c>
      <c r="R1407" s="28" t="str">
        <f>IF(ISNUMBER(SEARCH(",",Table_owssvr[[#This Row],[Created By]])),(MID(Table_owssvr[[#This Row],[Created By_A]]&amp;" "&amp;Table_owssvr[[#This Row],[Created By_A]],FIND(" ",Table_owssvr[[#This Row],[Created By_A]])+1,LEN(Table_owssvr[[#This Row],[Created By_A]]))),Table_owssvr[[#This Row],[Created By]])</f>
        <v>Jimmy Dunphy</v>
      </c>
      <c r="S1407" s="36" t="str">
        <f>IF(ISNUMBER(SEARCH(",",Table_owssvr[[#This Row],[Created By_B1]])),SUBSTITUTE(Table_owssvr[[#This Row],[Created By_B1]],",",""),Table_owssvr[[#This Row],[Created By_B1]])</f>
        <v>Jimmy Dunphy</v>
      </c>
      <c r="T1407" s="31">
        <v>1424</v>
      </c>
      <c r="U1407" s="25" t="s">
        <v>15</v>
      </c>
      <c r="V1407" s="29">
        <v>43620.63962962963</v>
      </c>
      <c r="W1407" s="25" t="s">
        <v>26</v>
      </c>
      <c r="X1407" s="25"/>
      <c r="Y1407" s="25" t="s">
        <v>13</v>
      </c>
      <c r="Z1407" s="25" t="s">
        <v>12</v>
      </c>
      <c r="AA1407" s="25" t="s">
        <v>11</v>
      </c>
    </row>
    <row r="1408" spans="1:27" x14ac:dyDescent="0.25">
      <c r="A1408" s="25" t="s">
        <v>41</v>
      </c>
      <c r="B1408" s="26">
        <v>43622</v>
      </c>
      <c r="C1408" s="27" t="str">
        <f ca="1">IF(Table_owssvr[[#This Row],[Date]]&gt;=(TODAY()-365),"Y","N")</f>
        <v>Y</v>
      </c>
      <c r="D1408" s="25" t="s">
        <v>40</v>
      </c>
      <c r="E1408" s="25" t="s">
        <v>39</v>
      </c>
      <c r="F1408" s="14" t="s">
        <v>2915</v>
      </c>
      <c r="G1408" s="25" t="s">
        <v>13</v>
      </c>
      <c r="H1408" s="28" t="str">
        <f>IFERROR(LEFT(Table_owssvr[[#This Row],[Subject]],FIND(";",Table_owssvr[[#This Row],[Subject]])-1),Table_owssvr[[#This Row],[Subject]])</f>
        <v>Grants Management</v>
      </c>
      <c r="I1408" s="25" t="s">
        <v>27</v>
      </c>
      <c r="J1408" s="25" t="s">
        <v>26</v>
      </c>
      <c r="K1408" s="29">
        <v>43622.425162037034</v>
      </c>
      <c r="L1408" s="25"/>
      <c r="M1408" s="25"/>
      <c r="N1408" s="30" t="s">
        <v>12</v>
      </c>
      <c r="O1408" s="28" t="b">
        <v>0</v>
      </c>
      <c r="P1408" s="25" t="s">
        <v>15</v>
      </c>
      <c r="Q1408" s="28" t="str">
        <f>IF(ISNUMBER(SEARCH(",",Table_owssvr[[#This Row],[Created By]])),SUBSTITUTE(Table_owssvr[[#This Row],[Created By]]," OCD,",""),Table_owssvr[[#This Row],[Created By]])</f>
        <v>Jimmy Dunphy</v>
      </c>
      <c r="R1408" s="28" t="str">
        <f>IF(ISNUMBER(SEARCH(",",Table_owssvr[[#This Row],[Created By]])),(MID(Table_owssvr[[#This Row],[Created By_A]]&amp;" "&amp;Table_owssvr[[#This Row],[Created By_A]],FIND(" ",Table_owssvr[[#This Row],[Created By_A]])+1,LEN(Table_owssvr[[#This Row],[Created By_A]]))),Table_owssvr[[#This Row],[Created By]])</f>
        <v>Jimmy Dunphy</v>
      </c>
      <c r="S1408" s="36" t="str">
        <f>IF(ISNUMBER(SEARCH(",",Table_owssvr[[#This Row],[Created By_B1]])),SUBSTITUTE(Table_owssvr[[#This Row],[Created By_B1]],",",""),Table_owssvr[[#This Row],[Created By_B1]])</f>
        <v>Jimmy Dunphy</v>
      </c>
      <c r="T1408" s="31">
        <v>1425</v>
      </c>
      <c r="U1408" s="25" t="s">
        <v>15</v>
      </c>
      <c r="V1408" s="29">
        <v>43622.431944444441</v>
      </c>
      <c r="W1408" s="25" t="s">
        <v>26</v>
      </c>
      <c r="X1408" s="25"/>
      <c r="Y1408" s="25" t="s">
        <v>13</v>
      </c>
      <c r="Z1408" s="25" t="s">
        <v>12</v>
      </c>
      <c r="AA1408" s="25" t="s">
        <v>11</v>
      </c>
    </row>
    <row r="1409" spans="1:27" x14ac:dyDescent="0.25">
      <c r="A1409" s="25" t="s">
        <v>2916</v>
      </c>
      <c r="B1409" s="26">
        <v>43619</v>
      </c>
      <c r="C1409" s="27" t="str">
        <f ca="1">IF(Table_owssvr[[#This Row],[Date]]&gt;=(TODAY()-365),"Y","N")</f>
        <v>Y</v>
      </c>
      <c r="D1409" s="25" t="s">
        <v>453</v>
      </c>
      <c r="E1409" s="25" t="s">
        <v>48</v>
      </c>
      <c r="F1409" s="14" t="s">
        <v>2917</v>
      </c>
      <c r="G1409" s="25" t="s">
        <v>552</v>
      </c>
      <c r="H1409" s="28" t="str">
        <f>IFERROR(LEFT(Table_owssvr[[#This Row],[Subject]],FIND(";",Table_owssvr[[#This Row],[Subject]])-1),Table_owssvr[[#This Row],[Subject]])</f>
        <v>Damage related to disaster</v>
      </c>
      <c r="I1409" s="25" t="s">
        <v>16</v>
      </c>
      <c r="J1409" s="25" t="s">
        <v>3</v>
      </c>
      <c r="K1409" s="29">
        <v>43623.459606481483</v>
      </c>
      <c r="L1409" s="25"/>
      <c r="M1409" s="25"/>
      <c r="N1409" s="30" t="s">
        <v>12</v>
      </c>
      <c r="O1409" s="28" t="b">
        <v>0</v>
      </c>
      <c r="P1409" s="25" t="s">
        <v>15</v>
      </c>
      <c r="Q1409" s="28" t="str">
        <f>IF(ISNUMBER(SEARCH(",",Table_owssvr[[#This Row],[Created By]])),SUBSTITUTE(Table_owssvr[[#This Row],[Created By]]," OCD,",""),Table_owssvr[[#This Row],[Created By]])</f>
        <v>Rosalind Peychaud</v>
      </c>
      <c r="R1409" s="28" t="str">
        <f>IF(ISNUMBER(SEARCH(",",Table_owssvr[[#This Row],[Created By]])),(MID(Table_owssvr[[#This Row],[Created By_A]]&amp;" "&amp;Table_owssvr[[#This Row],[Created By_A]],FIND(" ",Table_owssvr[[#This Row],[Created By_A]])+1,LEN(Table_owssvr[[#This Row],[Created By_A]]))),Table_owssvr[[#This Row],[Created By]])</f>
        <v>Rosalind Peychaud</v>
      </c>
      <c r="S1409" s="36" t="str">
        <f>IF(ISNUMBER(SEARCH(",",Table_owssvr[[#This Row],[Created By_B1]])),SUBSTITUTE(Table_owssvr[[#This Row],[Created By_B1]],",",""),Table_owssvr[[#This Row],[Created By_B1]])</f>
        <v>Rosalind Peychaud</v>
      </c>
      <c r="T1409" s="31">
        <v>1426</v>
      </c>
      <c r="U1409" s="25" t="s">
        <v>15</v>
      </c>
      <c r="V1409" s="29">
        <v>43623.459606481483</v>
      </c>
      <c r="W1409" s="25" t="s">
        <v>3</v>
      </c>
      <c r="X1409" s="25"/>
      <c r="Y1409" s="25" t="s">
        <v>190</v>
      </c>
      <c r="Z1409" s="25" t="s">
        <v>12</v>
      </c>
      <c r="AA1409" s="25" t="s">
        <v>11</v>
      </c>
    </row>
    <row r="1410" spans="1:27" x14ac:dyDescent="0.25">
      <c r="A1410" s="25" t="s">
        <v>465</v>
      </c>
      <c r="B1410" s="26">
        <v>43605</v>
      </c>
      <c r="C1410" s="27" t="str">
        <f ca="1">IF(Table_owssvr[[#This Row],[Date]]&gt;=(TODAY()-365),"Y","N")</f>
        <v>Y</v>
      </c>
      <c r="D1410" s="25" t="s">
        <v>105</v>
      </c>
      <c r="E1410" s="25" t="s">
        <v>335</v>
      </c>
      <c r="F1410" s="14" t="s">
        <v>2918</v>
      </c>
      <c r="G1410" s="25" t="s">
        <v>509</v>
      </c>
      <c r="H1410" s="28" t="str">
        <f>IFERROR(LEFT(Table_owssvr[[#This Row],[Subject]],FIND(";",Table_owssvr[[#This Row],[Subject]])-1),Table_owssvr[[#This Row],[Subject]])</f>
        <v>Damage related to disaster</v>
      </c>
      <c r="I1410" s="25" t="s">
        <v>16</v>
      </c>
      <c r="J1410" s="25" t="s">
        <v>3</v>
      </c>
      <c r="K1410" s="29">
        <v>43623.472013888888</v>
      </c>
      <c r="L1410" s="25"/>
      <c r="M1410" s="25"/>
      <c r="N1410" s="30" t="s">
        <v>12</v>
      </c>
      <c r="O1410" s="28" t="b">
        <v>0</v>
      </c>
      <c r="P1410" s="25" t="s">
        <v>15</v>
      </c>
      <c r="Q1410" s="28" t="str">
        <f>IF(ISNUMBER(SEARCH(",",Table_owssvr[[#This Row],[Created By]])),SUBSTITUTE(Table_owssvr[[#This Row],[Created By]]," OCD,",""),Table_owssvr[[#This Row],[Created By]])</f>
        <v>Rosalind Peychaud</v>
      </c>
      <c r="R1410" s="28" t="str">
        <f>IF(ISNUMBER(SEARCH(",",Table_owssvr[[#This Row],[Created By]])),(MID(Table_owssvr[[#This Row],[Created By_A]]&amp;" "&amp;Table_owssvr[[#This Row],[Created By_A]],FIND(" ",Table_owssvr[[#This Row],[Created By_A]])+1,LEN(Table_owssvr[[#This Row],[Created By_A]]))),Table_owssvr[[#This Row],[Created By]])</f>
        <v>Rosalind Peychaud</v>
      </c>
      <c r="S1410" s="36" t="str">
        <f>IF(ISNUMBER(SEARCH(",",Table_owssvr[[#This Row],[Created By_B1]])),SUBSTITUTE(Table_owssvr[[#This Row],[Created By_B1]],",",""),Table_owssvr[[#This Row],[Created By_B1]])</f>
        <v>Rosalind Peychaud</v>
      </c>
      <c r="T1410" s="31">
        <v>1427</v>
      </c>
      <c r="U1410" s="25" t="s">
        <v>15</v>
      </c>
      <c r="V1410" s="29">
        <v>43623.472013888888</v>
      </c>
      <c r="W1410" s="25" t="s">
        <v>3</v>
      </c>
      <c r="X1410" s="25"/>
      <c r="Y1410" s="25" t="s">
        <v>13</v>
      </c>
      <c r="Z1410" s="25" t="s">
        <v>12</v>
      </c>
      <c r="AA1410" s="25" t="s">
        <v>11</v>
      </c>
    </row>
    <row r="1411" spans="1:27" x14ac:dyDescent="0.25">
      <c r="A1411" s="25" t="s">
        <v>482</v>
      </c>
      <c r="B1411" s="26">
        <v>43621</v>
      </c>
      <c r="C1411" s="27" t="str">
        <f ca="1">IF(Table_owssvr[[#This Row],[Date]]&gt;=(TODAY()-365),"Y","N")</f>
        <v>Y</v>
      </c>
      <c r="D1411" s="25" t="s">
        <v>2919</v>
      </c>
      <c r="E1411" s="25" t="s">
        <v>335</v>
      </c>
      <c r="F1411" s="14" t="s">
        <v>2920</v>
      </c>
      <c r="G1411" s="25" t="s">
        <v>59</v>
      </c>
      <c r="H1411" s="28" t="str">
        <f>IFERROR(LEFT(Table_owssvr[[#This Row],[Subject]],FIND(";",Table_owssvr[[#This Row],[Subject]])-1),Table_owssvr[[#This Row],[Subject]])</f>
        <v>Damage related to disaster</v>
      </c>
      <c r="I1411" s="25" t="s">
        <v>16</v>
      </c>
      <c r="J1411" s="25" t="s">
        <v>3</v>
      </c>
      <c r="K1411" s="29">
        <v>43623.495289351849</v>
      </c>
      <c r="L1411" s="25"/>
      <c r="M1411" s="25"/>
      <c r="N1411" s="30" t="s">
        <v>12</v>
      </c>
      <c r="O1411" s="28" t="b">
        <v>0</v>
      </c>
      <c r="P1411" s="25" t="s">
        <v>15</v>
      </c>
      <c r="Q1411" s="28" t="str">
        <f>IF(ISNUMBER(SEARCH(",",Table_owssvr[[#This Row],[Created By]])),SUBSTITUTE(Table_owssvr[[#This Row],[Created By]]," OCD,",""),Table_owssvr[[#This Row],[Created By]])</f>
        <v>Rosalind Peychaud</v>
      </c>
      <c r="R1411" s="28" t="str">
        <f>IF(ISNUMBER(SEARCH(",",Table_owssvr[[#This Row],[Created By]])),(MID(Table_owssvr[[#This Row],[Created By_A]]&amp;" "&amp;Table_owssvr[[#This Row],[Created By_A]],FIND(" ",Table_owssvr[[#This Row],[Created By_A]])+1,LEN(Table_owssvr[[#This Row],[Created By_A]]))),Table_owssvr[[#This Row],[Created By]])</f>
        <v>Rosalind Peychaud</v>
      </c>
      <c r="S1411" s="36" t="str">
        <f>IF(ISNUMBER(SEARCH(",",Table_owssvr[[#This Row],[Created By_B1]])),SUBSTITUTE(Table_owssvr[[#This Row],[Created By_B1]],",",""),Table_owssvr[[#This Row],[Created By_B1]])</f>
        <v>Rosalind Peychaud</v>
      </c>
      <c r="T1411" s="31">
        <v>1428</v>
      </c>
      <c r="U1411" s="25" t="s">
        <v>15</v>
      </c>
      <c r="V1411" s="29">
        <v>43623.495289351849</v>
      </c>
      <c r="W1411" s="25" t="s">
        <v>3</v>
      </c>
      <c r="X1411" s="25"/>
      <c r="Y1411" s="25" t="s">
        <v>13</v>
      </c>
      <c r="Z1411" s="25" t="s">
        <v>12</v>
      </c>
      <c r="AA1411" s="25" t="s">
        <v>11</v>
      </c>
    </row>
    <row r="1412" spans="1:27" x14ac:dyDescent="0.25">
      <c r="A1412" s="25" t="s">
        <v>331</v>
      </c>
      <c r="B1412" s="26">
        <v>43614</v>
      </c>
      <c r="C1412" s="27" t="str">
        <f ca="1">IF(Table_owssvr[[#This Row],[Date]]&gt;=(TODAY()-365),"Y","N")</f>
        <v>Y</v>
      </c>
      <c r="D1412" s="25" t="s">
        <v>105</v>
      </c>
      <c r="E1412" s="25" t="s">
        <v>48</v>
      </c>
      <c r="F1412" s="14" t="s">
        <v>2921</v>
      </c>
      <c r="G1412" s="25" t="s">
        <v>13</v>
      </c>
      <c r="H1412" s="28" t="str">
        <f>IFERROR(LEFT(Table_owssvr[[#This Row],[Subject]],FIND(";",Table_owssvr[[#This Row],[Subject]])-1),Table_owssvr[[#This Row],[Subject]])</f>
        <v>Grants Management</v>
      </c>
      <c r="I1412" s="25" t="s">
        <v>16</v>
      </c>
      <c r="J1412" s="25" t="s">
        <v>3</v>
      </c>
      <c r="K1412" s="29">
        <v>43623.497916666667</v>
      </c>
      <c r="L1412" s="25"/>
      <c r="M1412" s="25"/>
      <c r="N1412" s="30" t="s">
        <v>12</v>
      </c>
      <c r="O1412" s="28" t="b">
        <v>0</v>
      </c>
      <c r="P1412" s="25" t="s">
        <v>15</v>
      </c>
      <c r="Q1412" s="28" t="str">
        <f>IF(ISNUMBER(SEARCH(",",Table_owssvr[[#This Row],[Created By]])),SUBSTITUTE(Table_owssvr[[#This Row],[Created By]]," OCD,",""),Table_owssvr[[#This Row],[Created By]])</f>
        <v>Rosalind Peychaud</v>
      </c>
      <c r="R1412" s="28" t="str">
        <f>IF(ISNUMBER(SEARCH(",",Table_owssvr[[#This Row],[Created By]])),(MID(Table_owssvr[[#This Row],[Created By_A]]&amp;" "&amp;Table_owssvr[[#This Row],[Created By_A]],FIND(" ",Table_owssvr[[#This Row],[Created By_A]])+1,LEN(Table_owssvr[[#This Row],[Created By_A]]))),Table_owssvr[[#This Row],[Created By]])</f>
        <v>Rosalind Peychaud</v>
      </c>
      <c r="S1412" s="36" t="str">
        <f>IF(ISNUMBER(SEARCH(",",Table_owssvr[[#This Row],[Created By_B1]])),SUBSTITUTE(Table_owssvr[[#This Row],[Created By_B1]],",",""),Table_owssvr[[#This Row],[Created By_B1]])</f>
        <v>Rosalind Peychaud</v>
      </c>
      <c r="T1412" s="31">
        <v>1429</v>
      </c>
      <c r="U1412" s="25" t="s">
        <v>15</v>
      </c>
      <c r="V1412" s="29">
        <v>43623.497916666667</v>
      </c>
      <c r="W1412" s="25" t="s">
        <v>3</v>
      </c>
      <c r="X1412" s="25"/>
      <c r="Y1412" s="25" t="s">
        <v>13</v>
      </c>
      <c r="Z1412" s="25" t="s">
        <v>12</v>
      </c>
      <c r="AA1412" s="25" t="s">
        <v>11</v>
      </c>
    </row>
    <row r="1413" spans="1:27" x14ac:dyDescent="0.25">
      <c r="A1413" s="25" t="s">
        <v>2922</v>
      </c>
      <c r="B1413" s="26">
        <v>43600</v>
      </c>
      <c r="C1413" s="27" t="str">
        <f ca="1">IF(Table_owssvr[[#This Row],[Date]]&gt;=(TODAY()-365),"Y","N")</f>
        <v>Y</v>
      </c>
      <c r="D1413" s="25" t="s">
        <v>105</v>
      </c>
      <c r="E1413" s="25" t="s">
        <v>29</v>
      </c>
      <c r="F1413" s="14" t="s">
        <v>2923</v>
      </c>
      <c r="G1413" s="25" t="s">
        <v>13</v>
      </c>
      <c r="H1413" s="28" t="str">
        <f>IFERROR(LEFT(Table_owssvr[[#This Row],[Subject]],FIND(";",Table_owssvr[[#This Row],[Subject]])-1),Table_owssvr[[#This Row],[Subject]])</f>
        <v>Grants Management</v>
      </c>
      <c r="I1413" s="25" t="s">
        <v>16</v>
      </c>
      <c r="J1413" s="25" t="s">
        <v>3</v>
      </c>
      <c r="K1413" s="29">
        <v>43623.517164351855</v>
      </c>
      <c r="L1413" s="25"/>
      <c r="M1413" s="25"/>
      <c r="N1413" s="30" t="s">
        <v>12</v>
      </c>
      <c r="O1413" s="28" t="b">
        <v>0</v>
      </c>
      <c r="P1413" s="25" t="s">
        <v>15</v>
      </c>
      <c r="Q1413" s="28" t="str">
        <f>IF(ISNUMBER(SEARCH(",",Table_owssvr[[#This Row],[Created By]])),SUBSTITUTE(Table_owssvr[[#This Row],[Created By]]," OCD,",""),Table_owssvr[[#This Row],[Created By]])</f>
        <v>Rosalind Peychaud</v>
      </c>
      <c r="R1413" s="28" t="str">
        <f>IF(ISNUMBER(SEARCH(",",Table_owssvr[[#This Row],[Created By]])),(MID(Table_owssvr[[#This Row],[Created By_A]]&amp;" "&amp;Table_owssvr[[#This Row],[Created By_A]],FIND(" ",Table_owssvr[[#This Row],[Created By_A]])+1,LEN(Table_owssvr[[#This Row],[Created By_A]]))),Table_owssvr[[#This Row],[Created By]])</f>
        <v>Rosalind Peychaud</v>
      </c>
      <c r="S1413" s="36" t="str">
        <f>IF(ISNUMBER(SEARCH(",",Table_owssvr[[#This Row],[Created By_B1]])),SUBSTITUTE(Table_owssvr[[#This Row],[Created By_B1]],",",""),Table_owssvr[[#This Row],[Created By_B1]])</f>
        <v>Rosalind Peychaud</v>
      </c>
      <c r="T1413" s="31">
        <v>1430</v>
      </c>
      <c r="U1413" s="25" t="s">
        <v>15</v>
      </c>
      <c r="V1413" s="29">
        <v>43623.517164351855</v>
      </c>
      <c r="W1413" s="25" t="s">
        <v>3</v>
      </c>
      <c r="X1413" s="25"/>
      <c r="Y1413" s="25" t="s">
        <v>13</v>
      </c>
      <c r="Z1413" s="25" t="s">
        <v>12</v>
      </c>
      <c r="AA1413" s="25" t="s">
        <v>11</v>
      </c>
    </row>
    <row r="1414" spans="1:27" x14ac:dyDescent="0.25">
      <c r="A1414" s="25" t="s">
        <v>31</v>
      </c>
      <c r="B1414" s="26">
        <v>43626</v>
      </c>
      <c r="C1414" s="27" t="str">
        <f ca="1">IF(Table_owssvr[[#This Row],[Date]]&gt;=(TODAY()-365),"Y","N")</f>
        <v>Y</v>
      </c>
      <c r="D1414" s="25" t="s">
        <v>30</v>
      </c>
      <c r="E1414" s="25" t="s">
        <v>29</v>
      </c>
      <c r="F1414" s="14" t="s">
        <v>2924</v>
      </c>
      <c r="G1414" s="25" t="s">
        <v>13</v>
      </c>
      <c r="H1414" s="28" t="str">
        <f>IFERROR(LEFT(Table_owssvr[[#This Row],[Subject]],FIND(";",Table_owssvr[[#This Row],[Subject]])-1),Table_owssvr[[#This Row],[Subject]])</f>
        <v>Grants Management</v>
      </c>
      <c r="I1414" s="25" t="s">
        <v>27</v>
      </c>
      <c r="J1414" s="25" t="s">
        <v>26</v>
      </c>
      <c r="K1414" s="29">
        <v>43626.517002314817</v>
      </c>
      <c r="L1414" s="25"/>
      <c r="M1414" s="25"/>
      <c r="N1414" s="30" t="s">
        <v>12</v>
      </c>
      <c r="O1414" s="28" t="b">
        <v>0</v>
      </c>
      <c r="P1414" s="25" t="s">
        <v>15</v>
      </c>
      <c r="Q1414" s="28" t="str">
        <f>IF(ISNUMBER(SEARCH(",",Table_owssvr[[#This Row],[Created By]])),SUBSTITUTE(Table_owssvr[[#This Row],[Created By]]," OCD,",""),Table_owssvr[[#This Row],[Created By]])</f>
        <v>Jimmy Dunphy</v>
      </c>
      <c r="R1414" s="28" t="str">
        <f>IF(ISNUMBER(SEARCH(",",Table_owssvr[[#This Row],[Created By]])),(MID(Table_owssvr[[#This Row],[Created By_A]]&amp;" "&amp;Table_owssvr[[#This Row],[Created By_A]],FIND(" ",Table_owssvr[[#This Row],[Created By_A]])+1,LEN(Table_owssvr[[#This Row],[Created By_A]]))),Table_owssvr[[#This Row],[Created By]])</f>
        <v>Jimmy Dunphy</v>
      </c>
      <c r="S1414" s="36" t="str">
        <f>IF(ISNUMBER(SEARCH(",",Table_owssvr[[#This Row],[Created By_B1]])),SUBSTITUTE(Table_owssvr[[#This Row],[Created By_B1]],",",""),Table_owssvr[[#This Row],[Created By_B1]])</f>
        <v>Jimmy Dunphy</v>
      </c>
      <c r="T1414" s="31">
        <v>1431</v>
      </c>
      <c r="U1414" s="25" t="s">
        <v>15</v>
      </c>
      <c r="V1414" s="29">
        <v>43626.634756944448</v>
      </c>
      <c r="W1414" s="25" t="s">
        <v>26</v>
      </c>
      <c r="X1414" s="25"/>
      <c r="Y1414" s="25" t="s">
        <v>13</v>
      </c>
      <c r="Z1414" s="25" t="s">
        <v>12</v>
      </c>
      <c r="AA1414" s="25" t="s">
        <v>11</v>
      </c>
    </row>
    <row r="1415" spans="1:27" x14ac:dyDescent="0.25">
      <c r="A1415" s="25" t="s">
        <v>2925</v>
      </c>
      <c r="B1415" s="26">
        <v>43598</v>
      </c>
      <c r="C1415" s="27" t="str">
        <f ca="1">IF(Table_owssvr[[#This Row],[Date]]&gt;=(TODAY()-365),"Y","N")</f>
        <v>Y</v>
      </c>
      <c r="D1415" s="25" t="s">
        <v>2926</v>
      </c>
      <c r="E1415" s="25" t="s">
        <v>39</v>
      </c>
      <c r="F1415" s="14" t="s">
        <v>2927</v>
      </c>
      <c r="G1415" s="25" t="s">
        <v>2928</v>
      </c>
      <c r="H1415" s="28" t="str">
        <f>IFERROR(LEFT(Table_owssvr[[#This Row],[Subject]],FIND(";",Table_owssvr[[#This Row],[Subject]])-1),Table_owssvr[[#This Row],[Subject]])</f>
        <v>Eligible CDBG Activities</v>
      </c>
      <c r="I1415" s="25" t="s">
        <v>16</v>
      </c>
      <c r="J1415" s="25" t="s">
        <v>0</v>
      </c>
      <c r="K1415" s="29">
        <v>43628.576701388891</v>
      </c>
      <c r="L1415" s="25"/>
      <c r="M1415" s="25"/>
      <c r="N1415" s="30" t="s">
        <v>12</v>
      </c>
      <c r="O1415" s="28" t="b">
        <v>0</v>
      </c>
      <c r="P1415" s="25" t="s">
        <v>15</v>
      </c>
      <c r="Q1415" s="28" t="str">
        <f>IF(ISNUMBER(SEARCH(",",Table_owssvr[[#This Row],[Created By]])),SUBSTITUTE(Table_owssvr[[#This Row],[Created By]]," OCD,",""),Table_owssvr[[#This Row],[Created By]])</f>
        <v>Tomorr LeBeouf</v>
      </c>
      <c r="R1415" s="28" t="str">
        <f>IF(ISNUMBER(SEARCH(",",Table_owssvr[[#This Row],[Created By]])),(MID(Table_owssvr[[#This Row],[Created By_A]]&amp;" "&amp;Table_owssvr[[#This Row],[Created By_A]],FIND(" ",Table_owssvr[[#This Row],[Created By_A]])+1,LEN(Table_owssvr[[#This Row],[Created By_A]]))),Table_owssvr[[#This Row],[Created By]])</f>
        <v>Tomorr LeBeouf</v>
      </c>
      <c r="S1415" s="36" t="str">
        <f>IF(ISNUMBER(SEARCH(",",Table_owssvr[[#This Row],[Created By_B1]])),SUBSTITUTE(Table_owssvr[[#This Row],[Created By_B1]],",",""),Table_owssvr[[#This Row],[Created By_B1]])</f>
        <v>Tomorr LeBeouf</v>
      </c>
      <c r="T1415" s="31">
        <v>1432</v>
      </c>
      <c r="U1415" s="25" t="s">
        <v>15</v>
      </c>
      <c r="V1415" s="29">
        <v>43628.576701388891</v>
      </c>
      <c r="W1415" s="25" t="s">
        <v>0</v>
      </c>
      <c r="X1415" s="25"/>
      <c r="Y1415" s="25" t="s">
        <v>13</v>
      </c>
      <c r="Z1415" s="25" t="s">
        <v>12</v>
      </c>
      <c r="AA1415" s="25" t="s">
        <v>11</v>
      </c>
    </row>
    <row r="1416" spans="1:27" x14ac:dyDescent="0.25">
      <c r="A1416" s="25" t="s">
        <v>479</v>
      </c>
      <c r="B1416" s="26">
        <v>43600</v>
      </c>
      <c r="C1416" s="27" t="str">
        <f ca="1">IF(Table_owssvr[[#This Row],[Date]]&gt;=(TODAY()-365),"Y","N")</f>
        <v>Y</v>
      </c>
      <c r="D1416" s="25" t="s">
        <v>2929</v>
      </c>
      <c r="E1416" s="25" t="s">
        <v>39</v>
      </c>
      <c r="F1416" s="14" t="s">
        <v>2930</v>
      </c>
      <c r="G1416" s="25" t="s">
        <v>239</v>
      </c>
      <c r="H1416" s="28" t="str">
        <f>IFERROR(LEFT(Table_owssvr[[#This Row],[Subject]],FIND(";",Table_owssvr[[#This Row],[Subject]])-1),Table_owssvr[[#This Row],[Subject]])</f>
        <v>Labor - Davis/Bacon</v>
      </c>
      <c r="I1416" s="25" t="s">
        <v>16</v>
      </c>
      <c r="J1416" s="25" t="s">
        <v>0</v>
      </c>
      <c r="K1416" s="29">
        <v>43628.587164351855</v>
      </c>
      <c r="L1416" s="25"/>
      <c r="M1416" s="25"/>
      <c r="N1416" s="30" t="s">
        <v>12</v>
      </c>
      <c r="O1416" s="28" t="b">
        <v>0</v>
      </c>
      <c r="P1416" s="25" t="s">
        <v>15</v>
      </c>
      <c r="Q1416" s="28" t="str">
        <f>IF(ISNUMBER(SEARCH(",",Table_owssvr[[#This Row],[Created By]])),SUBSTITUTE(Table_owssvr[[#This Row],[Created By]]," OCD,",""),Table_owssvr[[#This Row],[Created By]])</f>
        <v>Tomorr LeBeouf</v>
      </c>
      <c r="R1416" s="28" t="str">
        <f>IF(ISNUMBER(SEARCH(",",Table_owssvr[[#This Row],[Created By]])),(MID(Table_owssvr[[#This Row],[Created By_A]]&amp;" "&amp;Table_owssvr[[#This Row],[Created By_A]],FIND(" ",Table_owssvr[[#This Row],[Created By_A]])+1,LEN(Table_owssvr[[#This Row],[Created By_A]]))),Table_owssvr[[#This Row],[Created By]])</f>
        <v>Tomorr LeBeouf</v>
      </c>
      <c r="S1416" s="36" t="str">
        <f>IF(ISNUMBER(SEARCH(",",Table_owssvr[[#This Row],[Created By_B1]])),SUBSTITUTE(Table_owssvr[[#This Row],[Created By_B1]],",",""),Table_owssvr[[#This Row],[Created By_B1]])</f>
        <v>Tomorr LeBeouf</v>
      </c>
      <c r="T1416" s="31">
        <v>1433</v>
      </c>
      <c r="U1416" s="25" t="s">
        <v>15</v>
      </c>
      <c r="V1416" s="29">
        <v>43628.587164351855</v>
      </c>
      <c r="W1416" s="25" t="s">
        <v>0</v>
      </c>
      <c r="X1416" s="25"/>
      <c r="Y1416" s="25" t="s">
        <v>13</v>
      </c>
      <c r="Z1416" s="25" t="s">
        <v>12</v>
      </c>
      <c r="AA1416" s="25" t="s">
        <v>11</v>
      </c>
    </row>
    <row r="1417" spans="1:27" x14ac:dyDescent="0.25">
      <c r="A1417" s="25" t="s">
        <v>2931</v>
      </c>
      <c r="B1417" s="26">
        <v>43592</v>
      </c>
      <c r="C1417" s="27" t="str">
        <f ca="1">IF(Table_owssvr[[#This Row],[Date]]&gt;=(TODAY()-365),"Y","N")</f>
        <v>Y</v>
      </c>
      <c r="D1417" s="25" t="s">
        <v>2932</v>
      </c>
      <c r="E1417" s="25" t="s">
        <v>19</v>
      </c>
      <c r="F1417" s="14" t="s">
        <v>2933</v>
      </c>
      <c r="G1417" s="25" t="s">
        <v>2934</v>
      </c>
      <c r="H1417" s="28" t="str">
        <f>IFERROR(LEFT(Table_owssvr[[#This Row],[Subject]],FIND(";",Table_owssvr[[#This Row],[Subject]])-1),Table_owssvr[[#This Row],[Subject]])</f>
        <v>Duplication of Benefits</v>
      </c>
      <c r="I1417" s="25" t="s">
        <v>27</v>
      </c>
      <c r="J1417" s="25" t="s">
        <v>0</v>
      </c>
      <c r="K1417" s="29">
        <v>43628.590613425928</v>
      </c>
      <c r="L1417" s="25"/>
      <c r="M1417" s="25"/>
      <c r="N1417" s="30" t="s">
        <v>12</v>
      </c>
      <c r="O1417" s="28" t="b">
        <v>0</v>
      </c>
      <c r="P1417" s="25" t="s">
        <v>15</v>
      </c>
      <c r="Q1417" s="28" t="str">
        <f>IF(ISNUMBER(SEARCH(",",Table_owssvr[[#This Row],[Created By]])),SUBSTITUTE(Table_owssvr[[#This Row],[Created By]]," OCD,",""),Table_owssvr[[#This Row],[Created By]])</f>
        <v>Tomorr LeBeouf</v>
      </c>
      <c r="R1417" s="28" t="str">
        <f>IF(ISNUMBER(SEARCH(",",Table_owssvr[[#This Row],[Created By]])),(MID(Table_owssvr[[#This Row],[Created By_A]]&amp;" "&amp;Table_owssvr[[#This Row],[Created By_A]],FIND(" ",Table_owssvr[[#This Row],[Created By_A]])+1,LEN(Table_owssvr[[#This Row],[Created By_A]]))),Table_owssvr[[#This Row],[Created By]])</f>
        <v>Tomorr LeBeouf</v>
      </c>
      <c r="S1417" s="36" t="str">
        <f>IF(ISNUMBER(SEARCH(",",Table_owssvr[[#This Row],[Created By_B1]])),SUBSTITUTE(Table_owssvr[[#This Row],[Created By_B1]],",",""),Table_owssvr[[#This Row],[Created By_B1]])</f>
        <v>Tomorr LeBeouf</v>
      </c>
      <c r="T1417" s="31">
        <v>1434</v>
      </c>
      <c r="U1417" s="25" t="s">
        <v>15</v>
      </c>
      <c r="V1417" s="29">
        <v>43711.665451388886</v>
      </c>
      <c r="W1417" s="25" t="s">
        <v>0</v>
      </c>
      <c r="X1417" s="25"/>
      <c r="Y1417" s="25" t="s">
        <v>13</v>
      </c>
      <c r="Z1417" s="25" t="s">
        <v>12</v>
      </c>
      <c r="AA1417" s="25" t="s">
        <v>11</v>
      </c>
    </row>
    <row r="1418" spans="1:27" x14ac:dyDescent="0.25">
      <c r="A1418" s="25" t="s">
        <v>94</v>
      </c>
      <c r="B1418" s="26">
        <v>43629</v>
      </c>
      <c r="C1418" s="27" t="str">
        <f ca="1">IF(Table_owssvr[[#This Row],[Date]]&gt;=(TODAY()-365),"Y","N")</f>
        <v>Y</v>
      </c>
      <c r="D1418" s="25" t="s">
        <v>2935</v>
      </c>
      <c r="E1418" s="25" t="s">
        <v>19</v>
      </c>
      <c r="F1418" s="14" t="s">
        <v>2936</v>
      </c>
      <c r="G1418" s="25" t="s">
        <v>139</v>
      </c>
      <c r="H1418" s="28" t="str">
        <f>IFERROR(LEFT(Table_owssvr[[#This Row],[Subject]],FIND(";",Table_owssvr[[#This Row],[Subject]])-1),Table_owssvr[[#This Row],[Subject]])</f>
        <v>Labor - Davis/Bacon</v>
      </c>
      <c r="I1418" s="25" t="s">
        <v>27</v>
      </c>
      <c r="J1418" s="25" t="s">
        <v>2827</v>
      </c>
      <c r="K1418" s="29">
        <v>43629.455439814818</v>
      </c>
      <c r="L1418" s="25"/>
      <c r="M1418" s="25"/>
      <c r="N1418" s="30" t="s">
        <v>12</v>
      </c>
      <c r="O1418" s="28" t="b">
        <v>0</v>
      </c>
      <c r="P1418" s="25" t="s">
        <v>15</v>
      </c>
      <c r="Q1418" s="28" t="str">
        <f>IF(ISNUMBER(SEARCH(",",Table_owssvr[[#This Row],[Created By]])),SUBSTITUTE(Table_owssvr[[#This Row],[Created By]]," OCD,",""),Table_owssvr[[#This Row],[Created By]])</f>
        <v>Eva Strausbaugh</v>
      </c>
      <c r="R1418" s="28" t="str">
        <f>IF(ISNUMBER(SEARCH(",",Table_owssvr[[#This Row],[Created By]])),(MID(Table_owssvr[[#This Row],[Created By_A]]&amp;" "&amp;Table_owssvr[[#This Row],[Created By_A]],FIND(" ",Table_owssvr[[#This Row],[Created By_A]])+1,LEN(Table_owssvr[[#This Row],[Created By_A]]))),Table_owssvr[[#This Row],[Created By]])</f>
        <v>Eva Strausbaugh</v>
      </c>
      <c r="S1418" s="36" t="str">
        <f>IF(ISNUMBER(SEARCH(",",Table_owssvr[[#This Row],[Created By_B1]])),SUBSTITUTE(Table_owssvr[[#This Row],[Created By_B1]],",",""),Table_owssvr[[#This Row],[Created By_B1]])</f>
        <v>Eva Strausbaugh</v>
      </c>
      <c r="T1418" s="31">
        <v>1435</v>
      </c>
      <c r="U1418" s="25" t="s">
        <v>15</v>
      </c>
      <c r="V1418" s="29">
        <v>43629.455439814818</v>
      </c>
      <c r="W1418" s="25" t="s">
        <v>2827</v>
      </c>
      <c r="X1418" s="25"/>
      <c r="Y1418" s="25" t="s">
        <v>13</v>
      </c>
      <c r="Z1418" s="25" t="s">
        <v>12</v>
      </c>
      <c r="AA1418" s="25" t="s">
        <v>11</v>
      </c>
    </row>
    <row r="1419" spans="1:27" x14ac:dyDescent="0.25">
      <c r="A1419" s="25" t="s">
        <v>2737</v>
      </c>
      <c r="B1419" s="26">
        <v>43628</v>
      </c>
      <c r="C1419" s="27" t="str">
        <f ca="1">IF(Table_owssvr[[#This Row],[Date]]&gt;=(TODAY()-365),"Y","N")</f>
        <v>Y</v>
      </c>
      <c r="D1419" s="25" t="s">
        <v>439</v>
      </c>
      <c r="E1419" s="25" t="s">
        <v>39</v>
      </c>
      <c r="F1419" s="14" t="s">
        <v>2937</v>
      </c>
      <c r="G1419" s="25" t="s">
        <v>13</v>
      </c>
      <c r="H1419" s="28" t="str">
        <f>IFERROR(LEFT(Table_owssvr[[#This Row],[Subject]],FIND(";",Table_owssvr[[#This Row],[Subject]])-1),Table_owssvr[[#This Row],[Subject]])</f>
        <v>Grants Management</v>
      </c>
      <c r="I1419" s="25" t="s">
        <v>27</v>
      </c>
      <c r="J1419" s="25" t="s">
        <v>10</v>
      </c>
      <c r="K1419" s="29">
        <v>43630.47415509259</v>
      </c>
      <c r="L1419" s="25"/>
      <c r="M1419" s="25"/>
      <c r="N1419" s="30" t="s">
        <v>12</v>
      </c>
      <c r="O1419" s="28" t="b">
        <v>0</v>
      </c>
      <c r="P1419" s="25" t="s">
        <v>15</v>
      </c>
      <c r="Q1419" s="28" t="str">
        <f>IF(ISNUMBER(SEARCH(",",Table_owssvr[[#This Row],[Created By]])),SUBSTITUTE(Table_owssvr[[#This Row],[Created By]]," OCD,",""),Table_owssvr[[#This Row],[Created By]])</f>
        <v>Helena Janssen</v>
      </c>
      <c r="R1419" s="28" t="str">
        <f>IF(ISNUMBER(SEARCH(",",Table_owssvr[[#This Row],[Created By]])),(MID(Table_owssvr[[#This Row],[Created By_A]]&amp;" "&amp;Table_owssvr[[#This Row],[Created By_A]],FIND(" ",Table_owssvr[[#This Row],[Created By_A]])+1,LEN(Table_owssvr[[#This Row],[Created By_A]]))),Table_owssvr[[#This Row],[Created By]])</f>
        <v>Helena Janssen</v>
      </c>
      <c r="S1419" s="36" t="str">
        <f>IF(ISNUMBER(SEARCH(",",Table_owssvr[[#This Row],[Created By_B1]])),SUBSTITUTE(Table_owssvr[[#This Row],[Created By_B1]],",",""),Table_owssvr[[#This Row],[Created By_B1]])</f>
        <v>Helena Janssen</v>
      </c>
      <c r="T1419" s="31">
        <v>1436</v>
      </c>
      <c r="U1419" s="25" t="s">
        <v>15</v>
      </c>
      <c r="V1419" s="29">
        <v>43630.47415509259</v>
      </c>
      <c r="W1419" s="25" t="s">
        <v>10</v>
      </c>
      <c r="X1419" s="25"/>
      <c r="Y1419" s="25" t="s">
        <v>13</v>
      </c>
      <c r="Z1419" s="25" t="s">
        <v>12</v>
      </c>
      <c r="AA1419" s="25" t="s">
        <v>11</v>
      </c>
    </row>
    <row r="1420" spans="1:27" x14ac:dyDescent="0.25">
      <c r="A1420" s="25" t="s">
        <v>2737</v>
      </c>
      <c r="B1420" s="26">
        <v>43630</v>
      </c>
      <c r="C1420" s="27" t="str">
        <f ca="1">IF(Table_owssvr[[#This Row],[Date]]&gt;=(TODAY()-365),"Y","N")</f>
        <v>Y</v>
      </c>
      <c r="D1420" s="25" t="s">
        <v>439</v>
      </c>
      <c r="E1420" s="25" t="s">
        <v>39</v>
      </c>
      <c r="F1420" s="14" t="s">
        <v>2938</v>
      </c>
      <c r="G1420" s="25" t="s">
        <v>432</v>
      </c>
      <c r="H1420" s="28" t="str">
        <f>IFERROR(LEFT(Table_owssvr[[#This Row],[Subject]],FIND(";",Table_owssvr[[#This Row],[Subject]])-1),Table_owssvr[[#This Row],[Subject]])</f>
        <v>Financial Management</v>
      </c>
      <c r="I1420" s="25" t="s">
        <v>27</v>
      </c>
      <c r="J1420" s="25" t="s">
        <v>10</v>
      </c>
      <c r="K1420" s="29">
        <v>43630.496458333335</v>
      </c>
      <c r="L1420" s="25"/>
      <c r="M1420" s="25"/>
      <c r="N1420" s="30" t="s">
        <v>12</v>
      </c>
      <c r="O1420" s="28" t="b">
        <v>0</v>
      </c>
      <c r="P1420" s="25" t="s">
        <v>15</v>
      </c>
      <c r="Q1420" s="28" t="str">
        <f>IF(ISNUMBER(SEARCH(",",Table_owssvr[[#This Row],[Created By]])),SUBSTITUTE(Table_owssvr[[#This Row],[Created By]]," OCD,",""),Table_owssvr[[#This Row],[Created By]])</f>
        <v>Helena Janssen</v>
      </c>
      <c r="R1420" s="28" t="str">
        <f>IF(ISNUMBER(SEARCH(",",Table_owssvr[[#This Row],[Created By]])),(MID(Table_owssvr[[#This Row],[Created By_A]]&amp;" "&amp;Table_owssvr[[#This Row],[Created By_A]],FIND(" ",Table_owssvr[[#This Row],[Created By_A]])+1,LEN(Table_owssvr[[#This Row],[Created By_A]]))),Table_owssvr[[#This Row],[Created By]])</f>
        <v>Helena Janssen</v>
      </c>
      <c r="S1420" s="36" t="str">
        <f>IF(ISNUMBER(SEARCH(",",Table_owssvr[[#This Row],[Created By_B1]])),SUBSTITUTE(Table_owssvr[[#This Row],[Created By_B1]],",",""),Table_owssvr[[#This Row],[Created By_B1]])</f>
        <v>Helena Janssen</v>
      </c>
      <c r="T1420" s="31">
        <v>1437</v>
      </c>
      <c r="U1420" s="25" t="s">
        <v>15</v>
      </c>
      <c r="V1420" s="29">
        <v>43630.496458333335</v>
      </c>
      <c r="W1420" s="25" t="s">
        <v>10</v>
      </c>
      <c r="X1420" s="25"/>
      <c r="Y1420" s="25" t="s">
        <v>13</v>
      </c>
      <c r="Z1420" s="25" t="s">
        <v>12</v>
      </c>
      <c r="AA1420" s="25" t="s">
        <v>11</v>
      </c>
    </row>
    <row r="1421" spans="1:27" x14ac:dyDescent="0.25">
      <c r="A1421" s="25" t="s">
        <v>2537</v>
      </c>
      <c r="B1421" s="26">
        <v>43630</v>
      </c>
      <c r="C1421" s="27" t="str">
        <f ca="1">IF(Table_owssvr[[#This Row],[Date]]&gt;=(TODAY()-365),"Y","N")</f>
        <v>Y</v>
      </c>
      <c r="D1421" s="25" t="s">
        <v>2939</v>
      </c>
      <c r="E1421" s="25" t="s">
        <v>19</v>
      </c>
      <c r="F1421" s="14" t="s">
        <v>2940</v>
      </c>
      <c r="G1421" s="25" t="s">
        <v>574</v>
      </c>
      <c r="H1421" s="28" t="str">
        <f>IFERROR(LEFT(Table_owssvr[[#This Row],[Subject]],FIND(";",Table_owssvr[[#This Row],[Subject]])-1),Table_owssvr[[#This Row],[Subject]])</f>
        <v>Eligible CDBG Activities</v>
      </c>
      <c r="I1421" s="25" t="s">
        <v>27</v>
      </c>
      <c r="J1421" s="25" t="s">
        <v>10</v>
      </c>
      <c r="K1421" s="29">
        <v>43630.536643518521</v>
      </c>
      <c r="L1421" s="25"/>
      <c r="M1421" s="25"/>
      <c r="N1421" s="30" t="s">
        <v>12</v>
      </c>
      <c r="O1421" s="28" t="b">
        <v>0</v>
      </c>
      <c r="P1421" s="25" t="s">
        <v>15</v>
      </c>
      <c r="Q1421" s="28" t="str">
        <f>IF(ISNUMBER(SEARCH(",",Table_owssvr[[#This Row],[Created By]])),SUBSTITUTE(Table_owssvr[[#This Row],[Created By]]," OCD,",""),Table_owssvr[[#This Row],[Created By]])</f>
        <v>Helena Janssen</v>
      </c>
      <c r="R1421" s="28" t="str">
        <f>IF(ISNUMBER(SEARCH(",",Table_owssvr[[#This Row],[Created By]])),(MID(Table_owssvr[[#This Row],[Created By_A]]&amp;" "&amp;Table_owssvr[[#This Row],[Created By_A]],FIND(" ",Table_owssvr[[#This Row],[Created By_A]])+1,LEN(Table_owssvr[[#This Row],[Created By_A]]))),Table_owssvr[[#This Row],[Created By]])</f>
        <v>Helena Janssen</v>
      </c>
      <c r="S1421" s="36" t="str">
        <f>IF(ISNUMBER(SEARCH(",",Table_owssvr[[#This Row],[Created By_B1]])),SUBSTITUTE(Table_owssvr[[#This Row],[Created By_B1]],",",""),Table_owssvr[[#This Row],[Created By_B1]])</f>
        <v>Helena Janssen</v>
      </c>
      <c r="T1421" s="31">
        <v>1438</v>
      </c>
      <c r="U1421" s="25" t="s">
        <v>15</v>
      </c>
      <c r="V1421" s="29">
        <v>43635.496516203704</v>
      </c>
      <c r="W1421" s="25" t="s">
        <v>10</v>
      </c>
      <c r="X1421" s="25"/>
      <c r="Y1421" s="25" t="s">
        <v>13</v>
      </c>
      <c r="Z1421" s="25" t="s">
        <v>12</v>
      </c>
      <c r="AA1421" s="25" t="s">
        <v>11</v>
      </c>
    </row>
    <row r="1422" spans="1:27" x14ac:dyDescent="0.25">
      <c r="A1422" s="25" t="s">
        <v>399</v>
      </c>
      <c r="B1422" s="26">
        <v>43633</v>
      </c>
      <c r="C1422" s="27" t="str">
        <f ca="1">IF(Table_owssvr[[#This Row],[Date]]&gt;=(TODAY()-365),"Y","N")</f>
        <v>Y</v>
      </c>
      <c r="D1422" s="25" t="s">
        <v>2422</v>
      </c>
      <c r="E1422" s="25" t="s">
        <v>48</v>
      </c>
      <c r="F1422" s="14" t="s">
        <v>2941</v>
      </c>
      <c r="G1422" s="25" t="s">
        <v>13</v>
      </c>
      <c r="H1422" s="28" t="str">
        <f>IFERROR(LEFT(Table_owssvr[[#This Row],[Subject]],FIND(";",Table_owssvr[[#This Row],[Subject]])-1),Table_owssvr[[#This Row],[Subject]])</f>
        <v>Grants Management</v>
      </c>
      <c r="I1422" s="25" t="s">
        <v>27</v>
      </c>
      <c r="J1422" s="25" t="s">
        <v>26</v>
      </c>
      <c r="K1422" s="29">
        <v>43633.346400462964</v>
      </c>
      <c r="L1422" s="25"/>
      <c r="M1422" s="25"/>
      <c r="N1422" s="30" t="s">
        <v>12</v>
      </c>
      <c r="O1422" s="28" t="b">
        <v>0</v>
      </c>
      <c r="P1422" s="25" t="s">
        <v>15</v>
      </c>
      <c r="Q1422" s="28" t="str">
        <f>IF(ISNUMBER(SEARCH(",",Table_owssvr[[#This Row],[Created By]])),SUBSTITUTE(Table_owssvr[[#This Row],[Created By]]," OCD,",""),Table_owssvr[[#This Row],[Created By]])</f>
        <v>Jimmy Dunphy</v>
      </c>
      <c r="R1422" s="28" t="str">
        <f>IF(ISNUMBER(SEARCH(",",Table_owssvr[[#This Row],[Created By]])),(MID(Table_owssvr[[#This Row],[Created By_A]]&amp;" "&amp;Table_owssvr[[#This Row],[Created By_A]],FIND(" ",Table_owssvr[[#This Row],[Created By_A]])+1,LEN(Table_owssvr[[#This Row],[Created By_A]]))),Table_owssvr[[#This Row],[Created By]])</f>
        <v>Jimmy Dunphy</v>
      </c>
      <c r="S1422" s="36" t="str">
        <f>IF(ISNUMBER(SEARCH(",",Table_owssvr[[#This Row],[Created By_B1]])),SUBSTITUTE(Table_owssvr[[#This Row],[Created By_B1]],",",""),Table_owssvr[[#This Row],[Created By_B1]])</f>
        <v>Jimmy Dunphy</v>
      </c>
      <c r="T1422" s="31">
        <v>1439</v>
      </c>
      <c r="U1422" s="25" t="s">
        <v>15</v>
      </c>
      <c r="V1422" s="29">
        <v>43668.32440972222</v>
      </c>
      <c r="W1422" s="25" t="s">
        <v>26</v>
      </c>
      <c r="X1422" s="25"/>
      <c r="Y1422" s="25" t="s">
        <v>13</v>
      </c>
      <c r="Z1422" s="25" t="s">
        <v>12</v>
      </c>
      <c r="AA1422" s="25" t="s">
        <v>11</v>
      </c>
    </row>
    <row r="1423" spans="1:27" x14ac:dyDescent="0.25">
      <c r="A1423" s="25" t="s">
        <v>745</v>
      </c>
      <c r="B1423" s="26">
        <v>43633</v>
      </c>
      <c r="C1423" s="27" t="str">
        <f ca="1">IF(Table_owssvr[[#This Row],[Date]]&gt;=(TODAY()-365),"Y","N")</f>
        <v>Y</v>
      </c>
      <c r="D1423" s="25" t="s">
        <v>2942</v>
      </c>
      <c r="E1423" s="25" t="s">
        <v>19</v>
      </c>
      <c r="F1423" s="14" t="s">
        <v>2943</v>
      </c>
      <c r="G1423" s="25" t="s">
        <v>117</v>
      </c>
      <c r="H1423" s="28" t="str">
        <f>IFERROR(LEFT(Table_owssvr[[#This Row],[Subject]],FIND(";",Table_owssvr[[#This Row],[Subject]])-1),Table_owssvr[[#This Row],[Subject]])</f>
        <v>Damage related to disaster</v>
      </c>
      <c r="I1423" s="25" t="s">
        <v>16</v>
      </c>
      <c r="J1423" s="25" t="s">
        <v>95</v>
      </c>
      <c r="K1423" s="29">
        <v>43634.443749999999</v>
      </c>
      <c r="L1423" s="25"/>
      <c r="M1423" s="25"/>
      <c r="N1423" s="30" t="s">
        <v>12</v>
      </c>
      <c r="O1423" s="28" t="b">
        <v>0</v>
      </c>
      <c r="P1423" s="25" t="s">
        <v>15</v>
      </c>
      <c r="Q1423" s="28" t="str">
        <f>IF(ISNUMBER(SEARCH(",",Table_owssvr[[#This Row],[Created By]])),SUBSTITUTE(Table_owssvr[[#This Row],[Created By]]," OCD,",""),Table_owssvr[[#This Row],[Created By]])</f>
        <v>Eugenia Williams</v>
      </c>
      <c r="R1423" s="28" t="str">
        <f>IF(ISNUMBER(SEARCH(",",Table_owssvr[[#This Row],[Created By]])),(MID(Table_owssvr[[#This Row],[Created By_A]]&amp;" "&amp;Table_owssvr[[#This Row],[Created By_A]],FIND(" ",Table_owssvr[[#This Row],[Created By_A]])+1,LEN(Table_owssvr[[#This Row],[Created By_A]]))),Table_owssvr[[#This Row],[Created By]])</f>
        <v>Eugenia Williams</v>
      </c>
      <c r="S1423" s="36" t="str">
        <f>IF(ISNUMBER(SEARCH(",",Table_owssvr[[#This Row],[Created By_B1]])),SUBSTITUTE(Table_owssvr[[#This Row],[Created By_B1]],",",""),Table_owssvr[[#This Row],[Created By_B1]])</f>
        <v>Eugenia Williams</v>
      </c>
      <c r="T1423" s="31">
        <v>1440</v>
      </c>
      <c r="U1423" s="25" t="s">
        <v>15</v>
      </c>
      <c r="V1423" s="29">
        <v>43634.443749999999</v>
      </c>
      <c r="W1423" s="25" t="s">
        <v>95</v>
      </c>
      <c r="X1423" s="25"/>
      <c r="Y1423" s="25" t="s">
        <v>13</v>
      </c>
      <c r="Z1423" s="25" t="s">
        <v>12</v>
      </c>
      <c r="AA1423" s="25" t="s">
        <v>11</v>
      </c>
    </row>
    <row r="1424" spans="1:27" x14ac:dyDescent="0.25">
      <c r="A1424" s="25" t="s">
        <v>2944</v>
      </c>
      <c r="B1424" s="26">
        <v>43634</v>
      </c>
      <c r="C1424" s="27" t="str">
        <f ca="1">IF(Table_owssvr[[#This Row],[Date]]&gt;=(TODAY()-365),"Y","N")</f>
        <v>Y</v>
      </c>
      <c r="D1424" s="25" t="s">
        <v>2945</v>
      </c>
      <c r="E1424" s="25" t="s">
        <v>19</v>
      </c>
      <c r="F1424" s="14" t="s">
        <v>2946</v>
      </c>
      <c r="G1424" s="25" t="s">
        <v>2947</v>
      </c>
      <c r="H1424" s="28" t="str">
        <f>IFERROR(LEFT(Table_owssvr[[#This Row],[Subject]],FIND(";",Table_owssvr[[#This Row],[Subject]])-1),Table_owssvr[[#This Row],[Subject]])</f>
        <v>Damage related to disaster</v>
      </c>
      <c r="I1424" s="25" t="s">
        <v>16</v>
      </c>
      <c r="J1424" s="25" t="s">
        <v>10</v>
      </c>
      <c r="K1424" s="29">
        <v>43635.327048611114</v>
      </c>
      <c r="L1424" s="25"/>
      <c r="M1424" s="25"/>
      <c r="N1424" s="30" t="s">
        <v>12</v>
      </c>
      <c r="O1424" s="28" t="b">
        <v>0</v>
      </c>
      <c r="P1424" s="25" t="s">
        <v>15</v>
      </c>
      <c r="Q1424" s="28" t="str">
        <f>IF(ISNUMBER(SEARCH(",",Table_owssvr[[#This Row],[Created By]])),SUBSTITUTE(Table_owssvr[[#This Row],[Created By]]," OCD,",""),Table_owssvr[[#This Row],[Created By]])</f>
        <v>Helena Janssen</v>
      </c>
      <c r="R1424" s="28" t="str">
        <f>IF(ISNUMBER(SEARCH(",",Table_owssvr[[#This Row],[Created By]])),(MID(Table_owssvr[[#This Row],[Created By_A]]&amp;" "&amp;Table_owssvr[[#This Row],[Created By_A]],FIND(" ",Table_owssvr[[#This Row],[Created By_A]])+1,LEN(Table_owssvr[[#This Row],[Created By_A]]))),Table_owssvr[[#This Row],[Created By]])</f>
        <v>Helena Janssen</v>
      </c>
      <c r="S1424" s="36" t="str">
        <f>IF(ISNUMBER(SEARCH(",",Table_owssvr[[#This Row],[Created By_B1]])),SUBSTITUTE(Table_owssvr[[#This Row],[Created By_B1]],",",""),Table_owssvr[[#This Row],[Created By_B1]])</f>
        <v>Helena Janssen</v>
      </c>
      <c r="T1424" s="31">
        <v>1441</v>
      </c>
      <c r="U1424" s="25" t="s">
        <v>15</v>
      </c>
      <c r="V1424" s="29">
        <v>43635.327048611114</v>
      </c>
      <c r="W1424" s="25" t="s">
        <v>10</v>
      </c>
      <c r="X1424" s="25"/>
      <c r="Y1424" s="25" t="s">
        <v>13</v>
      </c>
      <c r="Z1424" s="25" t="s">
        <v>12</v>
      </c>
      <c r="AA1424" s="25" t="s">
        <v>11</v>
      </c>
    </row>
    <row r="1425" spans="1:27" x14ac:dyDescent="0.25">
      <c r="A1425" s="25" t="s">
        <v>360</v>
      </c>
      <c r="B1425" s="26">
        <v>43634</v>
      </c>
      <c r="C1425" s="27" t="str">
        <f ca="1">IF(Table_owssvr[[#This Row],[Date]]&gt;=(TODAY()-365),"Y","N")</f>
        <v>Y</v>
      </c>
      <c r="D1425" s="25" t="s">
        <v>2948</v>
      </c>
      <c r="E1425" s="25" t="s">
        <v>19</v>
      </c>
      <c r="F1425" s="14" t="s">
        <v>2949</v>
      </c>
      <c r="G1425" s="25" t="s">
        <v>217</v>
      </c>
      <c r="H1425" s="28" t="str">
        <f>IFERROR(LEFT(Table_owssvr[[#This Row],[Subject]],FIND(";",Table_owssvr[[#This Row],[Subject]])-1),Table_owssvr[[#This Row],[Subject]])</f>
        <v>Damage related to disaster</v>
      </c>
      <c r="I1425" s="25" t="s">
        <v>16</v>
      </c>
      <c r="J1425" s="25" t="s">
        <v>10</v>
      </c>
      <c r="K1425" s="29">
        <v>43635.328368055554</v>
      </c>
      <c r="L1425" s="25"/>
      <c r="M1425" s="25"/>
      <c r="N1425" s="30" t="s">
        <v>12</v>
      </c>
      <c r="O1425" s="28" t="b">
        <v>0</v>
      </c>
      <c r="P1425" s="25" t="s">
        <v>15</v>
      </c>
      <c r="Q1425" s="28" t="str">
        <f>IF(ISNUMBER(SEARCH(",",Table_owssvr[[#This Row],[Created By]])),SUBSTITUTE(Table_owssvr[[#This Row],[Created By]]," OCD,",""),Table_owssvr[[#This Row],[Created By]])</f>
        <v>Helena Janssen</v>
      </c>
      <c r="R1425" s="28" t="str">
        <f>IF(ISNUMBER(SEARCH(",",Table_owssvr[[#This Row],[Created By]])),(MID(Table_owssvr[[#This Row],[Created By_A]]&amp;" "&amp;Table_owssvr[[#This Row],[Created By_A]],FIND(" ",Table_owssvr[[#This Row],[Created By_A]])+1,LEN(Table_owssvr[[#This Row],[Created By_A]]))),Table_owssvr[[#This Row],[Created By]])</f>
        <v>Helena Janssen</v>
      </c>
      <c r="S1425" s="36" t="str">
        <f>IF(ISNUMBER(SEARCH(",",Table_owssvr[[#This Row],[Created By_B1]])),SUBSTITUTE(Table_owssvr[[#This Row],[Created By_B1]],",",""),Table_owssvr[[#This Row],[Created By_B1]])</f>
        <v>Helena Janssen</v>
      </c>
      <c r="T1425" s="31">
        <v>1442</v>
      </c>
      <c r="U1425" s="25" t="s">
        <v>15</v>
      </c>
      <c r="V1425" s="29">
        <v>43635.328368055554</v>
      </c>
      <c r="W1425" s="25" t="s">
        <v>10</v>
      </c>
      <c r="X1425" s="25"/>
      <c r="Y1425" s="25" t="s">
        <v>13</v>
      </c>
      <c r="Z1425" s="25" t="s">
        <v>12</v>
      </c>
      <c r="AA1425" s="25" t="s">
        <v>11</v>
      </c>
    </row>
    <row r="1426" spans="1:27" x14ac:dyDescent="0.25">
      <c r="A1426" s="25" t="s">
        <v>153</v>
      </c>
      <c r="B1426" s="26">
        <v>43636</v>
      </c>
      <c r="C1426" s="27" t="str">
        <f ca="1">IF(Table_owssvr[[#This Row],[Date]]&gt;=(TODAY()-365),"Y","N")</f>
        <v>Y</v>
      </c>
      <c r="D1426" s="25" t="s">
        <v>199</v>
      </c>
      <c r="E1426" s="25" t="s">
        <v>39</v>
      </c>
      <c r="F1426" s="14" t="s">
        <v>2950</v>
      </c>
      <c r="G1426" s="25" t="s">
        <v>13</v>
      </c>
      <c r="H1426" s="28" t="str">
        <f>IFERROR(LEFT(Table_owssvr[[#This Row],[Subject]],FIND(";",Table_owssvr[[#This Row],[Subject]])-1),Table_owssvr[[#This Row],[Subject]])</f>
        <v>Grants Management</v>
      </c>
      <c r="I1426" s="25" t="s">
        <v>27</v>
      </c>
      <c r="J1426" s="25" t="s">
        <v>26</v>
      </c>
      <c r="K1426" s="29">
        <v>43636.320532407408</v>
      </c>
      <c r="L1426" s="25"/>
      <c r="M1426" s="25"/>
      <c r="N1426" s="30" t="s">
        <v>12</v>
      </c>
      <c r="O1426" s="28" t="b">
        <v>0</v>
      </c>
      <c r="P1426" s="25" t="s">
        <v>15</v>
      </c>
      <c r="Q1426" s="28" t="str">
        <f>IF(ISNUMBER(SEARCH(",",Table_owssvr[[#This Row],[Created By]])),SUBSTITUTE(Table_owssvr[[#This Row],[Created By]]," OCD,",""),Table_owssvr[[#This Row],[Created By]])</f>
        <v>Jimmy Dunphy</v>
      </c>
      <c r="R1426" s="28" t="str">
        <f>IF(ISNUMBER(SEARCH(",",Table_owssvr[[#This Row],[Created By]])),(MID(Table_owssvr[[#This Row],[Created By_A]]&amp;" "&amp;Table_owssvr[[#This Row],[Created By_A]],FIND(" ",Table_owssvr[[#This Row],[Created By_A]])+1,LEN(Table_owssvr[[#This Row],[Created By_A]]))),Table_owssvr[[#This Row],[Created By]])</f>
        <v>Jimmy Dunphy</v>
      </c>
      <c r="S1426" s="36" t="str">
        <f>IF(ISNUMBER(SEARCH(",",Table_owssvr[[#This Row],[Created By_B1]])),SUBSTITUTE(Table_owssvr[[#This Row],[Created By_B1]],",",""),Table_owssvr[[#This Row],[Created By_B1]])</f>
        <v>Jimmy Dunphy</v>
      </c>
      <c r="T1426" s="31">
        <v>1443</v>
      </c>
      <c r="U1426" s="25" t="s">
        <v>15</v>
      </c>
      <c r="V1426" s="29">
        <v>43636.639976851853</v>
      </c>
      <c r="W1426" s="25" t="s">
        <v>26</v>
      </c>
      <c r="X1426" s="25"/>
      <c r="Y1426" s="25" t="s">
        <v>13</v>
      </c>
      <c r="Z1426" s="25" t="s">
        <v>12</v>
      </c>
      <c r="AA1426" s="25" t="s">
        <v>11</v>
      </c>
    </row>
    <row r="1427" spans="1:27" x14ac:dyDescent="0.25">
      <c r="A1427" s="25" t="s">
        <v>2737</v>
      </c>
      <c r="B1427" s="26">
        <v>43637</v>
      </c>
      <c r="C1427" s="27" t="str">
        <f ca="1">IF(Table_owssvr[[#This Row],[Date]]&gt;=(TODAY()-365),"Y","N")</f>
        <v>Y</v>
      </c>
      <c r="D1427" s="25" t="s">
        <v>439</v>
      </c>
      <c r="E1427" s="25" t="s">
        <v>39</v>
      </c>
      <c r="F1427" s="14" t="s">
        <v>2951</v>
      </c>
      <c r="G1427" s="25" t="s">
        <v>432</v>
      </c>
      <c r="H1427" s="28" t="str">
        <f>IFERROR(LEFT(Table_owssvr[[#This Row],[Subject]],FIND(";",Table_owssvr[[#This Row],[Subject]])-1),Table_owssvr[[#This Row],[Subject]])</f>
        <v>Financial Management</v>
      </c>
      <c r="I1427" s="25" t="s">
        <v>27</v>
      </c>
      <c r="J1427" s="25" t="s">
        <v>10</v>
      </c>
      <c r="K1427" s="29">
        <v>43637.392430555556</v>
      </c>
      <c r="L1427" s="25"/>
      <c r="M1427" s="25"/>
      <c r="N1427" s="30" t="s">
        <v>12</v>
      </c>
      <c r="O1427" s="28" t="b">
        <v>0</v>
      </c>
      <c r="P1427" s="25" t="s">
        <v>15</v>
      </c>
      <c r="Q1427" s="28" t="str">
        <f>IF(ISNUMBER(SEARCH(",",Table_owssvr[[#This Row],[Created By]])),SUBSTITUTE(Table_owssvr[[#This Row],[Created By]]," OCD,",""),Table_owssvr[[#This Row],[Created By]])</f>
        <v>Helena Janssen</v>
      </c>
      <c r="R1427" s="28" t="str">
        <f>IF(ISNUMBER(SEARCH(",",Table_owssvr[[#This Row],[Created By]])),(MID(Table_owssvr[[#This Row],[Created By_A]]&amp;" "&amp;Table_owssvr[[#This Row],[Created By_A]],FIND(" ",Table_owssvr[[#This Row],[Created By_A]])+1,LEN(Table_owssvr[[#This Row],[Created By_A]]))),Table_owssvr[[#This Row],[Created By]])</f>
        <v>Helena Janssen</v>
      </c>
      <c r="S1427" s="36" t="str">
        <f>IF(ISNUMBER(SEARCH(",",Table_owssvr[[#This Row],[Created By_B1]])),SUBSTITUTE(Table_owssvr[[#This Row],[Created By_B1]],",",""),Table_owssvr[[#This Row],[Created By_B1]])</f>
        <v>Helena Janssen</v>
      </c>
      <c r="T1427" s="31">
        <v>1444</v>
      </c>
      <c r="U1427" s="25" t="s">
        <v>15</v>
      </c>
      <c r="V1427" s="29">
        <v>43637.403078703705</v>
      </c>
      <c r="W1427" s="25" t="s">
        <v>10</v>
      </c>
      <c r="X1427" s="25"/>
      <c r="Y1427" s="25" t="s">
        <v>13</v>
      </c>
      <c r="Z1427" s="25" t="s">
        <v>12</v>
      </c>
      <c r="AA1427" s="25" t="s">
        <v>11</v>
      </c>
    </row>
    <row r="1428" spans="1:27" x14ac:dyDescent="0.25">
      <c r="A1428" s="25" t="s">
        <v>2952</v>
      </c>
      <c r="B1428" s="26">
        <v>43627</v>
      </c>
      <c r="C1428" s="27" t="str">
        <f ca="1">IF(Table_owssvr[[#This Row],[Date]]&gt;=(TODAY()-365),"Y","N")</f>
        <v>Y</v>
      </c>
      <c r="D1428" s="25" t="s">
        <v>2953</v>
      </c>
      <c r="E1428" s="25" t="s">
        <v>19</v>
      </c>
      <c r="F1428" s="14" t="s">
        <v>2954</v>
      </c>
      <c r="G1428" s="25" t="s">
        <v>354</v>
      </c>
      <c r="H1428" s="28" t="str">
        <f>IFERROR(LEFT(Table_owssvr[[#This Row],[Subject]],FIND(";",Table_owssvr[[#This Row],[Subject]])-1),Table_owssvr[[#This Row],[Subject]])</f>
        <v>Damage related to disaster</v>
      </c>
      <c r="I1428" s="25" t="s">
        <v>16</v>
      </c>
      <c r="J1428" s="25" t="s">
        <v>2876</v>
      </c>
      <c r="K1428" s="29">
        <v>43642.375162037039</v>
      </c>
      <c r="L1428" s="25"/>
      <c r="M1428" s="25"/>
      <c r="N1428" s="30" t="s">
        <v>12</v>
      </c>
      <c r="O1428" s="28" t="b">
        <v>0</v>
      </c>
      <c r="P1428" s="25" t="s">
        <v>15</v>
      </c>
      <c r="Q1428" s="28" t="str">
        <f>IF(ISNUMBER(SEARCH(",",Table_owssvr[[#This Row],[Created By]])),SUBSTITUTE(Table_owssvr[[#This Row],[Created By]]," OCD,",""),Table_owssvr[[#This Row],[Created By]])</f>
        <v>Eric Miller</v>
      </c>
      <c r="R1428" s="28" t="str">
        <f>IF(ISNUMBER(SEARCH(",",Table_owssvr[[#This Row],[Created By]])),(MID(Table_owssvr[[#This Row],[Created By_A]]&amp;" "&amp;Table_owssvr[[#This Row],[Created By_A]],FIND(" ",Table_owssvr[[#This Row],[Created By_A]])+1,LEN(Table_owssvr[[#This Row],[Created By_A]]))),Table_owssvr[[#This Row],[Created By]])</f>
        <v>Eric Miller</v>
      </c>
      <c r="S1428" s="36" t="str">
        <f>IF(ISNUMBER(SEARCH(",",Table_owssvr[[#This Row],[Created By_B1]])),SUBSTITUTE(Table_owssvr[[#This Row],[Created By_B1]],",",""),Table_owssvr[[#This Row],[Created By_B1]])</f>
        <v>Eric Miller</v>
      </c>
      <c r="T1428" s="31">
        <v>1445</v>
      </c>
      <c r="U1428" s="25" t="s">
        <v>15</v>
      </c>
      <c r="V1428" s="29">
        <v>43642.375162037039</v>
      </c>
      <c r="W1428" s="25" t="s">
        <v>2876</v>
      </c>
      <c r="X1428" s="25"/>
      <c r="Y1428" s="25" t="s">
        <v>13</v>
      </c>
      <c r="Z1428" s="25" t="s">
        <v>12</v>
      </c>
      <c r="AA1428" s="25" t="s">
        <v>11</v>
      </c>
    </row>
    <row r="1429" spans="1:27" x14ac:dyDescent="0.25">
      <c r="A1429" s="25" t="s">
        <v>2737</v>
      </c>
      <c r="B1429" s="26">
        <v>43642</v>
      </c>
      <c r="C1429" s="27" t="str">
        <f ca="1">IF(Table_owssvr[[#This Row],[Date]]&gt;=(TODAY()-365),"Y","N")</f>
        <v>Y</v>
      </c>
      <c r="D1429" s="25" t="s">
        <v>439</v>
      </c>
      <c r="E1429" s="25" t="s">
        <v>39</v>
      </c>
      <c r="F1429" s="14" t="s">
        <v>2955</v>
      </c>
      <c r="G1429" s="25" t="s">
        <v>432</v>
      </c>
      <c r="H1429" s="28" t="str">
        <f>IFERROR(LEFT(Table_owssvr[[#This Row],[Subject]],FIND(";",Table_owssvr[[#This Row],[Subject]])-1),Table_owssvr[[#This Row],[Subject]])</f>
        <v>Financial Management</v>
      </c>
      <c r="I1429" s="25" t="s">
        <v>27</v>
      </c>
      <c r="J1429" s="25" t="s">
        <v>10</v>
      </c>
      <c r="K1429" s="29">
        <v>43642.400046296294</v>
      </c>
      <c r="L1429" s="25"/>
      <c r="M1429" s="25"/>
      <c r="N1429" s="30" t="s">
        <v>12</v>
      </c>
      <c r="O1429" s="28" t="b">
        <v>0</v>
      </c>
      <c r="P1429" s="25" t="s">
        <v>15</v>
      </c>
      <c r="Q1429" s="28" t="str">
        <f>IF(ISNUMBER(SEARCH(",",Table_owssvr[[#This Row],[Created By]])),SUBSTITUTE(Table_owssvr[[#This Row],[Created By]]," OCD,",""),Table_owssvr[[#This Row],[Created By]])</f>
        <v>Helena Janssen</v>
      </c>
      <c r="R1429" s="28" t="str">
        <f>IF(ISNUMBER(SEARCH(",",Table_owssvr[[#This Row],[Created By]])),(MID(Table_owssvr[[#This Row],[Created By_A]]&amp;" "&amp;Table_owssvr[[#This Row],[Created By_A]],FIND(" ",Table_owssvr[[#This Row],[Created By_A]])+1,LEN(Table_owssvr[[#This Row],[Created By_A]]))),Table_owssvr[[#This Row],[Created By]])</f>
        <v>Helena Janssen</v>
      </c>
      <c r="S1429" s="36" t="str">
        <f>IF(ISNUMBER(SEARCH(",",Table_owssvr[[#This Row],[Created By_B1]])),SUBSTITUTE(Table_owssvr[[#This Row],[Created By_B1]],",",""),Table_owssvr[[#This Row],[Created By_B1]])</f>
        <v>Helena Janssen</v>
      </c>
      <c r="T1429" s="31">
        <v>1446</v>
      </c>
      <c r="U1429" s="25" t="s">
        <v>15</v>
      </c>
      <c r="V1429" s="29">
        <v>43642.400046296294</v>
      </c>
      <c r="W1429" s="25" t="s">
        <v>10</v>
      </c>
      <c r="X1429" s="25"/>
      <c r="Y1429" s="25" t="s">
        <v>13</v>
      </c>
      <c r="Z1429" s="25" t="s">
        <v>12</v>
      </c>
      <c r="AA1429" s="25" t="s">
        <v>11</v>
      </c>
    </row>
    <row r="1430" spans="1:27" x14ac:dyDescent="0.25">
      <c r="A1430" s="25" t="s">
        <v>2956</v>
      </c>
      <c r="B1430" s="26">
        <v>43641</v>
      </c>
      <c r="C1430" s="27" t="str">
        <f ca="1">IF(Table_owssvr[[#This Row],[Date]]&gt;=(TODAY()-365),"Y","N")</f>
        <v>Y</v>
      </c>
      <c r="D1430" s="25" t="s">
        <v>2957</v>
      </c>
      <c r="E1430" s="25" t="s">
        <v>2958</v>
      </c>
      <c r="F1430" s="14" t="s">
        <v>2959</v>
      </c>
      <c r="G1430" s="25" t="s">
        <v>13</v>
      </c>
      <c r="H1430" s="28" t="str">
        <f>IFERROR(LEFT(Table_owssvr[[#This Row],[Subject]],FIND(";",Table_owssvr[[#This Row],[Subject]])-1),Table_owssvr[[#This Row],[Subject]])</f>
        <v>Grants Management</v>
      </c>
      <c r="I1430" s="25" t="s">
        <v>27</v>
      </c>
      <c r="J1430" s="25" t="s">
        <v>2960</v>
      </c>
      <c r="K1430" s="29">
        <v>43642.402337962965</v>
      </c>
      <c r="L1430" s="25"/>
      <c r="M1430" s="25"/>
      <c r="N1430" s="30" t="s">
        <v>12</v>
      </c>
      <c r="O1430" s="28" t="b">
        <v>0</v>
      </c>
      <c r="P1430" s="25" t="s">
        <v>15</v>
      </c>
      <c r="Q1430" s="28" t="str">
        <f>IF(ISNUMBER(SEARCH(",",Table_owssvr[[#This Row],[Created By]])),SUBSTITUTE(Table_owssvr[[#This Row],[Created By]]," OCD,",""),Table_owssvr[[#This Row],[Created By]])</f>
        <v>Anita Anderson (DOA)</v>
      </c>
      <c r="R1430" s="28" t="str">
        <f>IF(ISNUMBER(SEARCH(",",Table_owssvr[[#This Row],[Created By]])),(MID(Table_owssvr[[#This Row],[Created By_A]]&amp;" "&amp;Table_owssvr[[#This Row],[Created By_A]],FIND(" ",Table_owssvr[[#This Row],[Created By_A]])+1,LEN(Table_owssvr[[#This Row],[Created By_A]]))),Table_owssvr[[#This Row],[Created By]])</f>
        <v>Anita Anderson (DOA)</v>
      </c>
      <c r="S1430" s="36" t="str">
        <f>IF(ISNUMBER(SEARCH(",",Table_owssvr[[#This Row],[Created By_B1]])),SUBSTITUTE(Table_owssvr[[#This Row],[Created By_B1]],",",""),Table_owssvr[[#This Row],[Created By_B1]])</f>
        <v>Anita Anderson (DOA)</v>
      </c>
      <c r="T1430" s="31">
        <v>1447</v>
      </c>
      <c r="U1430" s="25" t="s">
        <v>15</v>
      </c>
      <c r="V1430" s="29">
        <v>43642.406608796293</v>
      </c>
      <c r="W1430" s="25" t="s">
        <v>2960</v>
      </c>
      <c r="X1430" s="25"/>
      <c r="Y1430" s="25" t="s">
        <v>13</v>
      </c>
      <c r="Z1430" s="25" t="s">
        <v>12</v>
      </c>
      <c r="AA1430" s="25" t="s">
        <v>11</v>
      </c>
    </row>
    <row r="1431" spans="1:27" x14ac:dyDescent="0.25">
      <c r="A1431" s="25" t="s">
        <v>2465</v>
      </c>
      <c r="B1431" s="26">
        <v>43642</v>
      </c>
      <c r="C1431" s="27" t="str">
        <f ca="1">IF(Table_owssvr[[#This Row],[Date]]&gt;=(TODAY()-365),"Y","N")</f>
        <v>Y</v>
      </c>
      <c r="D1431" s="25" t="s">
        <v>2575</v>
      </c>
      <c r="E1431" s="25" t="s">
        <v>39</v>
      </c>
      <c r="F1431" s="14" t="s">
        <v>2961</v>
      </c>
      <c r="G1431" s="25" t="s">
        <v>59</v>
      </c>
      <c r="H1431" s="28" t="str">
        <f>IFERROR(LEFT(Table_owssvr[[#This Row],[Subject]],FIND(";",Table_owssvr[[#This Row],[Subject]])-1),Table_owssvr[[#This Row],[Subject]])</f>
        <v>Damage related to disaster</v>
      </c>
      <c r="I1431" s="25" t="s">
        <v>27</v>
      </c>
      <c r="J1431" s="25" t="s">
        <v>2836</v>
      </c>
      <c r="K1431" s="29">
        <v>43642.461319444446</v>
      </c>
      <c r="L1431" s="25"/>
      <c r="M1431" s="25"/>
      <c r="N1431" s="30" t="s">
        <v>12</v>
      </c>
      <c r="O1431" s="28" t="b">
        <v>0</v>
      </c>
      <c r="P1431" s="25" t="s">
        <v>15</v>
      </c>
      <c r="Q1431" s="28" t="str">
        <f>IF(ISNUMBER(SEARCH(",",Table_owssvr[[#This Row],[Created By]])),SUBSTITUTE(Table_owssvr[[#This Row],[Created By]]," OCD,",""),Table_owssvr[[#This Row],[Created By]])</f>
        <v>Fay Part</v>
      </c>
      <c r="R1431" s="28" t="str">
        <f>IF(ISNUMBER(SEARCH(",",Table_owssvr[[#This Row],[Created By]])),(MID(Table_owssvr[[#This Row],[Created By_A]]&amp;" "&amp;Table_owssvr[[#This Row],[Created By_A]],FIND(" ",Table_owssvr[[#This Row],[Created By_A]])+1,LEN(Table_owssvr[[#This Row],[Created By_A]]))),Table_owssvr[[#This Row],[Created By]])</f>
        <v>Fay Part</v>
      </c>
      <c r="S1431" s="36" t="str">
        <f>IF(ISNUMBER(SEARCH(",",Table_owssvr[[#This Row],[Created By_B1]])),SUBSTITUTE(Table_owssvr[[#This Row],[Created By_B1]],",",""),Table_owssvr[[#This Row],[Created By_B1]])</f>
        <v>Fay Part</v>
      </c>
      <c r="T1431" s="31">
        <v>1448</v>
      </c>
      <c r="U1431" s="25" t="s">
        <v>15</v>
      </c>
      <c r="V1431" s="29">
        <v>43642.461817129632</v>
      </c>
      <c r="W1431" s="25" t="s">
        <v>2836</v>
      </c>
      <c r="X1431" s="25"/>
      <c r="Y1431" s="25" t="s">
        <v>13</v>
      </c>
      <c r="Z1431" s="25" t="s">
        <v>12</v>
      </c>
      <c r="AA1431" s="25" t="s">
        <v>11</v>
      </c>
    </row>
    <row r="1432" spans="1:27" x14ac:dyDescent="0.25">
      <c r="A1432" s="25" t="s">
        <v>2465</v>
      </c>
      <c r="B1432" s="26">
        <v>43642</v>
      </c>
      <c r="C1432" s="27" t="str">
        <f ca="1">IF(Table_owssvr[[#This Row],[Date]]&gt;=(TODAY()-365),"Y","N")</f>
        <v>Y</v>
      </c>
      <c r="D1432" s="25" t="s">
        <v>2962</v>
      </c>
      <c r="E1432" s="25" t="s">
        <v>39</v>
      </c>
      <c r="F1432" s="14" t="s">
        <v>2963</v>
      </c>
      <c r="G1432" s="25" t="s">
        <v>59</v>
      </c>
      <c r="H1432" s="28" t="str">
        <f>IFERROR(LEFT(Table_owssvr[[#This Row],[Subject]],FIND(";",Table_owssvr[[#This Row],[Subject]])-1),Table_owssvr[[#This Row],[Subject]])</f>
        <v>Damage related to disaster</v>
      </c>
      <c r="I1432" s="25" t="s">
        <v>27</v>
      </c>
      <c r="J1432" s="25" t="s">
        <v>2836</v>
      </c>
      <c r="K1432" s="29">
        <v>43642.464467592596</v>
      </c>
      <c r="L1432" s="25"/>
      <c r="M1432" s="25"/>
      <c r="N1432" s="30" t="s">
        <v>12</v>
      </c>
      <c r="O1432" s="28" t="b">
        <v>0</v>
      </c>
      <c r="P1432" s="25" t="s">
        <v>15</v>
      </c>
      <c r="Q1432" s="28" t="str">
        <f>IF(ISNUMBER(SEARCH(",",Table_owssvr[[#This Row],[Created By]])),SUBSTITUTE(Table_owssvr[[#This Row],[Created By]]," OCD,",""),Table_owssvr[[#This Row],[Created By]])</f>
        <v>Fay Part</v>
      </c>
      <c r="R1432" s="28" t="str">
        <f>IF(ISNUMBER(SEARCH(",",Table_owssvr[[#This Row],[Created By]])),(MID(Table_owssvr[[#This Row],[Created By_A]]&amp;" "&amp;Table_owssvr[[#This Row],[Created By_A]],FIND(" ",Table_owssvr[[#This Row],[Created By_A]])+1,LEN(Table_owssvr[[#This Row],[Created By_A]]))),Table_owssvr[[#This Row],[Created By]])</f>
        <v>Fay Part</v>
      </c>
      <c r="S1432" s="36" t="str">
        <f>IF(ISNUMBER(SEARCH(",",Table_owssvr[[#This Row],[Created By_B1]])),SUBSTITUTE(Table_owssvr[[#This Row],[Created By_B1]],",",""),Table_owssvr[[#This Row],[Created By_B1]])</f>
        <v>Fay Part</v>
      </c>
      <c r="T1432" s="31">
        <v>1449</v>
      </c>
      <c r="U1432" s="25" t="s">
        <v>15</v>
      </c>
      <c r="V1432" s="29">
        <v>43642.46465277778</v>
      </c>
      <c r="W1432" s="25" t="s">
        <v>2836</v>
      </c>
      <c r="X1432" s="25"/>
      <c r="Y1432" s="25" t="s">
        <v>13</v>
      </c>
      <c r="Z1432" s="25" t="s">
        <v>12</v>
      </c>
      <c r="AA1432" s="25" t="s">
        <v>11</v>
      </c>
    </row>
    <row r="1433" spans="1:27" x14ac:dyDescent="0.25">
      <c r="A1433" s="25" t="s">
        <v>2465</v>
      </c>
      <c r="B1433" s="26">
        <v>43642</v>
      </c>
      <c r="C1433" s="27" t="str">
        <f ca="1">IF(Table_owssvr[[#This Row],[Date]]&gt;=(TODAY()-365),"Y","N")</f>
        <v>Y</v>
      </c>
      <c r="D1433" s="25" t="s">
        <v>2964</v>
      </c>
      <c r="E1433" s="25" t="s">
        <v>39</v>
      </c>
      <c r="F1433" s="14" t="s">
        <v>2965</v>
      </c>
      <c r="G1433" s="25" t="s">
        <v>59</v>
      </c>
      <c r="H1433" s="28" t="str">
        <f>IFERROR(LEFT(Table_owssvr[[#This Row],[Subject]],FIND(";",Table_owssvr[[#This Row],[Subject]])-1),Table_owssvr[[#This Row],[Subject]])</f>
        <v>Damage related to disaster</v>
      </c>
      <c r="I1433" s="25" t="s">
        <v>27</v>
      </c>
      <c r="J1433" s="25" t="s">
        <v>2836</v>
      </c>
      <c r="K1433" s="29">
        <v>43642.466620370367</v>
      </c>
      <c r="L1433" s="25"/>
      <c r="M1433" s="25"/>
      <c r="N1433" s="30" t="s">
        <v>12</v>
      </c>
      <c r="O1433" s="28" t="b">
        <v>0</v>
      </c>
      <c r="P1433" s="25" t="s">
        <v>15</v>
      </c>
      <c r="Q1433" s="28" t="str">
        <f>IF(ISNUMBER(SEARCH(",",Table_owssvr[[#This Row],[Created By]])),SUBSTITUTE(Table_owssvr[[#This Row],[Created By]]," OCD,",""),Table_owssvr[[#This Row],[Created By]])</f>
        <v>Fay Part</v>
      </c>
      <c r="R1433" s="28" t="str">
        <f>IF(ISNUMBER(SEARCH(",",Table_owssvr[[#This Row],[Created By]])),(MID(Table_owssvr[[#This Row],[Created By_A]]&amp;" "&amp;Table_owssvr[[#This Row],[Created By_A]],FIND(" ",Table_owssvr[[#This Row],[Created By_A]])+1,LEN(Table_owssvr[[#This Row],[Created By_A]]))),Table_owssvr[[#This Row],[Created By]])</f>
        <v>Fay Part</v>
      </c>
      <c r="S1433" s="36" t="str">
        <f>IF(ISNUMBER(SEARCH(",",Table_owssvr[[#This Row],[Created By_B1]])),SUBSTITUTE(Table_owssvr[[#This Row],[Created By_B1]],",",""),Table_owssvr[[#This Row],[Created By_B1]])</f>
        <v>Fay Part</v>
      </c>
      <c r="T1433" s="31">
        <v>1450</v>
      </c>
      <c r="U1433" s="25" t="s">
        <v>15</v>
      </c>
      <c r="V1433" s="29">
        <v>43642.467060185183</v>
      </c>
      <c r="W1433" s="25" t="s">
        <v>2836</v>
      </c>
      <c r="X1433" s="25"/>
      <c r="Y1433" s="25" t="s">
        <v>13</v>
      </c>
      <c r="Z1433" s="25" t="s">
        <v>12</v>
      </c>
      <c r="AA1433" s="25" t="s">
        <v>11</v>
      </c>
    </row>
    <row r="1434" spans="1:27" x14ac:dyDescent="0.25">
      <c r="A1434" s="25" t="s">
        <v>2413</v>
      </c>
      <c r="B1434" s="26">
        <v>43642</v>
      </c>
      <c r="C1434" s="27" t="str">
        <f ca="1">IF(Table_owssvr[[#This Row],[Date]]&gt;=(TODAY()-365),"Y","N")</f>
        <v>Y</v>
      </c>
      <c r="D1434" s="25" t="s">
        <v>2966</v>
      </c>
      <c r="E1434" s="25" t="s">
        <v>19</v>
      </c>
      <c r="F1434" s="14" t="s">
        <v>2967</v>
      </c>
      <c r="G1434" s="25" t="s">
        <v>13</v>
      </c>
      <c r="H1434" s="28" t="str">
        <f>IFERROR(LEFT(Table_owssvr[[#This Row],[Subject]],FIND(";",Table_owssvr[[#This Row],[Subject]])-1),Table_owssvr[[#This Row],[Subject]])</f>
        <v>Grants Management</v>
      </c>
      <c r="I1434" s="25" t="s">
        <v>27</v>
      </c>
      <c r="J1434" s="25" t="s">
        <v>10</v>
      </c>
      <c r="K1434" s="29">
        <v>43642.504895833335</v>
      </c>
      <c r="L1434" s="25"/>
      <c r="M1434" s="25"/>
      <c r="N1434" s="30" t="s">
        <v>12</v>
      </c>
      <c r="O1434" s="28" t="b">
        <v>0</v>
      </c>
      <c r="P1434" s="25" t="s">
        <v>15</v>
      </c>
      <c r="Q1434" s="28" t="str">
        <f>IF(ISNUMBER(SEARCH(",",Table_owssvr[[#This Row],[Created By]])),SUBSTITUTE(Table_owssvr[[#This Row],[Created By]]," OCD,",""),Table_owssvr[[#This Row],[Created By]])</f>
        <v>Helena Janssen</v>
      </c>
      <c r="R1434" s="28" t="str">
        <f>IF(ISNUMBER(SEARCH(",",Table_owssvr[[#This Row],[Created By]])),(MID(Table_owssvr[[#This Row],[Created By_A]]&amp;" "&amp;Table_owssvr[[#This Row],[Created By_A]],FIND(" ",Table_owssvr[[#This Row],[Created By_A]])+1,LEN(Table_owssvr[[#This Row],[Created By_A]]))),Table_owssvr[[#This Row],[Created By]])</f>
        <v>Helena Janssen</v>
      </c>
      <c r="S1434" s="36" t="str">
        <f>IF(ISNUMBER(SEARCH(",",Table_owssvr[[#This Row],[Created By_B1]])),SUBSTITUTE(Table_owssvr[[#This Row],[Created By_B1]],",",""),Table_owssvr[[#This Row],[Created By_B1]])</f>
        <v>Helena Janssen</v>
      </c>
      <c r="T1434" s="31">
        <v>1451</v>
      </c>
      <c r="U1434" s="25" t="s">
        <v>15</v>
      </c>
      <c r="V1434" s="29">
        <v>43642.504895833335</v>
      </c>
      <c r="W1434" s="25" t="s">
        <v>10</v>
      </c>
      <c r="X1434" s="25"/>
      <c r="Y1434" s="25" t="s">
        <v>13</v>
      </c>
      <c r="Z1434" s="25" t="s">
        <v>12</v>
      </c>
      <c r="AA1434" s="25" t="s">
        <v>11</v>
      </c>
    </row>
    <row r="1435" spans="1:27" x14ac:dyDescent="0.25">
      <c r="A1435" s="25" t="s">
        <v>331</v>
      </c>
      <c r="B1435" s="26">
        <v>43642</v>
      </c>
      <c r="C1435" s="27" t="str">
        <f ca="1">IF(Table_owssvr[[#This Row],[Date]]&gt;=(TODAY()-365),"Y","N")</f>
        <v>Y</v>
      </c>
      <c r="D1435" s="25" t="s">
        <v>105</v>
      </c>
      <c r="E1435" s="25" t="s">
        <v>48</v>
      </c>
      <c r="F1435" s="14" t="s">
        <v>2968</v>
      </c>
      <c r="G1435" s="25" t="s">
        <v>2969</v>
      </c>
      <c r="H1435" s="28" t="str">
        <f>IFERROR(LEFT(Table_owssvr[[#This Row],[Subject]],FIND(";",Table_owssvr[[#This Row],[Subject]])-1),Table_owssvr[[#This Row],[Subject]])</f>
        <v>Fair Housing Equal Opportunity</v>
      </c>
      <c r="I1435" s="25" t="s">
        <v>16</v>
      </c>
      <c r="J1435" s="25" t="s">
        <v>3</v>
      </c>
      <c r="K1435" s="29">
        <v>43642.659629629627</v>
      </c>
      <c r="L1435" s="25"/>
      <c r="M1435" s="25"/>
      <c r="N1435" s="30" t="s">
        <v>12</v>
      </c>
      <c r="O1435" s="28" t="b">
        <v>0</v>
      </c>
      <c r="P1435" s="25" t="s">
        <v>15</v>
      </c>
      <c r="Q1435" s="28" t="str">
        <f>IF(ISNUMBER(SEARCH(",",Table_owssvr[[#This Row],[Created By]])),SUBSTITUTE(Table_owssvr[[#This Row],[Created By]]," OCD,",""),Table_owssvr[[#This Row],[Created By]])</f>
        <v>Rosalind Peychaud</v>
      </c>
      <c r="R1435" s="28" t="str">
        <f>IF(ISNUMBER(SEARCH(",",Table_owssvr[[#This Row],[Created By]])),(MID(Table_owssvr[[#This Row],[Created By_A]]&amp;" "&amp;Table_owssvr[[#This Row],[Created By_A]],FIND(" ",Table_owssvr[[#This Row],[Created By_A]])+1,LEN(Table_owssvr[[#This Row],[Created By_A]]))),Table_owssvr[[#This Row],[Created By]])</f>
        <v>Rosalind Peychaud</v>
      </c>
      <c r="S1435" s="36" t="str">
        <f>IF(ISNUMBER(SEARCH(",",Table_owssvr[[#This Row],[Created By_B1]])),SUBSTITUTE(Table_owssvr[[#This Row],[Created By_B1]],",",""),Table_owssvr[[#This Row],[Created By_B1]])</f>
        <v>Rosalind Peychaud</v>
      </c>
      <c r="T1435" s="31">
        <v>1452</v>
      </c>
      <c r="U1435" s="25" t="s">
        <v>15</v>
      </c>
      <c r="V1435" s="29">
        <v>43642.659629629627</v>
      </c>
      <c r="W1435" s="25" t="s">
        <v>3</v>
      </c>
      <c r="X1435" s="25"/>
      <c r="Y1435" s="25" t="s">
        <v>13</v>
      </c>
      <c r="Z1435" s="25" t="s">
        <v>12</v>
      </c>
      <c r="AA1435" s="25" t="s">
        <v>11</v>
      </c>
    </row>
    <row r="1436" spans="1:27" x14ac:dyDescent="0.25">
      <c r="A1436" s="25" t="s">
        <v>331</v>
      </c>
      <c r="B1436" s="26">
        <v>43642</v>
      </c>
      <c r="C1436" s="27" t="str">
        <f ca="1">IF(Table_owssvr[[#This Row],[Date]]&gt;=(TODAY()-365),"Y","N")</f>
        <v>Y</v>
      </c>
      <c r="D1436" s="25" t="s">
        <v>105</v>
      </c>
      <c r="E1436" s="25" t="s">
        <v>48</v>
      </c>
      <c r="F1436" s="14" t="s">
        <v>2970</v>
      </c>
      <c r="G1436" s="25" t="s">
        <v>1946</v>
      </c>
      <c r="H1436" s="28" t="str">
        <f>IFERROR(LEFT(Table_owssvr[[#This Row],[Subject]],FIND(";",Table_owssvr[[#This Row],[Subject]])-1),Table_owssvr[[#This Row],[Subject]])</f>
        <v>Fair Housing Equal Opportunity</v>
      </c>
      <c r="I1436" s="25" t="s">
        <v>16</v>
      </c>
      <c r="J1436" s="25" t="s">
        <v>3</v>
      </c>
      <c r="K1436" s="29">
        <v>43642.693842592591</v>
      </c>
      <c r="L1436" s="25"/>
      <c r="M1436" s="25"/>
      <c r="N1436" s="30" t="s">
        <v>12</v>
      </c>
      <c r="O1436" s="28" t="b">
        <v>0</v>
      </c>
      <c r="P1436" s="25" t="s">
        <v>15</v>
      </c>
      <c r="Q1436" s="28" t="str">
        <f>IF(ISNUMBER(SEARCH(",",Table_owssvr[[#This Row],[Created By]])),SUBSTITUTE(Table_owssvr[[#This Row],[Created By]]," OCD,",""),Table_owssvr[[#This Row],[Created By]])</f>
        <v>Rosalind Peychaud</v>
      </c>
      <c r="R1436" s="28" t="str">
        <f>IF(ISNUMBER(SEARCH(",",Table_owssvr[[#This Row],[Created By]])),(MID(Table_owssvr[[#This Row],[Created By_A]]&amp;" "&amp;Table_owssvr[[#This Row],[Created By_A]],FIND(" ",Table_owssvr[[#This Row],[Created By_A]])+1,LEN(Table_owssvr[[#This Row],[Created By_A]]))),Table_owssvr[[#This Row],[Created By]])</f>
        <v>Rosalind Peychaud</v>
      </c>
      <c r="S1436" s="36" t="str">
        <f>IF(ISNUMBER(SEARCH(",",Table_owssvr[[#This Row],[Created By_B1]])),SUBSTITUTE(Table_owssvr[[#This Row],[Created By_B1]],",",""),Table_owssvr[[#This Row],[Created By_B1]])</f>
        <v>Rosalind Peychaud</v>
      </c>
      <c r="T1436" s="31">
        <v>1453</v>
      </c>
      <c r="U1436" s="25" t="s">
        <v>15</v>
      </c>
      <c r="V1436" s="29">
        <v>43642.693842592591</v>
      </c>
      <c r="W1436" s="25" t="s">
        <v>3</v>
      </c>
      <c r="X1436" s="25"/>
      <c r="Y1436" s="25" t="s">
        <v>13</v>
      </c>
      <c r="Z1436" s="25" t="s">
        <v>12</v>
      </c>
      <c r="AA1436" s="25" t="s">
        <v>11</v>
      </c>
    </row>
    <row r="1437" spans="1:27" x14ac:dyDescent="0.25">
      <c r="A1437" s="25" t="s">
        <v>135</v>
      </c>
      <c r="B1437" s="26">
        <v>43643</v>
      </c>
      <c r="C1437" s="27" t="str">
        <f ca="1">IF(Table_owssvr[[#This Row],[Date]]&gt;=(TODAY()-365),"Y","N")</f>
        <v>Y</v>
      </c>
      <c r="D1437" s="25" t="s">
        <v>199</v>
      </c>
      <c r="E1437" s="25" t="s">
        <v>39</v>
      </c>
      <c r="F1437" s="14" t="s">
        <v>2971</v>
      </c>
      <c r="G1437" s="25" t="s">
        <v>13</v>
      </c>
      <c r="H1437" s="28" t="str">
        <f>IFERROR(LEFT(Table_owssvr[[#This Row],[Subject]],FIND(";",Table_owssvr[[#This Row],[Subject]])-1),Table_owssvr[[#This Row],[Subject]])</f>
        <v>Grants Management</v>
      </c>
      <c r="I1437" s="25" t="s">
        <v>27</v>
      </c>
      <c r="J1437" s="25" t="s">
        <v>26</v>
      </c>
      <c r="K1437" s="29">
        <v>43643.321898148148</v>
      </c>
      <c r="L1437" s="25"/>
      <c r="M1437" s="25"/>
      <c r="N1437" s="30" t="s">
        <v>12</v>
      </c>
      <c r="O1437" s="28" t="b">
        <v>0</v>
      </c>
      <c r="P1437" s="25" t="s">
        <v>15</v>
      </c>
      <c r="Q1437" s="28" t="str">
        <f>IF(ISNUMBER(SEARCH(",",Table_owssvr[[#This Row],[Created By]])),SUBSTITUTE(Table_owssvr[[#This Row],[Created By]]," OCD,",""),Table_owssvr[[#This Row],[Created By]])</f>
        <v>Jimmy Dunphy</v>
      </c>
      <c r="R1437" s="28" t="str">
        <f>IF(ISNUMBER(SEARCH(",",Table_owssvr[[#This Row],[Created By]])),(MID(Table_owssvr[[#This Row],[Created By_A]]&amp;" "&amp;Table_owssvr[[#This Row],[Created By_A]],FIND(" ",Table_owssvr[[#This Row],[Created By_A]])+1,LEN(Table_owssvr[[#This Row],[Created By_A]]))),Table_owssvr[[#This Row],[Created By]])</f>
        <v>Jimmy Dunphy</v>
      </c>
      <c r="S1437" s="36" t="str">
        <f>IF(ISNUMBER(SEARCH(",",Table_owssvr[[#This Row],[Created By_B1]])),SUBSTITUTE(Table_owssvr[[#This Row],[Created By_B1]],",",""),Table_owssvr[[#This Row],[Created By_B1]])</f>
        <v>Jimmy Dunphy</v>
      </c>
      <c r="T1437" s="31">
        <v>1454</v>
      </c>
      <c r="U1437" s="25" t="s">
        <v>15</v>
      </c>
      <c r="V1437" s="29">
        <v>43644.414826388886</v>
      </c>
      <c r="W1437" s="25" t="s">
        <v>26</v>
      </c>
      <c r="X1437" s="25"/>
      <c r="Y1437" s="25" t="s">
        <v>13</v>
      </c>
      <c r="Z1437" s="25" t="s">
        <v>12</v>
      </c>
      <c r="AA1437" s="25" t="s">
        <v>11</v>
      </c>
    </row>
    <row r="1438" spans="1:27" x14ac:dyDescent="0.25">
      <c r="A1438" s="25" t="s">
        <v>142</v>
      </c>
      <c r="B1438" s="26">
        <v>43643</v>
      </c>
      <c r="C1438" s="27" t="str">
        <f ca="1">IF(Table_owssvr[[#This Row],[Date]]&gt;=(TODAY()-365),"Y","N")</f>
        <v>Y</v>
      </c>
      <c r="D1438" s="25" t="s">
        <v>305</v>
      </c>
      <c r="E1438" s="25" t="s">
        <v>48</v>
      </c>
      <c r="F1438" s="14" t="s">
        <v>2972</v>
      </c>
      <c r="G1438" s="25" t="s">
        <v>13</v>
      </c>
      <c r="H1438" s="28" t="str">
        <f>IFERROR(LEFT(Table_owssvr[[#This Row],[Subject]],FIND(";",Table_owssvr[[#This Row],[Subject]])-1),Table_owssvr[[#This Row],[Subject]])</f>
        <v>Grants Management</v>
      </c>
      <c r="I1438" s="25" t="s">
        <v>27</v>
      </c>
      <c r="J1438" s="25" t="s">
        <v>26</v>
      </c>
      <c r="K1438" s="29">
        <v>43643.323298611111</v>
      </c>
      <c r="L1438" s="25"/>
      <c r="M1438" s="25"/>
      <c r="N1438" s="30" t="s">
        <v>12</v>
      </c>
      <c r="O1438" s="28" t="b">
        <v>0</v>
      </c>
      <c r="P1438" s="25" t="s">
        <v>15</v>
      </c>
      <c r="Q1438" s="28" t="str">
        <f>IF(ISNUMBER(SEARCH(",",Table_owssvr[[#This Row],[Created By]])),SUBSTITUTE(Table_owssvr[[#This Row],[Created By]]," OCD,",""),Table_owssvr[[#This Row],[Created By]])</f>
        <v>Jimmy Dunphy</v>
      </c>
      <c r="R1438" s="28" t="str">
        <f>IF(ISNUMBER(SEARCH(",",Table_owssvr[[#This Row],[Created By]])),(MID(Table_owssvr[[#This Row],[Created By_A]]&amp;" "&amp;Table_owssvr[[#This Row],[Created By_A]],FIND(" ",Table_owssvr[[#This Row],[Created By_A]])+1,LEN(Table_owssvr[[#This Row],[Created By_A]]))),Table_owssvr[[#This Row],[Created By]])</f>
        <v>Jimmy Dunphy</v>
      </c>
      <c r="S1438" s="36" t="str">
        <f>IF(ISNUMBER(SEARCH(",",Table_owssvr[[#This Row],[Created By_B1]])),SUBSTITUTE(Table_owssvr[[#This Row],[Created By_B1]],",",""),Table_owssvr[[#This Row],[Created By_B1]])</f>
        <v>Jimmy Dunphy</v>
      </c>
      <c r="T1438" s="31">
        <v>1455</v>
      </c>
      <c r="U1438" s="25" t="s">
        <v>15</v>
      </c>
      <c r="V1438" s="29">
        <v>43643.468993055554</v>
      </c>
      <c r="W1438" s="25" t="s">
        <v>26</v>
      </c>
      <c r="X1438" s="25"/>
      <c r="Y1438" s="25" t="s">
        <v>13</v>
      </c>
      <c r="Z1438" s="25" t="s">
        <v>12</v>
      </c>
      <c r="AA1438" s="25" t="s">
        <v>11</v>
      </c>
    </row>
    <row r="1439" spans="1:27" x14ac:dyDescent="0.25">
      <c r="A1439" s="25" t="s">
        <v>2973</v>
      </c>
      <c r="B1439" s="26">
        <v>43643</v>
      </c>
      <c r="C1439" s="27" t="str">
        <f ca="1">IF(Table_owssvr[[#This Row],[Date]]&gt;=(TODAY()-365),"Y","N")</f>
        <v>Y</v>
      </c>
      <c r="D1439" s="25" t="s">
        <v>2974</v>
      </c>
      <c r="E1439" s="25" t="s">
        <v>19</v>
      </c>
      <c r="F1439" s="14" t="s">
        <v>2975</v>
      </c>
      <c r="G1439" s="25" t="s">
        <v>1804</v>
      </c>
      <c r="H1439" s="28" t="str">
        <f>IFERROR(LEFT(Table_owssvr[[#This Row],[Subject]],FIND(";",Table_owssvr[[#This Row],[Subject]])-1),Table_owssvr[[#This Row],[Subject]])</f>
        <v>Damage related to disaster</v>
      </c>
      <c r="I1439" s="25" t="s">
        <v>27</v>
      </c>
      <c r="J1439" s="25" t="s">
        <v>10</v>
      </c>
      <c r="K1439" s="29">
        <v>43644.341597222221</v>
      </c>
      <c r="L1439" s="25"/>
      <c r="M1439" s="25"/>
      <c r="N1439" s="30" t="s">
        <v>12</v>
      </c>
      <c r="O1439" s="28" t="b">
        <v>0</v>
      </c>
      <c r="P1439" s="25" t="s">
        <v>15</v>
      </c>
      <c r="Q1439" s="28" t="str">
        <f>IF(ISNUMBER(SEARCH(",",Table_owssvr[[#This Row],[Created By]])),SUBSTITUTE(Table_owssvr[[#This Row],[Created By]]," OCD,",""),Table_owssvr[[#This Row],[Created By]])</f>
        <v>Helena Janssen</v>
      </c>
      <c r="R1439" s="28" t="str">
        <f>IF(ISNUMBER(SEARCH(",",Table_owssvr[[#This Row],[Created By]])),(MID(Table_owssvr[[#This Row],[Created By_A]]&amp;" "&amp;Table_owssvr[[#This Row],[Created By_A]],FIND(" ",Table_owssvr[[#This Row],[Created By_A]])+1,LEN(Table_owssvr[[#This Row],[Created By_A]]))),Table_owssvr[[#This Row],[Created By]])</f>
        <v>Helena Janssen</v>
      </c>
      <c r="S1439" s="36" t="str">
        <f>IF(ISNUMBER(SEARCH(",",Table_owssvr[[#This Row],[Created By_B1]])),SUBSTITUTE(Table_owssvr[[#This Row],[Created By_B1]],",",""),Table_owssvr[[#This Row],[Created By_B1]])</f>
        <v>Helena Janssen</v>
      </c>
      <c r="T1439" s="31">
        <v>1456</v>
      </c>
      <c r="U1439" s="25" t="s">
        <v>15</v>
      </c>
      <c r="V1439" s="29">
        <v>43644.341597222221</v>
      </c>
      <c r="W1439" s="25" t="s">
        <v>10</v>
      </c>
      <c r="X1439" s="25"/>
      <c r="Y1439" s="25" t="s">
        <v>13</v>
      </c>
      <c r="Z1439" s="25" t="s">
        <v>12</v>
      </c>
      <c r="AA1439" s="25" t="s">
        <v>11</v>
      </c>
    </row>
    <row r="1440" spans="1:27" x14ac:dyDescent="0.25">
      <c r="A1440" s="25" t="s">
        <v>649</v>
      </c>
      <c r="B1440" s="26">
        <v>43621</v>
      </c>
      <c r="C1440" s="27" t="str">
        <f ca="1">IF(Table_owssvr[[#This Row],[Date]]&gt;=(TODAY()-365),"Y","N")</f>
        <v>Y</v>
      </c>
      <c r="D1440" s="25" t="s">
        <v>648</v>
      </c>
      <c r="E1440" s="25" t="s">
        <v>19</v>
      </c>
      <c r="F1440" s="14" t="s">
        <v>2802</v>
      </c>
      <c r="G1440" s="25" t="s">
        <v>113</v>
      </c>
      <c r="H1440" s="28" t="str">
        <f>IFERROR(LEFT(Table_owssvr[[#This Row],[Subject]],FIND(";",Table_owssvr[[#This Row],[Subject]])-1),Table_owssvr[[#This Row],[Subject]])</f>
        <v>Duplication of Benefits</v>
      </c>
      <c r="I1440" s="25" t="s">
        <v>27</v>
      </c>
      <c r="J1440" s="25" t="s">
        <v>7</v>
      </c>
      <c r="K1440" s="29">
        <v>43647.699918981481</v>
      </c>
      <c r="L1440" s="25"/>
      <c r="M1440" s="25"/>
      <c r="N1440" s="30" t="s">
        <v>12</v>
      </c>
      <c r="O1440" s="28" t="b">
        <v>0</v>
      </c>
      <c r="P1440" s="25" t="s">
        <v>15</v>
      </c>
      <c r="Q1440" s="28" t="str">
        <f>IF(ISNUMBER(SEARCH(",",Table_owssvr[[#This Row],[Created By]])),SUBSTITUTE(Table_owssvr[[#This Row],[Created By]]," OCD,",""),Table_owssvr[[#This Row],[Created By]])</f>
        <v>Michael Chua</v>
      </c>
      <c r="R1440" s="28" t="str">
        <f>IF(ISNUMBER(SEARCH(",",Table_owssvr[[#This Row],[Created By]])),(MID(Table_owssvr[[#This Row],[Created By_A]]&amp;" "&amp;Table_owssvr[[#This Row],[Created By_A]],FIND(" ",Table_owssvr[[#This Row],[Created By_A]])+1,LEN(Table_owssvr[[#This Row],[Created By_A]]))),Table_owssvr[[#This Row],[Created By]])</f>
        <v>Michael Chua</v>
      </c>
      <c r="S1440" s="36" t="str">
        <f>IF(ISNUMBER(SEARCH(",",Table_owssvr[[#This Row],[Created By_B1]])),SUBSTITUTE(Table_owssvr[[#This Row],[Created By_B1]],",",""),Table_owssvr[[#This Row],[Created By_B1]])</f>
        <v>Michael Chua</v>
      </c>
      <c r="T1440" s="31">
        <v>1457</v>
      </c>
      <c r="U1440" s="25" t="s">
        <v>15</v>
      </c>
      <c r="V1440" s="29">
        <v>43647.699918981481</v>
      </c>
      <c r="W1440" s="25" t="s">
        <v>7</v>
      </c>
      <c r="X1440" s="25"/>
      <c r="Y1440" s="25" t="s">
        <v>13</v>
      </c>
      <c r="Z1440" s="25" t="s">
        <v>12</v>
      </c>
      <c r="AA1440" s="25" t="s">
        <v>11</v>
      </c>
    </row>
    <row r="1441" spans="1:27" x14ac:dyDescent="0.25">
      <c r="A1441" s="25" t="s">
        <v>649</v>
      </c>
      <c r="B1441" s="26">
        <v>43628</v>
      </c>
      <c r="C1441" s="27" t="str">
        <f ca="1">IF(Table_owssvr[[#This Row],[Date]]&gt;=(TODAY()-365),"Y","N")</f>
        <v>Y</v>
      </c>
      <c r="D1441" s="25" t="s">
        <v>648</v>
      </c>
      <c r="E1441" s="25" t="s">
        <v>19</v>
      </c>
      <c r="F1441" s="14" t="s">
        <v>2802</v>
      </c>
      <c r="G1441" s="25" t="s">
        <v>113</v>
      </c>
      <c r="H1441" s="28" t="str">
        <f>IFERROR(LEFT(Table_owssvr[[#This Row],[Subject]],FIND(";",Table_owssvr[[#This Row],[Subject]])-1),Table_owssvr[[#This Row],[Subject]])</f>
        <v>Duplication of Benefits</v>
      </c>
      <c r="I1441" s="25" t="s">
        <v>27</v>
      </c>
      <c r="J1441" s="25" t="s">
        <v>7</v>
      </c>
      <c r="K1441" s="29">
        <v>43647.700289351851</v>
      </c>
      <c r="L1441" s="25"/>
      <c r="M1441" s="25"/>
      <c r="N1441" s="30" t="s">
        <v>12</v>
      </c>
      <c r="O1441" s="28" t="b">
        <v>0</v>
      </c>
      <c r="P1441" s="25" t="s">
        <v>15</v>
      </c>
      <c r="Q1441" s="28" t="str">
        <f>IF(ISNUMBER(SEARCH(",",Table_owssvr[[#This Row],[Created By]])),SUBSTITUTE(Table_owssvr[[#This Row],[Created By]]," OCD,",""),Table_owssvr[[#This Row],[Created By]])</f>
        <v>Michael Chua</v>
      </c>
      <c r="R1441" s="28" t="str">
        <f>IF(ISNUMBER(SEARCH(",",Table_owssvr[[#This Row],[Created By]])),(MID(Table_owssvr[[#This Row],[Created By_A]]&amp;" "&amp;Table_owssvr[[#This Row],[Created By_A]],FIND(" ",Table_owssvr[[#This Row],[Created By_A]])+1,LEN(Table_owssvr[[#This Row],[Created By_A]]))),Table_owssvr[[#This Row],[Created By]])</f>
        <v>Michael Chua</v>
      </c>
      <c r="S1441" s="36" t="str">
        <f>IF(ISNUMBER(SEARCH(",",Table_owssvr[[#This Row],[Created By_B1]])),SUBSTITUTE(Table_owssvr[[#This Row],[Created By_B1]],",",""),Table_owssvr[[#This Row],[Created By_B1]])</f>
        <v>Michael Chua</v>
      </c>
      <c r="T1441" s="31">
        <v>1458</v>
      </c>
      <c r="U1441" s="25" t="s">
        <v>15</v>
      </c>
      <c r="V1441" s="29">
        <v>43647.700289351851</v>
      </c>
      <c r="W1441" s="25" t="s">
        <v>7</v>
      </c>
      <c r="X1441" s="25"/>
      <c r="Y1441" s="25" t="s">
        <v>13</v>
      </c>
      <c r="Z1441" s="25" t="s">
        <v>12</v>
      </c>
      <c r="AA1441" s="25" t="s">
        <v>11</v>
      </c>
    </row>
    <row r="1442" spans="1:27" x14ac:dyDescent="0.25">
      <c r="A1442" s="25" t="s">
        <v>649</v>
      </c>
      <c r="B1442" s="26">
        <v>43635</v>
      </c>
      <c r="C1442" s="27" t="str">
        <f ca="1">IF(Table_owssvr[[#This Row],[Date]]&gt;=(TODAY()-365),"Y","N")</f>
        <v>Y</v>
      </c>
      <c r="D1442" s="25" t="s">
        <v>648</v>
      </c>
      <c r="E1442" s="25" t="s">
        <v>19</v>
      </c>
      <c r="F1442" s="14" t="s">
        <v>2802</v>
      </c>
      <c r="G1442" s="25" t="s">
        <v>113</v>
      </c>
      <c r="H1442" s="28" t="str">
        <f>IFERROR(LEFT(Table_owssvr[[#This Row],[Subject]],FIND(";",Table_owssvr[[#This Row],[Subject]])-1),Table_owssvr[[#This Row],[Subject]])</f>
        <v>Duplication of Benefits</v>
      </c>
      <c r="I1442" s="25" t="s">
        <v>27</v>
      </c>
      <c r="J1442" s="25" t="s">
        <v>7</v>
      </c>
      <c r="K1442" s="29">
        <v>43647.701041666667</v>
      </c>
      <c r="L1442" s="25"/>
      <c r="M1442" s="25"/>
      <c r="N1442" s="30" t="s">
        <v>12</v>
      </c>
      <c r="O1442" s="28" t="b">
        <v>0</v>
      </c>
      <c r="P1442" s="25" t="s">
        <v>15</v>
      </c>
      <c r="Q1442" s="28" t="str">
        <f>IF(ISNUMBER(SEARCH(",",Table_owssvr[[#This Row],[Created By]])),SUBSTITUTE(Table_owssvr[[#This Row],[Created By]]," OCD,",""),Table_owssvr[[#This Row],[Created By]])</f>
        <v>Michael Chua</v>
      </c>
      <c r="R1442" s="28" t="str">
        <f>IF(ISNUMBER(SEARCH(",",Table_owssvr[[#This Row],[Created By]])),(MID(Table_owssvr[[#This Row],[Created By_A]]&amp;" "&amp;Table_owssvr[[#This Row],[Created By_A]],FIND(" ",Table_owssvr[[#This Row],[Created By_A]])+1,LEN(Table_owssvr[[#This Row],[Created By_A]]))),Table_owssvr[[#This Row],[Created By]])</f>
        <v>Michael Chua</v>
      </c>
      <c r="S1442" s="36" t="str">
        <f>IF(ISNUMBER(SEARCH(",",Table_owssvr[[#This Row],[Created By_B1]])),SUBSTITUTE(Table_owssvr[[#This Row],[Created By_B1]],",",""),Table_owssvr[[#This Row],[Created By_B1]])</f>
        <v>Michael Chua</v>
      </c>
      <c r="T1442" s="31">
        <v>1459</v>
      </c>
      <c r="U1442" s="25" t="s">
        <v>15</v>
      </c>
      <c r="V1442" s="29">
        <v>43664.481851851851</v>
      </c>
      <c r="W1442" s="25" t="s">
        <v>7</v>
      </c>
      <c r="X1442" s="25"/>
      <c r="Y1442" s="25" t="s">
        <v>13</v>
      </c>
      <c r="Z1442" s="25" t="s">
        <v>12</v>
      </c>
      <c r="AA1442" s="25" t="s">
        <v>11</v>
      </c>
    </row>
    <row r="1443" spans="1:27" x14ac:dyDescent="0.25">
      <c r="A1443" s="25" t="s">
        <v>649</v>
      </c>
      <c r="B1443" s="26">
        <v>43642</v>
      </c>
      <c r="C1443" s="27" t="str">
        <f ca="1">IF(Table_owssvr[[#This Row],[Date]]&gt;=(TODAY()-365),"Y","N")</f>
        <v>Y</v>
      </c>
      <c r="D1443" s="25" t="s">
        <v>648</v>
      </c>
      <c r="E1443" s="25" t="s">
        <v>19</v>
      </c>
      <c r="F1443" s="14" t="s">
        <v>2802</v>
      </c>
      <c r="G1443" s="25" t="s">
        <v>113</v>
      </c>
      <c r="H1443" s="28" t="str">
        <f>IFERROR(LEFT(Table_owssvr[[#This Row],[Subject]],FIND(";",Table_owssvr[[#This Row],[Subject]])-1),Table_owssvr[[#This Row],[Subject]])</f>
        <v>Duplication of Benefits</v>
      </c>
      <c r="I1443" s="25" t="s">
        <v>27</v>
      </c>
      <c r="J1443" s="25" t="s">
        <v>7</v>
      </c>
      <c r="K1443" s="29">
        <v>43647.701354166667</v>
      </c>
      <c r="L1443" s="25"/>
      <c r="M1443" s="25"/>
      <c r="N1443" s="30" t="s">
        <v>12</v>
      </c>
      <c r="O1443" s="28" t="b">
        <v>0</v>
      </c>
      <c r="P1443" s="25" t="s">
        <v>15</v>
      </c>
      <c r="Q1443" s="28" t="str">
        <f>IF(ISNUMBER(SEARCH(",",Table_owssvr[[#This Row],[Created By]])),SUBSTITUTE(Table_owssvr[[#This Row],[Created By]]," OCD,",""),Table_owssvr[[#This Row],[Created By]])</f>
        <v>Michael Chua</v>
      </c>
      <c r="R1443" s="28" t="str">
        <f>IF(ISNUMBER(SEARCH(",",Table_owssvr[[#This Row],[Created By]])),(MID(Table_owssvr[[#This Row],[Created By_A]]&amp;" "&amp;Table_owssvr[[#This Row],[Created By_A]],FIND(" ",Table_owssvr[[#This Row],[Created By_A]])+1,LEN(Table_owssvr[[#This Row],[Created By_A]]))),Table_owssvr[[#This Row],[Created By]])</f>
        <v>Michael Chua</v>
      </c>
      <c r="S1443" s="36" t="str">
        <f>IF(ISNUMBER(SEARCH(",",Table_owssvr[[#This Row],[Created By_B1]])),SUBSTITUTE(Table_owssvr[[#This Row],[Created By_B1]],",",""),Table_owssvr[[#This Row],[Created By_B1]])</f>
        <v>Michael Chua</v>
      </c>
      <c r="T1443" s="31">
        <v>1460</v>
      </c>
      <c r="U1443" s="25" t="s">
        <v>15</v>
      </c>
      <c r="V1443" s="29">
        <v>43647.701354166667</v>
      </c>
      <c r="W1443" s="25" t="s">
        <v>7</v>
      </c>
      <c r="X1443" s="25"/>
      <c r="Y1443" s="25" t="s">
        <v>13</v>
      </c>
      <c r="Z1443" s="25" t="s">
        <v>12</v>
      </c>
      <c r="AA1443" s="25" t="s">
        <v>11</v>
      </c>
    </row>
    <row r="1444" spans="1:27" x14ac:dyDescent="0.25">
      <c r="A1444" s="25" t="s">
        <v>2976</v>
      </c>
      <c r="B1444" s="26">
        <v>43649</v>
      </c>
      <c r="C1444" s="27" t="str">
        <f ca="1">IF(Table_owssvr[[#This Row],[Date]]&gt;=(TODAY()-365),"Y","N")</f>
        <v>Y</v>
      </c>
      <c r="D1444" s="25" t="s">
        <v>2977</v>
      </c>
      <c r="E1444" s="25" t="s">
        <v>19</v>
      </c>
      <c r="F1444" s="14" t="s">
        <v>2978</v>
      </c>
      <c r="G1444" s="25" t="s">
        <v>400</v>
      </c>
      <c r="H1444" s="28" t="str">
        <f>IFERROR(LEFT(Table_owssvr[[#This Row],[Subject]],FIND(";",Table_owssvr[[#This Row],[Subject]])-1),Table_owssvr[[#This Row],[Subject]])</f>
        <v>Eligible CDBG Activities</v>
      </c>
      <c r="I1444" s="25" t="s">
        <v>27</v>
      </c>
      <c r="J1444" s="25" t="s">
        <v>10</v>
      </c>
      <c r="K1444" s="29">
        <v>43654.307152777779</v>
      </c>
      <c r="L1444" s="25"/>
      <c r="M1444" s="25"/>
      <c r="N1444" s="30" t="s">
        <v>12</v>
      </c>
      <c r="O1444" s="28" t="b">
        <v>0</v>
      </c>
      <c r="P1444" s="25" t="s">
        <v>15</v>
      </c>
      <c r="Q1444" s="28" t="str">
        <f>IF(ISNUMBER(SEARCH(",",Table_owssvr[[#This Row],[Created By]])),SUBSTITUTE(Table_owssvr[[#This Row],[Created By]]," OCD,",""),Table_owssvr[[#This Row],[Created By]])</f>
        <v>Helena Janssen</v>
      </c>
      <c r="R1444" s="28" t="str">
        <f>IF(ISNUMBER(SEARCH(",",Table_owssvr[[#This Row],[Created By]])),(MID(Table_owssvr[[#This Row],[Created By_A]]&amp;" "&amp;Table_owssvr[[#This Row],[Created By_A]],FIND(" ",Table_owssvr[[#This Row],[Created By_A]])+1,LEN(Table_owssvr[[#This Row],[Created By_A]]))),Table_owssvr[[#This Row],[Created By]])</f>
        <v>Helena Janssen</v>
      </c>
      <c r="S1444" s="36" t="str">
        <f>IF(ISNUMBER(SEARCH(",",Table_owssvr[[#This Row],[Created By_B1]])),SUBSTITUTE(Table_owssvr[[#This Row],[Created By_B1]],",",""),Table_owssvr[[#This Row],[Created By_B1]])</f>
        <v>Helena Janssen</v>
      </c>
      <c r="T1444" s="31">
        <v>1461</v>
      </c>
      <c r="U1444" s="25" t="s">
        <v>15</v>
      </c>
      <c r="V1444" s="29">
        <v>43654.307152777779</v>
      </c>
      <c r="W1444" s="25" t="s">
        <v>10</v>
      </c>
      <c r="X1444" s="25"/>
      <c r="Y1444" s="25" t="s">
        <v>13</v>
      </c>
      <c r="Z1444" s="25" t="s">
        <v>12</v>
      </c>
      <c r="AA1444" s="25" t="s">
        <v>11</v>
      </c>
    </row>
    <row r="1445" spans="1:27" x14ac:dyDescent="0.25">
      <c r="A1445" s="25" t="s">
        <v>31</v>
      </c>
      <c r="B1445" s="26">
        <v>43654</v>
      </c>
      <c r="C1445" s="27" t="str">
        <f ca="1">IF(Table_owssvr[[#This Row],[Date]]&gt;=(TODAY()-365),"Y","N")</f>
        <v>Y</v>
      </c>
      <c r="D1445" s="25" t="s">
        <v>30</v>
      </c>
      <c r="E1445" s="25" t="s">
        <v>29</v>
      </c>
      <c r="F1445" s="14" t="s">
        <v>2979</v>
      </c>
      <c r="G1445" s="25" t="s">
        <v>13</v>
      </c>
      <c r="H1445" s="28" t="str">
        <f>IFERROR(LEFT(Table_owssvr[[#This Row],[Subject]],FIND(";",Table_owssvr[[#This Row],[Subject]])-1),Table_owssvr[[#This Row],[Subject]])</f>
        <v>Grants Management</v>
      </c>
      <c r="I1445" s="25" t="s">
        <v>27</v>
      </c>
      <c r="J1445" s="25" t="s">
        <v>26</v>
      </c>
      <c r="K1445" s="29">
        <v>43654.365972222222</v>
      </c>
      <c r="L1445" s="25"/>
      <c r="M1445" s="25"/>
      <c r="N1445" s="30" t="s">
        <v>12</v>
      </c>
      <c r="O1445" s="28" t="b">
        <v>0</v>
      </c>
      <c r="P1445" s="25" t="s">
        <v>15</v>
      </c>
      <c r="Q1445" s="28" t="str">
        <f>IF(ISNUMBER(SEARCH(",",Table_owssvr[[#This Row],[Created By]])),SUBSTITUTE(Table_owssvr[[#This Row],[Created By]]," OCD,",""),Table_owssvr[[#This Row],[Created By]])</f>
        <v>Jimmy Dunphy</v>
      </c>
      <c r="R1445" s="28" t="str">
        <f>IF(ISNUMBER(SEARCH(",",Table_owssvr[[#This Row],[Created By]])),(MID(Table_owssvr[[#This Row],[Created By_A]]&amp;" "&amp;Table_owssvr[[#This Row],[Created By_A]],FIND(" ",Table_owssvr[[#This Row],[Created By_A]])+1,LEN(Table_owssvr[[#This Row],[Created By_A]]))),Table_owssvr[[#This Row],[Created By]])</f>
        <v>Jimmy Dunphy</v>
      </c>
      <c r="S1445" s="36" t="str">
        <f>IF(ISNUMBER(SEARCH(",",Table_owssvr[[#This Row],[Created By_B1]])),SUBSTITUTE(Table_owssvr[[#This Row],[Created By_B1]],",",""),Table_owssvr[[#This Row],[Created By_B1]])</f>
        <v>Jimmy Dunphy</v>
      </c>
      <c r="T1445" s="31">
        <v>1462</v>
      </c>
      <c r="U1445" s="25" t="s">
        <v>15</v>
      </c>
      <c r="V1445" s="29">
        <v>43654.630914351852</v>
      </c>
      <c r="W1445" s="25" t="s">
        <v>26</v>
      </c>
      <c r="X1445" s="25"/>
      <c r="Y1445" s="25" t="s">
        <v>13</v>
      </c>
      <c r="Z1445" s="25" t="s">
        <v>12</v>
      </c>
      <c r="AA1445" s="25" t="s">
        <v>11</v>
      </c>
    </row>
    <row r="1446" spans="1:27" x14ac:dyDescent="0.25">
      <c r="A1446" s="25" t="s">
        <v>2737</v>
      </c>
      <c r="B1446" s="26">
        <v>43656</v>
      </c>
      <c r="C1446" s="27" t="str">
        <f ca="1">IF(Table_owssvr[[#This Row],[Date]]&gt;=(TODAY()-365),"Y","N")</f>
        <v>Y</v>
      </c>
      <c r="D1446" s="25" t="s">
        <v>439</v>
      </c>
      <c r="E1446" s="25" t="s">
        <v>223</v>
      </c>
      <c r="F1446" s="14" t="s">
        <v>2980</v>
      </c>
      <c r="G1446" s="25" t="s">
        <v>132</v>
      </c>
      <c r="H1446" s="28" t="str">
        <f>IFERROR(LEFT(Table_owssvr[[#This Row],[Subject]],FIND(";",Table_owssvr[[#This Row],[Subject]])-1),Table_owssvr[[#This Row],[Subject]])</f>
        <v>Low-Moderate Income - National Objective</v>
      </c>
      <c r="I1446" s="25" t="s">
        <v>27</v>
      </c>
      <c r="J1446" s="25" t="s">
        <v>10</v>
      </c>
      <c r="K1446" s="29">
        <v>43656.59815972222</v>
      </c>
      <c r="L1446" s="25"/>
      <c r="M1446" s="25"/>
      <c r="N1446" s="30" t="s">
        <v>12</v>
      </c>
      <c r="O1446" s="28" t="b">
        <v>0</v>
      </c>
      <c r="P1446" s="25" t="s">
        <v>15</v>
      </c>
      <c r="Q1446" s="28" t="str">
        <f>IF(ISNUMBER(SEARCH(",",Table_owssvr[[#This Row],[Created By]])),SUBSTITUTE(Table_owssvr[[#This Row],[Created By]]," OCD,",""),Table_owssvr[[#This Row],[Created By]])</f>
        <v>Helena Janssen</v>
      </c>
      <c r="R1446" s="28" t="str">
        <f>IF(ISNUMBER(SEARCH(",",Table_owssvr[[#This Row],[Created By]])),(MID(Table_owssvr[[#This Row],[Created By_A]]&amp;" "&amp;Table_owssvr[[#This Row],[Created By_A]],FIND(" ",Table_owssvr[[#This Row],[Created By_A]])+1,LEN(Table_owssvr[[#This Row],[Created By_A]]))),Table_owssvr[[#This Row],[Created By]])</f>
        <v>Helena Janssen</v>
      </c>
      <c r="S1446" s="36" t="str">
        <f>IF(ISNUMBER(SEARCH(",",Table_owssvr[[#This Row],[Created By_B1]])),SUBSTITUTE(Table_owssvr[[#This Row],[Created By_B1]],",",""),Table_owssvr[[#This Row],[Created By_B1]])</f>
        <v>Helena Janssen</v>
      </c>
      <c r="T1446" s="31">
        <v>1463</v>
      </c>
      <c r="U1446" s="25" t="s">
        <v>15</v>
      </c>
      <c r="V1446" s="29">
        <v>43656.59815972222</v>
      </c>
      <c r="W1446" s="25" t="s">
        <v>10</v>
      </c>
      <c r="X1446" s="25"/>
      <c r="Y1446" s="25" t="s">
        <v>13</v>
      </c>
      <c r="Z1446" s="25" t="s">
        <v>12</v>
      </c>
      <c r="AA1446" s="25" t="s">
        <v>11</v>
      </c>
    </row>
    <row r="1447" spans="1:27" x14ac:dyDescent="0.25">
      <c r="A1447" s="25" t="s">
        <v>2981</v>
      </c>
      <c r="B1447" s="26">
        <v>43655</v>
      </c>
      <c r="C1447" s="27" t="str">
        <f ca="1">IF(Table_owssvr[[#This Row],[Date]]&gt;=(TODAY()-365),"Y","N")</f>
        <v>Y</v>
      </c>
      <c r="D1447" s="25" t="s">
        <v>2982</v>
      </c>
      <c r="E1447" s="25" t="s">
        <v>19</v>
      </c>
      <c r="F1447" s="14" t="s">
        <v>2983</v>
      </c>
      <c r="G1447" s="25" t="s">
        <v>59</v>
      </c>
      <c r="H1447" s="28" t="str">
        <f>IFERROR(LEFT(Table_owssvr[[#This Row],[Subject]],FIND(";",Table_owssvr[[#This Row],[Subject]])-1),Table_owssvr[[#This Row],[Subject]])</f>
        <v>Damage related to disaster</v>
      </c>
      <c r="I1447" s="25" t="s">
        <v>16</v>
      </c>
      <c r="J1447" s="25" t="s">
        <v>2984</v>
      </c>
      <c r="K1447" s="29">
        <v>43657.369432870371</v>
      </c>
      <c r="L1447" s="25"/>
      <c r="M1447" s="25"/>
      <c r="N1447" s="30" t="s">
        <v>12</v>
      </c>
      <c r="O1447" s="28" t="b">
        <v>0</v>
      </c>
      <c r="P1447" s="25" t="s">
        <v>15</v>
      </c>
      <c r="Q1447" s="28" t="str">
        <f>IF(ISNUMBER(SEARCH(",",Table_owssvr[[#This Row],[Created By]])),SUBSTITUTE(Table_owssvr[[#This Row],[Created By]]," OCD,",""),Table_owssvr[[#This Row],[Created By]])</f>
        <v>Patrice Staton</v>
      </c>
      <c r="R1447" s="28" t="str">
        <f>IF(ISNUMBER(SEARCH(",",Table_owssvr[[#This Row],[Created By]])),(MID(Table_owssvr[[#This Row],[Created By_A]]&amp;" "&amp;Table_owssvr[[#This Row],[Created By_A]],FIND(" ",Table_owssvr[[#This Row],[Created By_A]])+1,LEN(Table_owssvr[[#This Row],[Created By_A]]))),Table_owssvr[[#This Row],[Created By]])</f>
        <v>Patrice Staton</v>
      </c>
      <c r="S1447" s="36" t="str">
        <f>IF(ISNUMBER(SEARCH(",",Table_owssvr[[#This Row],[Created By_B1]])),SUBSTITUTE(Table_owssvr[[#This Row],[Created By_B1]],",",""),Table_owssvr[[#This Row],[Created By_B1]])</f>
        <v>Patrice Staton</v>
      </c>
      <c r="T1447" s="31">
        <v>1464</v>
      </c>
      <c r="U1447" s="25" t="s">
        <v>15</v>
      </c>
      <c r="V1447" s="29">
        <v>43677.569340277776</v>
      </c>
      <c r="W1447" s="25" t="s">
        <v>2984</v>
      </c>
      <c r="X1447" s="25"/>
      <c r="Y1447" s="25" t="s">
        <v>190</v>
      </c>
      <c r="Z1447" s="25" t="s">
        <v>12</v>
      </c>
      <c r="AA1447" s="25" t="s">
        <v>11</v>
      </c>
    </row>
    <row r="1448" spans="1:27" x14ac:dyDescent="0.25">
      <c r="A1448" s="25" t="s">
        <v>238</v>
      </c>
      <c r="B1448" s="26">
        <v>43655</v>
      </c>
      <c r="C1448" s="27" t="str">
        <f ca="1">IF(Table_owssvr[[#This Row],[Date]]&gt;=(TODAY()-365),"Y","N")</f>
        <v>Y</v>
      </c>
      <c r="D1448" s="25" t="s">
        <v>2985</v>
      </c>
      <c r="E1448" s="25" t="s">
        <v>19</v>
      </c>
      <c r="F1448" s="14" t="s">
        <v>2986</v>
      </c>
      <c r="G1448" s="25" t="s">
        <v>126</v>
      </c>
      <c r="H1448" s="28" t="str">
        <f>IFERROR(LEFT(Table_owssvr[[#This Row],[Subject]],FIND(";",Table_owssvr[[#This Row],[Subject]])-1),Table_owssvr[[#This Row],[Subject]])</f>
        <v>Damage related to disaster</v>
      </c>
      <c r="I1448" s="25" t="s">
        <v>16</v>
      </c>
      <c r="J1448" s="25" t="s">
        <v>2527</v>
      </c>
      <c r="K1448" s="29">
        <v>43657.487407407411</v>
      </c>
      <c r="L1448" s="25"/>
      <c r="M1448" s="25"/>
      <c r="N1448" s="30" t="s">
        <v>12</v>
      </c>
      <c r="O1448" s="28" t="b">
        <v>0</v>
      </c>
      <c r="P1448" s="25" t="s">
        <v>15</v>
      </c>
      <c r="Q1448" s="28" t="str">
        <f>IF(ISNUMBER(SEARCH(",",Table_owssvr[[#This Row],[Created By]])),SUBSTITUTE(Table_owssvr[[#This Row],[Created By]]," OCD,",""),Table_owssvr[[#This Row],[Created By]])</f>
        <v>Sydney Pino</v>
      </c>
      <c r="R1448" s="28" t="str">
        <f>IF(ISNUMBER(SEARCH(",",Table_owssvr[[#This Row],[Created By]])),(MID(Table_owssvr[[#This Row],[Created By_A]]&amp;" "&amp;Table_owssvr[[#This Row],[Created By_A]],FIND(" ",Table_owssvr[[#This Row],[Created By_A]])+1,LEN(Table_owssvr[[#This Row],[Created By_A]]))),Table_owssvr[[#This Row],[Created By]])</f>
        <v>Sydney Pino</v>
      </c>
      <c r="S1448" s="36" t="str">
        <f>IF(ISNUMBER(SEARCH(",",Table_owssvr[[#This Row],[Created By_B1]])),SUBSTITUTE(Table_owssvr[[#This Row],[Created By_B1]],",",""),Table_owssvr[[#This Row],[Created By_B1]])</f>
        <v>Sydney Pino</v>
      </c>
      <c r="T1448" s="31">
        <v>1465</v>
      </c>
      <c r="U1448" s="25" t="s">
        <v>15</v>
      </c>
      <c r="V1448" s="29">
        <v>43685.419386574074</v>
      </c>
      <c r="W1448" s="25" t="s">
        <v>2527</v>
      </c>
      <c r="X1448" s="25"/>
      <c r="Y1448" s="25" t="s">
        <v>190</v>
      </c>
      <c r="Z1448" s="25" t="s">
        <v>12</v>
      </c>
      <c r="AA1448" s="25" t="s">
        <v>11</v>
      </c>
    </row>
    <row r="1449" spans="1:27" x14ac:dyDescent="0.25">
      <c r="A1449" s="25" t="s">
        <v>2737</v>
      </c>
      <c r="B1449" s="26">
        <v>43662</v>
      </c>
      <c r="C1449" s="27" t="str">
        <f ca="1">IF(Table_owssvr[[#This Row],[Date]]&gt;=(TODAY()-365),"Y","N")</f>
        <v>Y</v>
      </c>
      <c r="D1449" s="25" t="s">
        <v>439</v>
      </c>
      <c r="E1449" s="25" t="s">
        <v>39</v>
      </c>
      <c r="F1449" s="14" t="s">
        <v>2987</v>
      </c>
      <c r="G1449" s="25" t="s">
        <v>432</v>
      </c>
      <c r="H1449" s="28" t="str">
        <f>IFERROR(LEFT(Table_owssvr[[#This Row],[Subject]],FIND(";",Table_owssvr[[#This Row],[Subject]])-1),Table_owssvr[[#This Row],[Subject]])</f>
        <v>Financial Management</v>
      </c>
      <c r="I1449" s="25" t="s">
        <v>27</v>
      </c>
      <c r="J1449" s="25" t="s">
        <v>10</v>
      </c>
      <c r="K1449" s="29">
        <v>43662.50708333333</v>
      </c>
      <c r="L1449" s="25"/>
      <c r="M1449" s="25"/>
      <c r="N1449" s="30" t="s">
        <v>12</v>
      </c>
      <c r="O1449" s="28" t="b">
        <v>0</v>
      </c>
      <c r="P1449" s="25" t="s">
        <v>15</v>
      </c>
      <c r="Q1449" s="28" t="str">
        <f>IF(ISNUMBER(SEARCH(",",Table_owssvr[[#This Row],[Created By]])),SUBSTITUTE(Table_owssvr[[#This Row],[Created By]]," OCD,",""),Table_owssvr[[#This Row],[Created By]])</f>
        <v>Helena Janssen</v>
      </c>
      <c r="R1449" s="28" t="str">
        <f>IF(ISNUMBER(SEARCH(",",Table_owssvr[[#This Row],[Created By]])),(MID(Table_owssvr[[#This Row],[Created By_A]]&amp;" "&amp;Table_owssvr[[#This Row],[Created By_A]],FIND(" ",Table_owssvr[[#This Row],[Created By_A]])+1,LEN(Table_owssvr[[#This Row],[Created By_A]]))),Table_owssvr[[#This Row],[Created By]])</f>
        <v>Helena Janssen</v>
      </c>
      <c r="S1449" s="36" t="str">
        <f>IF(ISNUMBER(SEARCH(",",Table_owssvr[[#This Row],[Created By_B1]])),SUBSTITUTE(Table_owssvr[[#This Row],[Created By_B1]],",",""),Table_owssvr[[#This Row],[Created By_B1]])</f>
        <v>Helena Janssen</v>
      </c>
      <c r="T1449" s="31">
        <v>1466</v>
      </c>
      <c r="U1449" s="25" t="s">
        <v>15</v>
      </c>
      <c r="V1449" s="29">
        <v>43662.50708333333</v>
      </c>
      <c r="W1449" s="25" t="s">
        <v>10</v>
      </c>
      <c r="X1449" s="25"/>
      <c r="Y1449" s="25" t="s">
        <v>13</v>
      </c>
      <c r="Z1449" s="25" t="s">
        <v>12</v>
      </c>
      <c r="AA1449" s="25" t="s">
        <v>11</v>
      </c>
    </row>
    <row r="1450" spans="1:27" x14ac:dyDescent="0.25">
      <c r="A1450" s="25" t="s">
        <v>2988</v>
      </c>
      <c r="B1450" s="26">
        <v>43628</v>
      </c>
      <c r="C1450" s="27" t="str">
        <f ca="1">IF(Table_owssvr[[#This Row],[Date]]&gt;=(TODAY()-365),"Y","N")</f>
        <v>Y</v>
      </c>
      <c r="D1450" s="25" t="s">
        <v>439</v>
      </c>
      <c r="E1450" s="25" t="s">
        <v>39</v>
      </c>
      <c r="F1450" s="14" t="s">
        <v>2989</v>
      </c>
      <c r="G1450" s="25" t="s">
        <v>239</v>
      </c>
      <c r="H1450" s="28" t="str">
        <f>IFERROR(LEFT(Table_owssvr[[#This Row],[Subject]],FIND(";",Table_owssvr[[#This Row],[Subject]])-1),Table_owssvr[[#This Row],[Subject]])</f>
        <v>Labor - Davis/Bacon</v>
      </c>
      <c r="I1450" s="25" t="s">
        <v>27</v>
      </c>
      <c r="J1450" s="25" t="s">
        <v>0</v>
      </c>
      <c r="K1450" s="29">
        <v>43663.606412037036</v>
      </c>
      <c r="L1450" s="25"/>
      <c r="M1450" s="25"/>
      <c r="N1450" s="30" t="s">
        <v>12</v>
      </c>
      <c r="O1450" s="28" t="b">
        <v>0</v>
      </c>
      <c r="P1450" s="25" t="s">
        <v>15</v>
      </c>
      <c r="Q1450" s="28" t="str">
        <f>IF(ISNUMBER(SEARCH(",",Table_owssvr[[#This Row],[Created By]])),SUBSTITUTE(Table_owssvr[[#This Row],[Created By]]," OCD,",""),Table_owssvr[[#This Row],[Created By]])</f>
        <v>Tomorr LeBeouf</v>
      </c>
      <c r="R1450" s="28" t="str">
        <f>IF(ISNUMBER(SEARCH(",",Table_owssvr[[#This Row],[Created By]])),(MID(Table_owssvr[[#This Row],[Created By_A]]&amp;" "&amp;Table_owssvr[[#This Row],[Created By_A]],FIND(" ",Table_owssvr[[#This Row],[Created By_A]])+1,LEN(Table_owssvr[[#This Row],[Created By_A]]))),Table_owssvr[[#This Row],[Created By]])</f>
        <v>Tomorr LeBeouf</v>
      </c>
      <c r="S1450" s="36" t="str">
        <f>IF(ISNUMBER(SEARCH(",",Table_owssvr[[#This Row],[Created By_B1]])),SUBSTITUTE(Table_owssvr[[#This Row],[Created By_B1]],",",""),Table_owssvr[[#This Row],[Created By_B1]])</f>
        <v>Tomorr LeBeouf</v>
      </c>
      <c r="T1450" s="31">
        <v>1467</v>
      </c>
      <c r="U1450" s="25" t="s">
        <v>15</v>
      </c>
      <c r="V1450" s="29">
        <v>43664.479513888888</v>
      </c>
      <c r="W1450" s="25" t="s">
        <v>0</v>
      </c>
      <c r="X1450" s="25"/>
      <c r="Y1450" s="25" t="s">
        <v>13</v>
      </c>
      <c r="Z1450" s="25" t="s">
        <v>12</v>
      </c>
      <c r="AA1450" s="25" t="s">
        <v>11</v>
      </c>
    </row>
    <row r="1451" spans="1:27" x14ac:dyDescent="0.25">
      <c r="A1451" s="25" t="s">
        <v>2990</v>
      </c>
      <c r="B1451" s="26">
        <v>43640</v>
      </c>
      <c r="C1451" s="27" t="str">
        <f ca="1">IF(Table_owssvr[[#This Row],[Date]]&gt;=(TODAY()-365),"Y","N")</f>
        <v>Y</v>
      </c>
      <c r="D1451" s="25" t="s">
        <v>434</v>
      </c>
      <c r="E1451" s="25" t="s">
        <v>19</v>
      </c>
      <c r="F1451" s="14" t="s">
        <v>2991</v>
      </c>
      <c r="G1451" s="25" t="s">
        <v>1024</v>
      </c>
      <c r="H1451" s="28" t="str">
        <f>IFERROR(LEFT(Table_owssvr[[#This Row],[Subject]],FIND(";",Table_owssvr[[#This Row],[Subject]])-1),Table_owssvr[[#This Row],[Subject]])</f>
        <v>Duplication of Benefits</v>
      </c>
      <c r="I1451" s="25" t="s">
        <v>27</v>
      </c>
      <c r="J1451" s="25" t="s">
        <v>0</v>
      </c>
      <c r="K1451" s="29">
        <v>43663.61347222222</v>
      </c>
      <c r="L1451" s="25"/>
      <c r="M1451" s="25"/>
      <c r="N1451" s="30" t="s">
        <v>12</v>
      </c>
      <c r="O1451" s="28" t="b">
        <v>0</v>
      </c>
      <c r="P1451" s="25" t="s">
        <v>15</v>
      </c>
      <c r="Q1451" s="28" t="str">
        <f>IF(ISNUMBER(SEARCH(",",Table_owssvr[[#This Row],[Created By]])),SUBSTITUTE(Table_owssvr[[#This Row],[Created By]]," OCD,",""),Table_owssvr[[#This Row],[Created By]])</f>
        <v>Tomorr LeBeouf</v>
      </c>
      <c r="R1451" s="28" t="str">
        <f>IF(ISNUMBER(SEARCH(",",Table_owssvr[[#This Row],[Created By]])),(MID(Table_owssvr[[#This Row],[Created By_A]]&amp;" "&amp;Table_owssvr[[#This Row],[Created By_A]],FIND(" ",Table_owssvr[[#This Row],[Created By_A]])+1,LEN(Table_owssvr[[#This Row],[Created By_A]]))),Table_owssvr[[#This Row],[Created By]])</f>
        <v>Tomorr LeBeouf</v>
      </c>
      <c r="S1451" s="36" t="str">
        <f>IF(ISNUMBER(SEARCH(",",Table_owssvr[[#This Row],[Created By_B1]])),SUBSTITUTE(Table_owssvr[[#This Row],[Created By_B1]],",",""),Table_owssvr[[#This Row],[Created By_B1]])</f>
        <v>Tomorr LeBeouf</v>
      </c>
      <c r="T1451" s="31">
        <v>1468</v>
      </c>
      <c r="U1451" s="25" t="s">
        <v>15</v>
      </c>
      <c r="V1451" s="29">
        <v>43663.61347222222</v>
      </c>
      <c r="W1451" s="25" t="s">
        <v>0</v>
      </c>
      <c r="X1451" s="25"/>
      <c r="Y1451" s="25" t="s">
        <v>13</v>
      </c>
      <c r="Z1451" s="25" t="s">
        <v>12</v>
      </c>
      <c r="AA1451" s="25" t="s">
        <v>11</v>
      </c>
    </row>
    <row r="1452" spans="1:27" x14ac:dyDescent="0.25">
      <c r="A1452" s="25" t="s">
        <v>153</v>
      </c>
      <c r="B1452" s="26">
        <v>43664</v>
      </c>
      <c r="C1452" s="27" t="str">
        <f ca="1">IF(Table_owssvr[[#This Row],[Date]]&gt;=(TODAY()-365),"Y","N")</f>
        <v>Y</v>
      </c>
      <c r="D1452" s="25" t="s">
        <v>199</v>
      </c>
      <c r="E1452" s="25" t="s">
        <v>39</v>
      </c>
      <c r="F1452" s="14" t="s">
        <v>2992</v>
      </c>
      <c r="G1452" s="25" t="s">
        <v>13</v>
      </c>
      <c r="H1452" s="28" t="str">
        <f>IFERROR(LEFT(Table_owssvr[[#This Row],[Subject]],FIND(";",Table_owssvr[[#This Row],[Subject]])-1),Table_owssvr[[#This Row],[Subject]])</f>
        <v>Grants Management</v>
      </c>
      <c r="I1452" s="25" t="s">
        <v>27</v>
      </c>
      <c r="J1452" s="25" t="s">
        <v>26</v>
      </c>
      <c r="K1452" s="29">
        <v>43664.300381944442</v>
      </c>
      <c r="L1452" s="25"/>
      <c r="M1452" s="25"/>
      <c r="N1452" s="30" t="s">
        <v>12</v>
      </c>
      <c r="O1452" s="28" t="b">
        <v>0</v>
      </c>
      <c r="P1452" s="25" t="s">
        <v>15</v>
      </c>
      <c r="Q1452" s="28" t="str">
        <f>IF(ISNUMBER(SEARCH(",",Table_owssvr[[#This Row],[Created By]])),SUBSTITUTE(Table_owssvr[[#This Row],[Created By]]," OCD,",""),Table_owssvr[[#This Row],[Created By]])</f>
        <v>Jimmy Dunphy</v>
      </c>
      <c r="R1452" s="28" t="str">
        <f>IF(ISNUMBER(SEARCH(",",Table_owssvr[[#This Row],[Created By]])),(MID(Table_owssvr[[#This Row],[Created By_A]]&amp;" "&amp;Table_owssvr[[#This Row],[Created By_A]],FIND(" ",Table_owssvr[[#This Row],[Created By_A]])+1,LEN(Table_owssvr[[#This Row],[Created By_A]]))),Table_owssvr[[#This Row],[Created By]])</f>
        <v>Jimmy Dunphy</v>
      </c>
      <c r="S1452" s="36" t="str">
        <f>IF(ISNUMBER(SEARCH(",",Table_owssvr[[#This Row],[Created By_B1]])),SUBSTITUTE(Table_owssvr[[#This Row],[Created By_B1]],",",""),Table_owssvr[[#This Row],[Created By_B1]])</f>
        <v>Jimmy Dunphy</v>
      </c>
      <c r="T1452" s="31">
        <v>1469</v>
      </c>
      <c r="U1452" s="25" t="s">
        <v>15</v>
      </c>
      <c r="V1452" s="29">
        <v>43664.636493055557</v>
      </c>
      <c r="W1452" s="25" t="s">
        <v>26</v>
      </c>
      <c r="X1452" s="25"/>
      <c r="Y1452" s="25" t="s">
        <v>13</v>
      </c>
      <c r="Z1452" s="25" t="s">
        <v>12</v>
      </c>
      <c r="AA1452" s="25" t="s">
        <v>11</v>
      </c>
    </row>
    <row r="1453" spans="1:27" x14ac:dyDescent="0.25">
      <c r="A1453" s="25" t="s">
        <v>2993</v>
      </c>
      <c r="B1453" s="26">
        <v>43665</v>
      </c>
      <c r="C1453" s="27" t="str">
        <f ca="1">IF(Table_owssvr[[#This Row],[Date]]&gt;=(TODAY()-365),"Y","N")</f>
        <v>Y</v>
      </c>
      <c r="D1453" s="25" t="s">
        <v>2994</v>
      </c>
      <c r="E1453" s="25" t="s">
        <v>19</v>
      </c>
      <c r="F1453" s="14" t="s">
        <v>2995</v>
      </c>
      <c r="G1453" s="25" t="s">
        <v>1369</v>
      </c>
      <c r="H1453" s="28" t="str">
        <f>IFERROR(LEFT(Table_owssvr[[#This Row],[Subject]],FIND(";",Table_owssvr[[#This Row],[Subject]])-1),Table_owssvr[[#This Row],[Subject]])</f>
        <v>Damage related to disaster</v>
      </c>
      <c r="I1453" s="25" t="s">
        <v>27</v>
      </c>
      <c r="J1453" s="25" t="s">
        <v>2876</v>
      </c>
      <c r="K1453" s="29">
        <v>43665.465115740742</v>
      </c>
      <c r="L1453" s="25"/>
      <c r="M1453" s="25"/>
      <c r="N1453" s="30" t="s">
        <v>12</v>
      </c>
      <c r="O1453" s="28" t="b">
        <v>0</v>
      </c>
      <c r="P1453" s="25" t="s">
        <v>15</v>
      </c>
      <c r="Q1453" s="28" t="str">
        <f>IF(ISNUMBER(SEARCH(",",Table_owssvr[[#This Row],[Created By]])),SUBSTITUTE(Table_owssvr[[#This Row],[Created By]]," OCD,",""),Table_owssvr[[#This Row],[Created By]])</f>
        <v>Eric Miller</v>
      </c>
      <c r="R1453" s="28" t="str">
        <f>IF(ISNUMBER(SEARCH(",",Table_owssvr[[#This Row],[Created By]])),(MID(Table_owssvr[[#This Row],[Created By_A]]&amp;" "&amp;Table_owssvr[[#This Row],[Created By_A]],FIND(" ",Table_owssvr[[#This Row],[Created By_A]])+1,LEN(Table_owssvr[[#This Row],[Created By_A]]))),Table_owssvr[[#This Row],[Created By]])</f>
        <v>Eric Miller</v>
      </c>
      <c r="S1453" s="36" t="str">
        <f>IF(ISNUMBER(SEARCH(",",Table_owssvr[[#This Row],[Created By_B1]])),SUBSTITUTE(Table_owssvr[[#This Row],[Created By_B1]],",",""),Table_owssvr[[#This Row],[Created By_B1]])</f>
        <v>Eric Miller</v>
      </c>
      <c r="T1453" s="31">
        <v>1470</v>
      </c>
      <c r="U1453" s="25" t="s">
        <v>15</v>
      </c>
      <c r="V1453" s="29">
        <v>43665.465115740742</v>
      </c>
      <c r="W1453" s="25" t="s">
        <v>2876</v>
      </c>
      <c r="X1453" s="25"/>
      <c r="Y1453" s="25" t="s">
        <v>13</v>
      </c>
      <c r="Z1453" s="25" t="s">
        <v>12</v>
      </c>
      <c r="AA1453" s="25" t="s">
        <v>11</v>
      </c>
    </row>
    <row r="1454" spans="1:27" x14ac:dyDescent="0.25">
      <c r="A1454" s="25" t="s">
        <v>2973</v>
      </c>
      <c r="B1454" s="26">
        <v>43664</v>
      </c>
      <c r="C1454" s="27" t="str">
        <f ca="1">IF(Table_owssvr[[#This Row],[Date]]&gt;=(TODAY()-365),"Y","N")</f>
        <v>Y</v>
      </c>
      <c r="D1454" s="25" t="s">
        <v>2974</v>
      </c>
      <c r="E1454" s="25" t="s">
        <v>19</v>
      </c>
      <c r="F1454" s="14" t="s">
        <v>2996</v>
      </c>
      <c r="G1454" s="25" t="s">
        <v>17</v>
      </c>
      <c r="H1454" s="28" t="str">
        <f>IFERROR(LEFT(Table_owssvr[[#This Row],[Subject]],FIND(";",Table_owssvr[[#This Row],[Subject]])-1),Table_owssvr[[#This Row],[Subject]])</f>
        <v>Damage related to disaster</v>
      </c>
      <c r="I1454" s="25" t="s">
        <v>16</v>
      </c>
      <c r="J1454" s="25" t="s">
        <v>10</v>
      </c>
      <c r="K1454" s="29">
        <v>43665.486041666663</v>
      </c>
      <c r="L1454" s="25"/>
      <c r="M1454" s="25"/>
      <c r="N1454" s="30" t="s">
        <v>12</v>
      </c>
      <c r="O1454" s="28" t="b">
        <v>0</v>
      </c>
      <c r="P1454" s="25" t="s">
        <v>15</v>
      </c>
      <c r="Q1454" s="28" t="str">
        <f>IF(ISNUMBER(SEARCH(",",Table_owssvr[[#This Row],[Created By]])),SUBSTITUTE(Table_owssvr[[#This Row],[Created By]]," OCD,",""),Table_owssvr[[#This Row],[Created By]])</f>
        <v>Helena Janssen</v>
      </c>
      <c r="R1454" s="28" t="str">
        <f>IF(ISNUMBER(SEARCH(",",Table_owssvr[[#This Row],[Created By]])),(MID(Table_owssvr[[#This Row],[Created By_A]]&amp;" "&amp;Table_owssvr[[#This Row],[Created By_A]],FIND(" ",Table_owssvr[[#This Row],[Created By_A]])+1,LEN(Table_owssvr[[#This Row],[Created By_A]]))),Table_owssvr[[#This Row],[Created By]])</f>
        <v>Helena Janssen</v>
      </c>
      <c r="S1454" s="36" t="str">
        <f>IF(ISNUMBER(SEARCH(",",Table_owssvr[[#This Row],[Created By_B1]])),SUBSTITUTE(Table_owssvr[[#This Row],[Created By_B1]],",",""),Table_owssvr[[#This Row],[Created By_B1]])</f>
        <v>Helena Janssen</v>
      </c>
      <c r="T1454" s="31">
        <v>1471</v>
      </c>
      <c r="U1454" s="25" t="s">
        <v>15</v>
      </c>
      <c r="V1454" s="29">
        <v>43665.486041666663</v>
      </c>
      <c r="W1454" s="25" t="s">
        <v>10</v>
      </c>
      <c r="X1454" s="25"/>
      <c r="Y1454" s="25" t="s">
        <v>13</v>
      </c>
      <c r="Z1454" s="25" t="s">
        <v>12</v>
      </c>
      <c r="AA1454" s="25" t="s">
        <v>11</v>
      </c>
    </row>
    <row r="1455" spans="1:27" x14ac:dyDescent="0.25">
      <c r="A1455" s="25" t="s">
        <v>34</v>
      </c>
      <c r="B1455" s="26">
        <v>43664</v>
      </c>
      <c r="C1455" s="27" t="str">
        <f ca="1">IF(Table_owssvr[[#This Row],[Date]]&gt;=(TODAY()-365),"Y","N")</f>
        <v>Y</v>
      </c>
      <c r="D1455" s="25" t="s">
        <v>2997</v>
      </c>
      <c r="E1455" s="25" t="s">
        <v>19</v>
      </c>
      <c r="F1455" s="14" t="s">
        <v>2998</v>
      </c>
      <c r="G1455" s="25" t="s">
        <v>117</v>
      </c>
      <c r="H1455" s="28" t="str">
        <f>IFERROR(LEFT(Table_owssvr[[#This Row],[Subject]],FIND(";",Table_owssvr[[#This Row],[Subject]])-1),Table_owssvr[[#This Row],[Subject]])</f>
        <v>Damage related to disaster</v>
      </c>
      <c r="I1455" s="25" t="s">
        <v>16</v>
      </c>
      <c r="J1455" s="25" t="s">
        <v>10</v>
      </c>
      <c r="K1455" s="29">
        <v>43665.490833333337</v>
      </c>
      <c r="L1455" s="25"/>
      <c r="M1455" s="25"/>
      <c r="N1455" s="30" t="s">
        <v>12</v>
      </c>
      <c r="O1455" s="28" t="b">
        <v>0</v>
      </c>
      <c r="P1455" s="25" t="s">
        <v>15</v>
      </c>
      <c r="Q1455" s="28" t="str">
        <f>IF(ISNUMBER(SEARCH(",",Table_owssvr[[#This Row],[Created By]])),SUBSTITUTE(Table_owssvr[[#This Row],[Created By]]," OCD,",""),Table_owssvr[[#This Row],[Created By]])</f>
        <v>Helena Janssen</v>
      </c>
      <c r="R1455" s="28" t="str">
        <f>IF(ISNUMBER(SEARCH(",",Table_owssvr[[#This Row],[Created By]])),(MID(Table_owssvr[[#This Row],[Created By_A]]&amp;" "&amp;Table_owssvr[[#This Row],[Created By_A]],FIND(" ",Table_owssvr[[#This Row],[Created By_A]])+1,LEN(Table_owssvr[[#This Row],[Created By_A]]))),Table_owssvr[[#This Row],[Created By]])</f>
        <v>Helena Janssen</v>
      </c>
      <c r="S1455" s="36" t="str">
        <f>IF(ISNUMBER(SEARCH(",",Table_owssvr[[#This Row],[Created By_B1]])),SUBSTITUTE(Table_owssvr[[#This Row],[Created By_B1]],",",""),Table_owssvr[[#This Row],[Created By_B1]])</f>
        <v>Helena Janssen</v>
      </c>
      <c r="T1455" s="31">
        <v>1472</v>
      </c>
      <c r="U1455" s="25" t="s">
        <v>15</v>
      </c>
      <c r="V1455" s="29">
        <v>43665.490833333337</v>
      </c>
      <c r="W1455" s="25" t="s">
        <v>10</v>
      </c>
      <c r="X1455" s="25"/>
      <c r="Y1455" s="25" t="s">
        <v>13</v>
      </c>
      <c r="Z1455" s="25" t="s">
        <v>12</v>
      </c>
      <c r="AA1455" s="25" t="s">
        <v>11</v>
      </c>
    </row>
    <row r="1456" spans="1:27" x14ac:dyDescent="0.25">
      <c r="A1456" s="25" t="s">
        <v>2999</v>
      </c>
      <c r="B1456" s="26">
        <v>43665</v>
      </c>
      <c r="C1456" s="27" t="str">
        <f ca="1">IF(Table_owssvr[[#This Row],[Date]]&gt;=(TODAY()-365),"Y","N")</f>
        <v>Y</v>
      </c>
      <c r="D1456" s="25" t="s">
        <v>3000</v>
      </c>
      <c r="E1456" s="25" t="s">
        <v>19</v>
      </c>
      <c r="F1456" s="14" t="s">
        <v>3001</v>
      </c>
      <c r="G1456" s="25" t="s">
        <v>317</v>
      </c>
      <c r="H1456" s="28" t="str">
        <f>IFERROR(LEFT(Table_owssvr[[#This Row],[Subject]],FIND(";",Table_owssvr[[#This Row],[Subject]])-1),Table_owssvr[[#This Row],[Subject]])</f>
        <v>Duplication of Benefits</v>
      </c>
      <c r="I1456" s="25" t="s">
        <v>27</v>
      </c>
      <c r="J1456" s="25" t="s">
        <v>10</v>
      </c>
      <c r="K1456" s="29">
        <v>43665.501354166663</v>
      </c>
      <c r="L1456" s="25"/>
      <c r="M1456" s="25"/>
      <c r="N1456" s="30" t="s">
        <v>12</v>
      </c>
      <c r="O1456" s="28" t="b">
        <v>0</v>
      </c>
      <c r="P1456" s="25" t="s">
        <v>15</v>
      </c>
      <c r="Q1456" s="28" t="str">
        <f>IF(ISNUMBER(SEARCH(",",Table_owssvr[[#This Row],[Created By]])),SUBSTITUTE(Table_owssvr[[#This Row],[Created By]]," OCD,",""),Table_owssvr[[#This Row],[Created By]])</f>
        <v>Helena Janssen</v>
      </c>
      <c r="R1456" s="28" t="str">
        <f>IF(ISNUMBER(SEARCH(",",Table_owssvr[[#This Row],[Created By]])),(MID(Table_owssvr[[#This Row],[Created By_A]]&amp;" "&amp;Table_owssvr[[#This Row],[Created By_A]],FIND(" ",Table_owssvr[[#This Row],[Created By_A]])+1,LEN(Table_owssvr[[#This Row],[Created By_A]]))),Table_owssvr[[#This Row],[Created By]])</f>
        <v>Helena Janssen</v>
      </c>
      <c r="S1456" s="36" t="str">
        <f>IF(ISNUMBER(SEARCH(",",Table_owssvr[[#This Row],[Created By_B1]])),SUBSTITUTE(Table_owssvr[[#This Row],[Created By_B1]],",",""),Table_owssvr[[#This Row],[Created By_B1]])</f>
        <v>Helena Janssen</v>
      </c>
      <c r="T1456" s="31">
        <v>1473</v>
      </c>
      <c r="U1456" s="25" t="s">
        <v>15</v>
      </c>
      <c r="V1456" s="29">
        <v>43665.501354166663</v>
      </c>
      <c r="W1456" s="25" t="s">
        <v>10</v>
      </c>
      <c r="X1456" s="25"/>
      <c r="Y1456" s="25" t="s">
        <v>13</v>
      </c>
      <c r="Z1456" s="25" t="s">
        <v>12</v>
      </c>
      <c r="AA1456" s="25" t="s">
        <v>11</v>
      </c>
    </row>
    <row r="1457" spans="1:27" x14ac:dyDescent="0.25">
      <c r="A1457" s="25" t="s">
        <v>399</v>
      </c>
      <c r="B1457" s="26">
        <v>43668</v>
      </c>
      <c r="C1457" s="27" t="str">
        <f ca="1">IF(Table_owssvr[[#This Row],[Date]]&gt;=(TODAY()-365),"Y","N")</f>
        <v>Y</v>
      </c>
      <c r="D1457" s="25" t="s">
        <v>2422</v>
      </c>
      <c r="E1457" s="25" t="s">
        <v>48</v>
      </c>
      <c r="F1457" s="14" t="s">
        <v>3002</v>
      </c>
      <c r="G1457" s="25" t="s">
        <v>13</v>
      </c>
      <c r="H1457" s="28" t="str">
        <f>IFERROR(LEFT(Table_owssvr[[#This Row],[Subject]],FIND(";",Table_owssvr[[#This Row],[Subject]])-1),Table_owssvr[[#This Row],[Subject]])</f>
        <v>Grants Management</v>
      </c>
      <c r="I1457" s="25" t="s">
        <v>27</v>
      </c>
      <c r="J1457" s="25" t="s">
        <v>26</v>
      </c>
      <c r="K1457" s="29">
        <v>43668.317349537036</v>
      </c>
      <c r="L1457" s="25"/>
      <c r="M1457" s="25"/>
      <c r="N1457" s="30" t="s">
        <v>12</v>
      </c>
      <c r="O1457" s="28" t="b">
        <v>0</v>
      </c>
      <c r="P1457" s="25" t="s">
        <v>15</v>
      </c>
      <c r="Q1457" s="28" t="str">
        <f>IF(ISNUMBER(SEARCH(",",Table_owssvr[[#This Row],[Created By]])),SUBSTITUTE(Table_owssvr[[#This Row],[Created By]]," OCD,",""),Table_owssvr[[#This Row],[Created By]])</f>
        <v>Jimmy Dunphy</v>
      </c>
      <c r="R1457" s="28" t="str">
        <f>IF(ISNUMBER(SEARCH(",",Table_owssvr[[#This Row],[Created By]])),(MID(Table_owssvr[[#This Row],[Created By_A]]&amp;" "&amp;Table_owssvr[[#This Row],[Created By_A]],FIND(" ",Table_owssvr[[#This Row],[Created By_A]])+1,LEN(Table_owssvr[[#This Row],[Created By_A]]))),Table_owssvr[[#This Row],[Created By]])</f>
        <v>Jimmy Dunphy</v>
      </c>
      <c r="S1457" s="36" t="str">
        <f>IF(ISNUMBER(SEARCH(",",Table_owssvr[[#This Row],[Created By_B1]])),SUBSTITUTE(Table_owssvr[[#This Row],[Created By_B1]],",",""),Table_owssvr[[#This Row],[Created By_B1]])</f>
        <v>Jimmy Dunphy</v>
      </c>
      <c r="T1457" s="31">
        <v>1474</v>
      </c>
      <c r="U1457" s="25" t="s">
        <v>15</v>
      </c>
      <c r="V1457" s="29">
        <v>43668.596979166665</v>
      </c>
      <c r="W1457" s="25" t="s">
        <v>26</v>
      </c>
      <c r="X1457" s="25"/>
      <c r="Y1457" s="25" t="s">
        <v>13</v>
      </c>
      <c r="Z1457" s="25" t="s">
        <v>12</v>
      </c>
      <c r="AA1457" s="25" t="s">
        <v>11</v>
      </c>
    </row>
    <row r="1458" spans="1:27" x14ac:dyDescent="0.25">
      <c r="A1458" s="25" t="s">
        <v>135</v>
      </c>
      <c r="B1458" s="26">
        <v>43671</v>
      </c>
      <c r="C1458" s="27" t="str">
        <f ca="1">IF(Table_owssvr[[#This Row],[Date]]&gt;=(TODAY()-365),"Y","N")</f>
        <v>Y</v>
      </c>
      <c r="D1458" s="25" t="s">
        <v>144</v>
      </c>
      <c r="E1458" s="25" t="s">
        <v>39</v>
      </c>
      <c r="F1458" s="14" t="s">
        <v>3003</v>
      </c>
      <c r="G1458" s="25" t="s">
        <v>13</v>
      </c>
      <c r="H1458" s="28" t="str">
        <f>IFERROR(LEFT(Table_owssvr[[#This Row],[Subject]],FIND(";",Table_owssvr[[#This Row],[Subject]])-1),Table_owssvr[[#This Row],[Subject]])</f>
        <v>Grants Management</v>
      </c>
      <c r="I1458" s="25" t="s">
        <v>27</v>
      </c>
      <c r="J1458" s="25" t="s">
        <v>26</v>
      </c>
      <c r="K1458" s="29">
        <v>43671.31591435185</v>
      </c>
      <c r="L1458" s="25"/>
      <c r="M1458" s="25"/>
      <c r="N1458" s="30" t="s">
        <v>12</v>
      </c>
      <c r="O1458" s="28" t="b">
        <v>0</v>
      </c>
      <c r="P1458" s="25" t="s">
        <v>15</v>
      </c>
      <c r="Q1458" s="28" t="str">
        <f>IF(ISNUMBER(SEARCH(",",Table_owssvr[[#This Row],[Created By]])),SUBSTITUTE(Table_owssvr[[#This Row],[Created By]]," OCD,",""),Table_owssvr[[#This Row],[Created By]])</f>
        <v>Jimmy Dunphy</v>
      </c>
      <c r="R1458" s="28" t="str">
        <f>IF(ISNUMBER(SEARCH(",",Table_owssvr[[#This Row],[Created By]])),(MID(Table_owssvr[[#This Row],[Created By_A]]&amp;" "&amp;Table_owssvr[[#This Row],[Created By_A]],FIND(" ",Table_owssvr[[#This Row],[Created By_A]])+1,LEN(Table_owssvr[[#This Row],[Created By_A]]))),Table_owssvr[[#This Row],[Created By]])</f>
        <v>Jimmy Dunphy</v>
      </c>
      <c r="S1458" s="36" t="str">
        <f>IF(ISNUMBER(SEARCH(",",Table_owssvr[[#This Row],[Created By_B1]])),SUBSTITUTE(Table_owssvr[[#This Row],[Created By_B1]],",",""),Table_owssvr[[#This Row],[Created By_B1]])</f>
        <v>Jimmy Dunphy</v>
      </c>
      <c r="T1458" s="31">
        <v>1475</v>
      </c>
      <c r="U1458" s="25" t="s">
        <v>15</v>
      </c>
      <c r="V1458" s="29">
        <v>43671.636678240742</v>
      </c>
      <c r="W1458" s="25" t="s">
        <v>26</v>
      </c>
      <c r="X1458" s="25"/>
      <c r="Y1458" s="25" t="s">
        <v>13</v>
      </c>
      <c r="Z1458" s="25" t="s">
        <v>12</v>
      </c>
      <c r="AA1458" s="25" t="s">
        <v>11</v>
      </c>
    </row>
    <row r="1459" spans="1:27" x14ac:dyDescent="0.25">
      <c r="A1459" s="25" t="s">
        <v>2981</v>
      </c>
      <c r="B1459" s="26">
        <v>43655</v>
      </c>
      <c r="C1459" s="27" t="str">
        <f ca="1">IF(Table_owssvr[[#This Row],[Date]]&gt;=(TODAY()-365),"Y","N")</f>
        <v>Y</v>
      </c>
      <c r="D1459" s="25" t="s">
        <v>2957</v>
      </c>
      <c r="E1459" s="25" t="s">
        <v>2958</v>
      </c>
      <c r="F1459" s="14" t="s">
        <v>3004</v>
      </c>
      <c r="G1459" s="25" t="s">
        <v>132</v>
      </c>
      <c r="H1459" s="28" t="str">
        <f>IFERROR(LEFT(Table_owssvr[[#This Row],[Subject]],FIND(";",Table_owssvr[[#This Row],[Subject]])-1),Table_owssvr[[#This Row],[Subject]])</f>
        <v>Low-Moderate Income - National Objective</v>
      </c>
      <c r="I1459" s="25" t="s">
        <v>16</v>
      </c>
      <c r="J1459" s="25" t="s">
        <v>2960</v>
      </c>
      <c r="K1459" s="29">
        <v>43671.414120370369</v>
      </c>
      <c r="L1459" s="25"/>
      <c r="M1459" s="25"/>
      <c r="N1459" s="30" t="s">
        <v>12</v>
      </c>
      <c r="O1459" s="28" t="b">
        <v>0</v>
      </c>
      <c r="P1459" s="25" t="s">
        <v>15</v>
      </c>
      <c r="Q1459" s="28" t="str">
        <f>IF(ISNUMBER(SEARCH(",",Table_owssvr[[#This Row],[Created By]])),SUBSTITUTE(Table_owssvr[[#This Row],[Created By]]," OCD,",""),Table_owssvr[[#This Row],[Created By]])</f>
        <v>Anita Anderson (DOA)</v>
      </c>
      <c r="R1459" s="28" t="str">
        <f>IF(ISNUMBER(SEARCH(",",Table_owssvr[[#This Row],[Created By]])),(MID(Table_owssvr[[#This Row],[Created By_A]]&amp;" "&amp;Table_owssvr[[#This Row],[Created By_A]],FIND(" ",Table_owssvr[[#This Row],[Created By_A]])+1,LEN(Table_owssvr[[#This Row],[Created By_A]]))),Table_owssvr[[#This Row],[Created By]])</f>
        <v>Anita Anderson (DOA)</v>
      </c>
      <c r="S1459" s="36" t="str">
        <f>IF(ISNUMBER(SEARCH(",",Table_owssvr[[#This Row],[Created By_B1]])),SUBSTITUTE(Table_owssvr[[#This Row],[Created By_B1]],",",""),Table_owssvr[[#This Row],[Created By_B1]])</f>
        <v>Anita Anderson (DOA)</v>
      </c>
      <c r="T1459" s="31">
        <v>1476</v>
      </c>
      <c r="U1459" s="25" t="s">
        <v>15</v>
      </c>
      <c r="V1459" s="29">
        <v>43671.414756944447</v>
      </c>
      <c r="W1459" s="25" t="s">
        <v>2960</v>
      </c>
      <c r="X1459" s="25"/>
      <c r="Y1459" s="25" t="s">
        <v>13</v>
      </c>
      <c r="Z1459" s="25" t="s">
        <v>12</v>
      </c>
      <c r="AA1459" s="25" t="s">
        <v>11</v>
      </c>
    </row>
    <row r="1460" spans="1:27" x14ac:dyDescent="0.25">
      <c r="A1460" s="25" t="s">
        <v>2561</v>
      </c>
      <c r="B1460" s="26">
        <v>43672</v>
      </c>
      <c r="C1460" s="27" t="str">
        <f ca="1">IF(Table_owssvr[[#This Row],[Date]]&gt;=(TODAY()-365),"Y","N")</f>
        <v>Y</v>
      </c>
      <c r="D1460" s="25" t="s">
        <v>3005</v>
      </c>
      <c r="E1460" s="25" t="s">
        <v>19</v>
      </c>
      <c r="F1460" s="14" t="s">
        <v>3006</v>
      </c>
      <c r="G1460" s="25" t="s">
        <v>148</v>
      </c>
      <c r="H1460" s="28" t="str">
        <f>IFERROR(LEFT(Table_owssvr[[#This Row],[Subject]],FIND(";",Table_owssvr[[#This Row],[Subject]])-1),Table_owssvr[[#This Row],[Subject]])</f>
        <v>Financial Management</v>
      </c>
      <c r="I1460" s="25" t="s">
        <v>27</v>
      </c>
      <c r="J1460" s="25" t="s">
        <v>10</v>
      </c>
      <c r="K1460" s="29">
        <v>43672.6096412037</v>
      </c>
      <c r="L1460" s="25"/>
      <c r="M1460" s="25"/>
      <c r="N1460" s="30" t="s">
        <v>12</v>
      </c>
      <c r="O1460" s="28" t="b">
        <v>0</v>
      </c>
      <c r="P1460" s="25" t="s">
        <v>15</v>
      </c>
      <c r="Q1460" s="28" t="str">
        <f>IF(ISNUMBER(SEARCH(",",Table_owssvr[[#This Row],[Created By]])),SUBSTITUTE(Table_owssvr[[#This Row],[Created By]]," OCD,",""),Table_owssvr[[#This Row],[Created By]])</f>
        <v>Helena Janssen</v>
      </c>
      <c r="R1460" s="28" t="str">
        <f>IF(ISNUMBER(SEARCH(",",Table_owssvr[[#This Row],[Created By]])),(MID(Table_owssvr[[#This Row],[Created By_A]]&amp;" "&amp;Table_owssvr[[#This Row],[Created By_A]],FIND(" ",Table_owssvr[[#This Row],[Created By_A]])+1,LEN(Table_owssvr[[#This Row],[Created By_A]]))),Table_owssvr[[#This Row],[Created By]])</f>
        <v>Helena Janssen</v>
      </c>
      <c r="S1460" s="36" t="str">
        <f>IF(ISNUMBER(SEARCH(",",Table_owssvr[[#This Row],[Created By_B1]])),SUBSTITUTE(Table_owssvr[[#This Row],[Created By_B1]],",",""),Table_owssvr[[#This Row],[Created By_B1]])</f>
        <v>Helena Janssen</v>
      </c>
      <c r="T1460" s="31">
        <v>1477</v>
      </c>
      <c r="U1460" s="25" t="s">
        <v>15</v>
      </c>
      <c r="V1460" s="29">
        <v>43672.6096412037</v>
      </c>
      <c r="W1460" s="25" t="s">
        <v>10</v>
      </c>
      <c r="X1460" s="25"/>
      <c r="Y1460" s="25" t="s">
        <v>13</v>
      </c>
      <c r="Z1460" s="25" t="s">
        <v>12</v>
      </c>
      <c r="AA1460" s="25" t="s">
        <v>11</v>
      </c>
    </row>
    <row r="1461" spans="1:27" x14ac:dyDescent="0.25">
      <c r="A1461" s="25" t="s">
        <v>631</v>
      </c>
      <c r="B1461" s="26">
        <v>43545</v>
      </c>
      <c r="C1461" s="27" t="str">
        <f ca="1">IF(Table_owssvr[[#This Row],[Date]]&gt;=(TODAY()-365),"Y","N")</f>
        <v>Y</v>
      </c>
      <c r="D1461" s="25" t="s">
        <v>2692</v>
      </c>
      <c r="E1461" s="25" t="s">
        <v>296</v>
      </c>
      <c r="F1461" s="14" t="s">
        <v>3007</v>
      </c>
      <c r="G1461" s="25" t="s">
        <v>812</v>
      </c>
      <c r="H1461" s="28" t="str">
        <f>IFERROR(LEFT(Table_owssvr[[#This Row],[Subject]],FIND(";",Table_owssvr[[#This Row],[Subject]])-1),Table_owssvr[[#This Row],[Subject]])</f>
        <v>Damage related to disaster</v>
      </c>
      <c r="I1461" s="25" t="s">
        <v>27</v>
      </c>
      <c r="J1461" s="25" t="s">
        <v>4</v>
      </c>
      <c r="K1461" s="29">
        <v>43675.340868055559</v>
      </c>
      <c r="L1461" s="25"/>
      <c r="M1461" s="25"/>
      <c r="N1461" s="30" t="s">
        <v>12</v>
      </c>
      <c r="O1461" s="28" t="b">
        <v>0</v>
      </c>
      <c r="P1461" s="25" t="s">
        <v>15</v>
      </c>
      <c r="Q1461" s="28" t="str">
        <f>IF(ISNUMBER(SEARCH(",",Table_owssvr[[#This Row],[Created By]])),SUBSTITUTE(Table_owssvr[[#This Row],[Created By]]," OCD,",""),Table_owssvr[[#This Row],[Created By]])</f>
        <v>Kristen Hebert</v>
      </c>
      <c r="R1461" s="28" t="str">
        <f>IF(ISNUMBER(SEARCH(",",Table_owssvr[[#This Row],[Created By]])),(MID(Table_owssvr[[#This Row],[Created By_A]]&amp;" "&amp;Table_owssvr[[#This Row],[Created By_A]],FIND(" ",Table_owssvr[[#This Row],[Created By_A]])+1,LEN(Table_owssvr[[#This Row],[Created By_A]]))),Table_owssvr[[#This Row],[Created By]])</f>
        <v>Kristen Hebert</v>
      </c>
      <c r="S1461" s="36" t="str">
        <f>IF(ISNUMBER(SEARCH(",",Table_owssvr[[#This Row],[Created By_B1]])),SUBSTITUTE(Table_owssvr[[#This Row],[Created By_B1]],",",""),Table_owssvr[[#This Row],[Created By_B1]])</f>
        <v>Kristen Hebert</v>
      </c>
      <c r="T1461" s="31">
        <v>1478</v>
      </c>
      <c r="U1461" s="25" t="s">
        <v>15</v>
      </c>
      <c r="V1461" s="29">
        <v>43675.340868055559</v>
      </c>
      <c r="W1461" s="25" t="s">
        <v>4</v>
      </c>
      <c r="X1461" s="25"/>
      <c r="Y1461" s="25" t="s">
        <v>190</v>
      </c>
      <c r="Z1461" s="25" t="s">
        <v>12</v>
      </c>
      <c r="AA1461" s="25" t="s">
        <v>11</v>
      </c>
    </row>
    <row r="1462" spans="1:27" x14ac:dyDescent="0.25">
      <c r="A1462" s="25" t="s">
        <v>631</v>
      </c>
      <c r="B1462" s="26">
        <v>43489</v>
      </c>
      <c r="C1462" s="27" t="str">
        <f ca="1">IF(Table_owssvr[[#This Row],[Date]]&gt;=(TODAY()-365),"Y","N")</f>
        <v>N</v>
      </c>
      <c r="D1462" s="25" t="s">
        <v>2692</v>
      </c>
      <c r="E1462" s="25" t="s">
        <v>296</v>
      </c>
      <c r="F1462" s="14" t="s">
        <v>3007</v>
      </c>
      <c r="G1462" s="25" t="s">
        <v>812</v>
      </c>
      <c r="H1462" s="28" t="str">
        <f>IFERROR(LEFT(Table_owssvr[[#This Row],[Subject]],FIND(";",Table_owssvr[[#This Row],[Subject]])-1),Table_owssvr[[#This Row],[Subject]])</f>
        <v>Damage related to disaster</v>
      </c>
      <c r="I1462" s="25" t="s">
        <v>27</v>
      </c>
      <c r="J1462" s="25" t="s">
        <v>4</v>
      </c>
      <c r="K1462" s="29">
        <v>43675.341967592591</v>
      </c>
      <c r="L1462" s="25"/>
      <c r="M1462" s="25"/>
      <c r="N1462" s="30" t="s">
        <v>12</v>
      </c>
      <c r="O1462" s="28" t="b">
        <v>0</v>
      </c>
      <c r="P1462" s="25" t="s">
        <v>15</v>
      </c>
      <c r="Q1462" s="28" t="str">
        <f>IF(ISNUMBER(SEARCH(",",Table_owssvr[[#This Row],[Created By]])),SUBSTITUTE(Table_owssvr[[#This Row],[Created By]]," OCD,",""),Table_owssvr[[#This Row],[Created By]])</f>
        <v>Kristen Hebert</v>
      </c>
      <c r="R1462" s="28" t="str">
        <f>IF(ISNUMBER(SEARCH(",",Table_owssvr[[#This Row],[Created By]])),(MID(Table_owssvr[[#This Row],[Created By_A]]&amp;" "&amp;Table_owssvr[[#This Row],[Created By_A]],FIND(" ",Table_owssvr[[#This Row],[Created By_A]])+1,LEN(Table_owssvr[[#This Row],[Created By_A]]))),Table_owssvr[[#This Row],[Created By]])</f>
        <v>Kristen Hebert</v>
      </c>
      <c r="S1462" s="36" t="str">
        <f>IF(ISNUMBER(SEARCH(",",Table_owssvr[[#This Row],[Created By_B1]])),SUBSTITUTE(Table_owssvr[[#This Row],[Created By_B1]],",",""),Table_owssvr[[#This Row],[Created By_B1]])</f>
        <v>Kristen Hebert</v>
      </c>
      <c r="T1462" s="31">
        <v>1479</v>
      </c>
      <c r="U1462" s="25" t="s">
        <v>15</v>
      </c>
      <c r="V1462" s="29">
        <v>43675.341967592591</v>
      </c>
      <c r="W1462" s="25" t="s">
        <v>4</v>
      </c>
      <c r="X1462" s="25"/>
      <c r="Y1462" s="25" t="s">
        <v>190</v>
      </c>
      <c r="Z1462" s="25" t="s">
        <v>12</v>
      </c>
      <c r="AA1462" s="25" t="s">
        <v>11</v>
      </c>
    </row>
    <row r="1463" spans="1:27" x14ac:dyDescent="0.25">
      <c r="A1463" s="25" t="s">
        <v>631</v>
      </c>
      <c r="B1463" s="26">
        <v>43370</v>
      </c>
      <c r="C1463" s="27" t="str">
        <f ca="1">IF(Table_owssvr[[#This Row],[Date]]&gt;=(TODAY()-365),"Y","N")</f>
        <v>N</v>
      </c>
      <c r="D1463" s="25" t="s">
        <v>2692</v>
      </c>
      <c r="E1463" s="25" t="s">
        <v>296</v>
      </c>
      <c r="F1463" s="14" t="s">
        <v>3007</v>
      </c>
      <c r="G1463" s="25" t="s">
        <v>812</v>
      </c>
      <c r="H1463" s="28" t="str">
        <f>IFERROR(LEFT(Table_owssvr[[#This Row],[Subject]],FIND(";",Table_owssvr[[#This Row],[Subject]])-1),Table_owssvr[[#This Row],[Subject]])</f>
        <v>Damage related to disaster</v>
      </c>
      <c r="I1463" s="25" t="s">
        <v>27</v>
      </c>
      <c r="J1463" s="25" t="s">
        <v>4</v>
      </c>
      <c r="K1463" s="29">
        <v>43675.343055555553</v>
      </c>
      <c r="L1463" s="25"/>
      <c r="M1463" s="25"/>
      <c r="N1463" s="30" t="s">
        <v>12</v>
      </c>
      <c r="O1463" s="28" t="b">
        <v>0</v>
      </c>
      <c r="P1463" s="25" t="s">
        <v>15</v>
      </c>
      <c r="Q1463" s="28" t="str">
        <f>IF(ISNUMBER(SEARCH(",",Table_owssvr[[#This Row],[Created By]])),SUBSTITUTE(Table_owssvr[[#This Row],[Created By]]," OCD,",""),Table_owssvr[[#This Row],[Created By]])</f>
        <v>Kristen Hebert</v>
      </c>
      <c r="R1463" s="28" t="str">
        <f>IF(ISNUMBER(SEARCH(",",Table_owssvr[[#This Row],[Created By]])),(MID(Table_owssvr[[#This Row],[Created By_A]]&amp;" "&amp;Table_owssvr[[#This Row],[Created By_A]],FIND(" ",Table_owssvr[[#This Row],[Created By_A]])+1,LEN(Table_owssvr[[#This Row],[Created By_A]]))),Table_owssvr[[#This Row],[Created By]])</f>
        <v>Kristen Hebert</v>
      </c>
      <c r="S1463" s="36" t="str">
        <f>IF(ISNUMBER(SEARCH(",",Table_owssvr[[#This Row],[Created By_B1]])),SUBSTITUTE(Table_owssvr[[#This Row],[Created By_B1]],",",""),Table_owssvr[[#This Row],[Created By_B1]])</f>
        <v>Kristen Hebert</v>
      </c>
      <c r="T1463" s="31">
        <v>1480</v>
      </c>
      <c r="U1463" s="25" t="s">
        <v>15</v>
      </c>
      <c r="V1463" s="29">
        <v>43675.343055555553</v>
      </c>
      <c r="W1463" s="25" t="s">
        <v>4</v>
      </c>
      <c r="X1463" s="25"/>
      <c r="Y1463" s="25" t="s">
        <v>190</v>
      </c>
      <c r="Z1463" s="25" t="s">
        <v>12</v>
      </c>
      <c r="AA1463" s="25" t="s">
        <v>11</v>
      </c>
    </row>
    <row r="1464" spans="1:27" x14ac:dyDescent="0.25">
      <c r="A1464" s="25" t="s">
        <v>631</v>
      </c>
      <c r="B1464" s="26">
        <v>43335</v>
      </c>
      <c r="C1464" s="27" t="str">
        <f ca="1">IF(Table_owssvr[[#This Row],[Date]]&gt;=(TODAY()-365),"Y","N")</f>
        <v>N</v>
      </c>
      <c r="D1464" s="25" t="s">
        <v>2692</v>
      </c>
      <c r="E1464" s="25" t="s">
        <v>296</v>
      </c>
      <c r="F1464" s="14" t="s">
        <v>3007</v>
      </c>
      <c r="G1464" s="25" t="s">
        <v>3008</v>
      </c>
      <c r="H1464" s="28" t="str">
        <f>IFERROR(LEFT(Table_owssvr[[#This Row],[Subject]],FIND(";",Table_owssvr[[#This Row],[Subject]])-1),Table_owssvr[[#This Row],[Subject]])</f>
        <v>Damage related to disaster</v>
      </c>
      <c r="I1464" s="25" t="s">
        <v>27</v>
      </c>
      <c r="J1464" s="25" t="s">
        <v>4</v>
      </c>
      <c r="K1464" s="29">
        <v>43675.34511574074</v>
      </c>
      <c r="L1464" s="25"/>
      <c r="M1464" s="25"/>
      <c r="N1464" s="30" t="s">
        <v>12</v>
      </c>
      <c r="O1464" s="28" t="b">
        <v>0</v>
      </c>
      <c r="P1464" s="25" t="s">
        <v>15</v>
      </c>
      <c r="Q1464" s="28" t="str">
        <f>IF(ISNUMBER(SEARCH(",",Table_owssvr[[#This Row],[Created By]])),SUBSTITUTE(Table_owssvr[[#This Row],[Created By]]," OCD,",""),Table_owssvr[[#This Row],[Created By]])</f>
        <v>Kristen Hebert</v>
      </c>
      <c r="R1464" s="28" t="str">
        <f>IF(ISNUMBER(SEARCH(",",Table_owssvr[[#This Row],[Created By]])),(MID(Table_owssvr[[#This Row],[Created By_A]]&amp;" "&amp;Table_owssvr[[#This Row],[Created By_A]],FIND(" ",Table_owssvr[[#This Row],[Created By_A]])+1,LEN(Table_owssvr[[#This Row],[Created By_A]]))),Table_owssvr[[#This Row],[Created By]])</f>
        <v>Kristen Hebert</v>
      </c>
      <c r="S1464" s="36" t="str">
        <f>IF(ISNUMBER(SEARCH(",",Table_owssvr[[#This Row],[Created By_B1]])),SUBSTITUTE(Table_owssvr[[#This Row],[Created By_B1]],",",""),Table_owssvr[[#This Row],[Created By_B1]])</f>
        <v>Kristen Hebert</v>
      </c>
      <c r="T1464" s="31">
        <v>1481</v>
      </c>
      <c r="U1464" s="25" t="s">
        <v>15</v>
      </c>
      <c r="V1464" s="29">
        <v>43675.34511574074</v>
      </c>
      <c r="W1464" s="25" t="s">
        <v>4</v>
      </c>
      <c r="X1464" s="25"/>
      <c r="Y1464" s="25" t="s">
        <v>190</v>
      </c>
      <c r="Z1464" s="25" t="s">
        <v>12</v>
      </c>
      <c r="AA1464" s="25" t="s">
        <v>11</v>
      </c>
    </row>
    <row r="1465" spans="1:27" x14ac:dyDescent="0.25">
      <c r="A1465" s="25" t="s">
        <v>631</v>
      </c>
      <c r="B1465" s="26">
        <v>43153</v>
      </c>
      <c r="C1465" s="27" t="str">
        <f ca="1">IF(Table_owssvr[[#This Row],[Date]]&gt;=(TODAY()-365),"Y","N")</f>
        <v>N</v>
      </c>
      <c r="D1465" s="25" t="s">
        <v>2692</v>
      </c>
      <c r="E1465" s="25" t="s">
        <v>296</v>
      </c>
      <c r="F1465" s="14" t="s">
        <v>3007</v>
      </c>
      <c r="G1465" s="25" t="s">
        <v>812</v>
      </c>
      <c r="H1465" s="28" t="str">
        <f>IFERROR(LEFT(Table_owssvr[[#This Row],[Subject]],FIND(";",Table_owssvr[[#This Row],[Subject]])-1),Table_owssvr[[#This Row],[Subject]])</f>
        <v>Damage related to disaster</v>
      </c>
      <c r="I1465" s="25" t="s">
        <v>27</v>
      </c>
      <c r="J1465" s="25" t="s">
        <v>4</v>
      </c>
      <c r="K1465" s="29">
        <v>43675.346678240741</v>
      </c>
      <c r="L1465" s="25"/>
      <c r="M1465" s="25"/>
      <c r="N1465" s="30" t="s">
        <v>12</v>
      </c>
      <c r="O1465" s="28" t="b">
        <v>0</v>
      </c>
      <c r="P1465" s="25" t="s">
        <v>15</v>
      </c>
      <c r="Q1465" s="28" t="str">
        <f>IF(ISNUMBER(SEARCH(",",Table_owssvr[[#This Row],[Created By]])),SUBSTITUTE(Table_owssvr[[#This Row],[Created By]]," OCD,",""),Table_owssvr[[#This Row],[Created By]])</f>
        <v>Kristen Hebert</v>
      </c>
      <c r="R1465" s="28" t="str">
        <f>IF(ISNUMBER(SEARCH(",",Table_owssvr[[#This Row],[Created By]])),(MID(Table_owssvr[[#This Row],[Created By_A]]&amp;" "&amp;Table_owssvr[[#This Row],[Created By_A]],FIND(" ",Table_owssvr[[#This Row],[Created By_A]])+1,LEN(Table_owssvr[[#This Row],[Created By_A]]))),Table_owssvr[[#This Row],[Created By]])</f>
        <v>Kristen Hebert</v>
      </c>
      <c r="S1465" s="36" t="str">
        <f>IF(ISNUMBER(SEARCH(",",Table_owssvr[[#This Row],[Created By_B1]])),SUBSTITUTE(Table_owssvr[[#This Row],[Created By_B1]],",",""),Table_owssvr[[#This Row],[Created By_B1]])</f>
        <v>Kristen Hebert</v>
      </c>
      <c r="T1465" s="31">
        <v>1482</v>
      </c>
      <c r="U1465" s="25" t="s">
        <v>15</v>
      </c>
      <c r="V1465" s="29">
        <v>43675.346678240741</v>
      </c>
      <c r="W1465" s="25" t="s">
        <v>4</v>
      </c>
      <c r="X1465" s="25"/>
      <c r="Y1465" s="25" t="s">
        <v>190</v>
      </c>
      <c r="Z1465" s="25" t="s">
        <v>12</v>
      </c>
      <c r="AA1465" s="25" t="s">
        <v>11</v>
      </c>
    </row>
    <row r="1466" spans="1:27" x14ac:dyDescent="0.25">
      <c r="A1466" s="25" t="s">
        <v>631</v>
      </c>
      <c r="B1466" s="26">
        <v>43209</v>
      </c>
      <c r="C1466" s="27" t="str">
        <f ca="1">IF(Table_owssvr[[#This Row],[Date]]&gt;=(TODAY()-365),"Y","N")</f>
        <v>N</v>
      </c>
      <c r="D1466" s="25" t="s">
        <v>2692</v>
      </c>
      <c r="E1466" s="25" t="s">
        <v>296</v>
      </c>
      <c r="F1466" s="14" t="s">
        <v>3007</v>
      </c>
      <c r="G1466" s="25" t="s">
        <v>3009</v>
      </c>
      <c r="H1466" s="28" t="str">
        <f>IFERROR(LEFT(Table_owssvr[[#This Row],[Subject]],FIND(";",Table_owssvr[[#This Row],[Subject]])-1),Table_owssvr[[#This Row],[Subject]])</f>
        <v>Damage related to disaster</v>
      </c>
      <c r="I1466" s="25" t="s">
        <v>27</v>
      </c>
      <c r="J1466" s="25" t="s">
        <v>4</v>
      </c>
      <c r="K1466" s="29">
        <v>43675.34783564815</v>
      </c>
      <c r="L1466" s="25"/>
      <c r="M1466" s="25"/>
      <c r="N1466" s="30" t="s">
        <v>12</v>
      </c>
      <c r="O1466" s="28" t="b">
        <v>0</v>
      </c>
      <c r="P1466" s="25" t="s">
        <v>15</v>
      </c>
      <c r="Q1466" s="28" t="str">
        <f>IF(ISNUMBER(SEARCH(",",Table_owssvr[[#This Row],[Created By]])),SUBSTITUTE(Table_owssvr[[#This Row],[Created By]]," OCD,",""),Table_owssvr[[#This Row],[Created By]])</f>
        <v>Kristen Hebert</v>
      </c>
      <c r="R1466" s="28" t="str">
        <f>IF(ISNUMBER(SEARCH(",",Table_owssvr[[#This Row],[Created By]])),(MID(Table_owssvr[[#This Row],[Created By_A]]&amp;" "&amp;Table_owssvr[[#This Row],[Created By_A]],FIND(" ",Table_owssvr[[#This Row],[Created By_A]])+1,LEN(Table_owssvr[[#This Row],[Created By_A]]))),Table_owssvr[[#This Row],[Created By]])</f>
        <v>Kristen Hebert</v>
      </c>
      <c r="S1466" s="36" t="str">
        <f>IF(ISNUMBER(SEARCH(",",Table_owssvr[[#This Row],[Created By_B1]])),SUBSTITUTE(Table_owssvr[[#This Row],[Created By_B1]],",",""),Table_owssvr[[#This Row],[Created By_B1]])</f>
        <v>Kristen Hebert</v>
      </c>
      <c r="T1466" s="31">
        <v>1483</v>
      </c>
      <c r="U1466" s="25" t="s">
        <v>15</v>
      </c>
      <c r="V1466" s="29">
        <v>43675.34783564815</v>
      </c>
      <c r="W1466" s="25" t="s">
        <v>4</v>
      </c>
      <c r="X1466" s="25"/>
      <c r="Y1466" s="25" t="s">
        <v>190</v>
      </c>
      <c r="Z1466" s="25" t="s">
        <v>12</v>
      </c>
      <c r="AA1466" s="25" t="s">
        <v>11</v>
      </c>
    </row>
    <row r="1467" spans="1:27" x14ac:dyDescent="0.25">
      <c r="A1467" s="25" t="s">
        <v>631</v>
      </c>
      <c r="B1467" s="26">
        <v>43181</v>
      </c>
      <c r="C1467" s="27" t="str">
        <f ca="1">IF(Table_owssvr[[#This Row],[Date]]&gt;=(TODAY()-365),"Y","N")</f>
        <v>N</v>
      </c>
      <c r="D1467" s="25" t="s">
        <v>2692</v>
      </c>
      <c r="E1467" s="25" t="s">
        <v>296</v>
      </c>
      <c r="F1467" s="14" t="s">
        <v>3007</v>
      </c>
      <c r="G1467" s="25" t="s">
        <v>812</v>
      </c>
      <c r="H1467" s="28" t="str">
        <f>IFERROR(LEFT(Table_owssvr[[#This Row],[Subject]],FIND(";",Table_owssvr[[#This Row],[Subject]])-1),Table_owssvr[[#This Row],[Subject]])</f>
        <v>Damage related to disaster</v>
      </c>
      <c r="I1467" s="25" t="s">
        <v>27</v>
      </c>
      <c r="J1467" s="25" t="s">
        <v>4</v>
      </c>
      <c r="K1467" s="29">
        <v>43675.348634259259</v>
      </c>
      <c r="L1467" s="25"/>
      <c r="M1467" s="25"/>
      <c r="N1467" s="30" t="s">
        <v>12</v>
      </c>
      <c r="O1467" s="28" t="b">
        <v>0</v>
      </c>
      <c r="P1467" s="25" t="s">
        <v>15</v>
      </c>
      <c r="Q1467" s="28" t="str">
        <f>IF(ISNUMBER(SEARCH(",",Table_owssvr[[#This Row],[Created By]])),SUBSTITUTE(Table_owssvr[[#This Row],[Created By]]," OCD,",""),Table_owssvr[[#This Row],[Created By]])</f>
        <v>Kristen Hebert</v>
      </c>
      <c r="R1467" s="28" t="str">
        <f>IF(ISNUMBER(SEARCH(",",Table_owssvr[[#This Row],[Created By]])),(MID(Table_owssvr[[#This Row],[Created By_A]]&amp;" "&amp;Table_owssvr[[#This Row],[Created By_A]],FIND(" ",Table_owssvr[[#This Row],[Created By_A]])+1,LEN(Table_owssvr[[#This Row],[Created By_A]]))),Table_owssvr[[#This Row],[Created By]])</f>
        <v>Kristen Hebert</v>
      </c>
      <c r="S1467" s="36" t="str">
        <f>IF(ISNUMBER(SEARCH(",",Table_owssvr[[#This Row],[Created By_B1]])),SUBSTITUTE(Table_owssvr[[#This Row],[Created By_B1]],",",""),Table_owssvr[[#This Row],[Created By_B1]])</f>
        <v>Kristen Hebert</v>
      </c>
      <c r="T1467" s="31">
        <v>1484</v>
      </c>
      <c r="U1467" s="25" t="s">
        <v>15</v>
      </c>
      <c r="V1467" s="29">
        <v>43675.348634259259</v>
      </c>
      <c r="W1467" s="25" t="s">
        <v>4</v>
      </c>
      <c r="X1467" s="25"/>
      <c r="Y1467" s="25" t="s">
        <v>190</v>
      </c>
      <c r="Z1467" s="25" t="s">
        <v>12</v>
      </c>
      <c r="AA1467" s="25" t="s">
        <v>11</v>
      </c>
    </row>
    <row r="1468" spans="1:27" x14ac:dyDescent="0.25">
      <c r="A1468" s="25" t="s">
        <v>631</v>
      </c>
      <c r="B1468" s="26">
        <v>43125</v>
      </c>
      <c r="C1468" s="27" t="str">
        <f ca="1">IF(Table_owssvr[[#This Row],[Date]]&gt;=(TODAY()-365),"Y","N")</f>
        <v>N</v>
      </c>
      <c r="D1468" s="25" t="s">
        <v>2692</v>
      </c>
      <c r="E1468" s="25" t="s">
        <v>296</v>
      </c>
      <c r="F1468" s="14" t="s">
        <v>3007</v>
      </c>
      <c r="G1468" s="25" t="s">
        <v>812</v>
      </c>
      <c r="H1468" s="28" t="str">
        <f>IFERROR(LEFT(Table_owssvr[[#This Row],[Subject]],FIND(";",Table_owssvr[[#This Row],[Subject]])-1),Table_owssvr[[#This Row],[Subject]])</f>
        <v>Damage related to disaster</v>
      </c>
      <c r="I1468" s="25" t="s">
        <v>27</v>
      </c>
      <c r="J1468" s="25" t="s">
        <v>4</v>
      </c>
      <c r="K1468" s="29">
        <v>43675.349270833336</v>
      </c>
      <c r="L1468" s="25"/>
      <c r="M1468" s="25"/>
      <c r="N1468" s="30" t="s">
        <v>12</v>
      </c>
      <c r="O1468" s="28" t="b">
        <v>0</v>
      </c>
      <c r="P1468" s="25" t="s">
        <v>15</v>
      </c>
      <c r="Q1468" s="28" t="str">
        <f>IF(ISNUMBER(SEARCH(",",Table_owssvr[[#This Row],[Created By]])),SUBSTITUTE(Table_owssvr[[#This Row],[Created By]]," OCD,",""),Table_owssvr[[#This Row],[Created By]])</f>
        <v>Kristen Hebert</v>
      </c>
      <c r="R1468" s="28" t="str">
        <f>IF(ISNUMBER(SEARCH(",",Table_owssvr[[#This Row],[Created By]])),(MID(Table_owssvr[[#This Row],[Created By_A]]&amp;" "&amp;Table_owssvr[[#This Row],[Created By_A]],FIND(" ",Table_owssvr[[#This Row],[Created By_A]])+1,LEN(Table_owssvr[[#This Row],[Created By_A]]))),Table_owssvr[[#This Row],[Created By]])</f>
        <v>Kristen Hebert</v>
      </c>
      <c r="S1468" s="36" t="str">
        <f>IF(ISNUMBER(SEARCH(",",Table_owssvr[[#This Row],[Created By_B1]])),SUBSTITUTE(Table_owssvr[[#This Row],[Created By_B1]],",",""),Table_owssvr[[#This Row],[Created By_B1]])</f>
        <v>Kristen Hebert</v>
      </c>
      <c r="T1468" s="31">
        <v>1485</v>
      </c>
      <c r="U1468" s="25" t="s">
        <v>15</v>
      </c>
      <c r="V1468" s="29">
        <v>43675.349270833336</v>
      </c>
      <c r="W1468" s="25" t="s">
        <v>4</v>
      </c>
      <c r="X1468" s="25"/>
      <c r="Y1468" s="25" t="s">
        <v>190</v>
      </c>
      <c r="Z1468" s="25" t="s">
        <v>12</v>
      </c>
      <c r="AA1468" s="25" t="s">
        <v>11</v>
      </c>
    </row>
    <row r="1469" spans="1:27" x14ac:dyDescent="0.25">
      <c r="A1469" s="25" t="s">
        <v>631</v>
      </c>
      <c r="B1469" s="26">
        <v>43089</v>
      </c>
      <c r="C1469" s="27" t="str">
        <f ca="1">IF(Table_owssvr[[#This Row],[Date]]&gt;=(TODAY()-365),"Y","N")</f>
        <v>N</v>
      </c>
      <c r="D1469" s="25" t="s">
        <v>2692</v>
      </c>
      <c r="E1469" s="25" t="s">
        <v>296</v>
      </c>
      <c r="F1469" s="14" t="s">
        <v>3007</v>
      </c>
      <c r="G1469" s="25" t="s">
        <v>812</v>
      </c>
      <c r="H1469" s="28" t="str">
        <f>IFERROR(LEFT(Table_owssvr[[#This Row],[Subject]],FIND(";",Table_owssvr[[#This Row],[Subject]])-1),Table_owssvr[[#This Row],[Subject]])</f>
        <v>Damage related to disaster</v>
      </c>
      <c r="I1469" s="25" t="s">
        <v>27</v>
      </c>
      <c r="J1469" s="25" t="s">
        <v>4</v>
      </c>
      <c r="K1469" s="29">
        <v>43675.349710648145</v>
      </c>
      <c r="L1469" s="25"/>
      <c r="M1469" s="25"/>
      <c r="N1469" s="30" t="s">
        <v>12</v>
      </c>
      <c r="O1469" s="28" t="b">
        <v>0</v>
      </c>
      <c r="P1469" s="25" t="s">
        <v>15</v>
      </c>
      <c r="Q1469" s="28" t="str">
        <f>IF(ISNUMBER(SEARCH(",",Table_owssvr[[#This Row],[Created By]])),SUBSTITUTE(Table_owssvr[[#This Row],[Created By]]," OCD,",""),Table_owssvr[[#This Row],[Created By]])</f>
        <v>Kristen Hebert</v>
      </c>
      <c r="R1469" s="28" t="str">
        <f>IF(ISNUMBER(SEARCH(",",Table_owssvr[[#This Row],[Created By]])),(MID(Table_owssvr[[#This Row],[Created By_A]]&amp;" "&amp;Table_owssvr[[#This Row],[Created By_A]],FIND(" ",Table_owssvr[[#This Row],[Created By_A]])+1,LEN(Table_owssvr[[#This Row],[Created By_A]]))),Table_owssvr[[#This Row],[Created By]])</f>
        <v>Kristen Hebert</v>
      </c>
      <c r="S1469" s="36" t="str">
        <f>IF(ISNUMBER(SEARCH(",",Table_owssvr[[#This Row],[Created By_B1]])),SUBSTITUTE(Table_owssvr[[#This Row],[Created By_B1]],",",""),Table_owssvr[[#This Row],[Created By_B1]])</f>
        <v>Kristen Hebert</v>
      </c>
      <c r="T1469" s="31">
        <v>1486</v>
      </c>
      <c r="U1469" s="25" t="s">
        <v>15</v>
      </c>
      <c r="V1469" s="29">
        <v>43675.349710648145</v>
      </c>
      <c r="W1469" s="25" t="s">
        <v>4</v>
      </c>
      <c r="X1469" s="25"/>
      <c r="Y1469" s="25" t="s">
        <v>190</v>
      </c>
      <c r="Z1469" s="25" t="s">
        <v>12</v>
      </c>
      <c r="AA1469" s="25" t="s">
        <v>11</v>
      </c>
    </row>
    <row r="1470" spans="1:27" x14ac:dyDescent="0.25">
      <c r="A1470" s="25" t="s">
        <v>631</v>
      </c>
      <c r="B1470" s="26">
        <v>43034</v>
      </c>
      <c r="C1470" s="27" t="str">
        <f ca="1">IF(Table_owssvr[[#This Row],[Date]]&gt;=(TODAY()-365),"Y","N")</f>
        <v>N</v>
      </c>
      <c r="D1470" s="25" t="s">
        <v>2692</v>
      </c>
      <c r="E1470" s="25" t="s">
        <v>296</v>
      </c>
      <c r="F1470" s="14" t="s">
        <v>3007</v>
      </c>
      <c r="G1470" s="25" t="s">
        <v>812</v>
      </c>
      <c r="H1470" s="28" t="str">
        <f>IFERROR(LEFT(Table_owssvr[[#This Row],[Subject]],FIND(";",Table_owssvr[[#This Row],[Subject]])-1),Table_owssvr[[#This Row],[Subject]])</f>
        <v>Damage related to disaster</v>
      </c>
      <c r="I1470" s="25" t="s">
        <v>27</v>
      </c>
      <c r="J1470" s="25" t="s">
        <v>4</v>
      </c>
      <c r="K1470" s="29">
        <v>43675.350856481484</v>
      </c>
      <c r="L1470" s="25"/>
      <c r="M1470" s="25"/>
      <c r="N1470" s="30" t="s">
        <v>12</v>
      </c>
      <c r="O1470" s="28" t="b">
        <v>0</v>
      </c>
      <c r="P1470" s="25" t="s">
        <v>15</v>
      </c>
      <c r="Q1470" s="28" t="str">
        <f>IF(ISNUMBER(SEARCH(",",Table_owssvr[[#This Row],[Created By]])),SUBSTITUTE(Table_owssvr[[#This Row],[Created By]]," OCD,",""),Table_owssvr[[#This Row],[Created By]])</f>
        <v>Kristen Hebert</v>
      </c>
      <c r="R1470" s="28" t="str">
        <f>IF(ISNUMBER(SEARCH(",",Table_owssvr[[#This Row],[Created By]])),(MID(Table_owssvr[[#This Row],[Created By_A]]&amp;" "&amp;Table_owssvr[[#This Row],[Created By_A]],FIND(" ",Table_owssvr[[#This Row],[Created By_A]])+1,LEN(Table_owssvr[[#This Row],[Created By_A]]))),Table_owssvr[[#This Row],[Created By]])</f>
        <v>Kristen Hebert</v>
      </c>
      <c r="S1470" s="36" t="str">
        <f>IF(ISNUMBER(SEARCH(",",Table_owssvr[[#This Row],[Created By_B1]])),SUBSTITUTE(Table_owssvr[[#This Row],[Created By_B1]],",",""),Table_owssvr[[#This Row],[Created By_B1]])</f>
        <v>Kristen Hebert</v>
      </c>
      <c r="T1470" s="31">
        <v>1487</v>
      </c>
      <c r="U1470" s="25" t="s">
        <v>15</v>
      </c>
      <c r="V1470" s="29">
        <v>43675.350856481484</v>
      </c>
      <c r="W1470" s="25" t="s">
        <v>4</v>
      </c>
      <c r="X1470" s="25"/>
      <c r="Y1470" s="25" t="s">
        <v>190</v>
      </c>
      <c r="Z1470" s="25" t="s">
        <v>12</v>
      </c>
      <c r="AA1470" s="25" t="s">
        <v>11</v>
      </c>
    </row>
    <row r="1471" spans="1:27" x14ac:dyDescent="0.25">
      <c r="A1471" s="25" t="s">
        <v>631</v>
      </c>
      <c r="B1471" s="26">
        <v>43279</v>
      </c>
      <c r="C1471" s="27" t="str">
        <f ca="1">IF(Table_owssvr[[#This Row],[Date]]&gt;=(TODAY()-365),"Y","N")</f>
        <v>N</v>
      </c>
      <c r="D1471" s="25" t="s">
        <v>2692</v>
      </c>
      <c r="E1471" s="25" t="s">
        <v>296</v>
      </c>
      <c r="F1471" s="14" t="s">
        <v>3007</v>
      </c>
      <c r="G1471" s="25" t="s">
        <v>812</v>
      </c>
      <c r="H1471" s="28" t="str">
        <f>IFERROR(LEFT(Table_owssvr[[#This Row],[Subject]],FIND(";",Table_owssvr[[#This Row],[Subject]])-1),Table_owssvr[[#This Row],[Subject]])</f>
        <v>Damage related to disaster</v>
      </c>
      <c r="I1471" s="25" t="s">
        <v>27</v>
      </c>
      <c r="J1471" s="25" t="s">
        <v>4</v>
      </c>
      <c r="K1471" s="29">
        <v>43675.351574074077</v>
      </c>
      <c r="L1471" s="25"/>
      <c r="M1471" s="25"/>
      <c r="N1471" s="30" t="s">
        <v>12</v>
      </c>
      <c r="O1471" s="28" t="b">
        <v>0</v>
      </c>
      <c r="P1471" s="25" t="s">
        <v>15</v>
      </c>
      <c r="Q1471" s="28" t="str">
        <f>IF(ISNUMBER(SEARCH(",",Table_owssvr[[#This Row],[Created By]])),SUBSTITUTE(Table_owssvr[[#This Row],[Created By]]," OCD,",""),Table_owssvr[[#This Row],[Created By]])</f>
        <v>Kristen Hebert</v>
      </c>
      <c r="R1471" s="28" t="str">
        <f>IF(ISNUMBER(SEARCH(",",Table_owssvr[[#This Row],[Created By]])),(MID(Table_owssvr[[#This Row],[Created By_A]]&amp;" "&amp;Table_owssvr[[#This Row],[Created By_A]],FIND(" ",Table_owssvr[[#This Row],[Created By_A]])+1,LEN(Table_owssvr[[#This Row],[Created By_A]]))),Table_owssvr[[#This Row],[Created By]])</f>
        <v>Kristen Hebert</v>
      </c>
      <c r="S1471" s="36" t="str">
        <f>IF(ISNUMBER(SEARCH(",",Table_owssvr[[#This Row],[Created By_B1]])),SUBSTITUTE(Table_owssvr[[#This Row],[Created By_B1]],",",""),Table_owssvr[[#This Row],[Created By_B1]])</f>
        <v>Kristen Hebert</v>
      </c>
      <c r="T1471" s="31">
        <v>1488</v>
      </c>
      <c r="U1471" s="25" t="s">
        <v>15</v>
      </c>
      <c r="V1471" s="29">
        <v>43675.351574074077</v>
      </c>
      <c r="W1471" s="25" t="s">
        <v>4</v>
      </c>
      <c r="X1471" s="25"/>
      <c r="Y1471" s="25" t="s">
        <v>190</v>
      </c>
      <c r="Z1471" s="25" t="s">
        <v>12</v>
      </c>
      <c r="AA1471" s="25" t="s">
        <v>11</v>
      </c>
    </row>
    <row r="1472" spans="1:27" x14ac:dyDescent="0.25">
      <c r="A1472" s="25" t="s">
        <v>631</v>
      </c>
      <c r="B1472" s="26">
        <v>43307</v>
      </c>
      <c r="C1472" s="27" t="str">
        <f ca="1">IF(Table_owssvr[[#This Row],[Date]]&gt;=(TODAY()-365),"Y","N")</f>
        <v>N</v>
      </c>
      <c r="D1472" s="25" t="s">
        <v>2692</v>
      </c>
      <c r="E1472" s="25" t="s">
        <v>296</v>
      </c>
      <c r="F1472" s="14" t="s">
        <v>3007</v>
      </c>
      <c r="G1472" s="25" t="s">
        <v>812</v>
      </c>
      <c r="H1472" s="28" t="str">
        <f>IFERROR(LEFT(Table_owssvr[[#This Row],[Subject]],FIND(";",Table_owssvr[[#This Row],[Subject]])-1),Table_owssvr[[#This Row],[Subject]])</f>
        <v>Damage related to disaster</v>
      </c>
      <c r="I1472" s="25" t="s">
        <v>27</v>
      </c>
      <c r="J1472" s="25" t="s">
        <v>4</v>
      </c>
      <c r="K1472" s="29">
        <v>43675.352268518516</v>
      </c>
      <c r="L1472" s="25"/>
      <c r="M1472" s="25"/>
      <c r="N1472" s="30" t="s">
        <v>12</v>
      </c>
      <c r="O1472" s="28" t="b">
        <v>0</v>
      </c>
      <c r="P1472" s="25" t="s">
        <v>15</v>
      </c>
      <c r="Q1472" s="28" t="str">
        <f>IF(ISNUMBER(SEARCH(",",Table_owssvr[[#This Row],[Created By]])),SUBSTITUTE(Table_owssvr[[#This Row],[Created By]]," OCD,",""),Table_owssvr[[#This Row],[Created By]])</f>
        <v>Kristen Hebert</v>
      </c>
      <c r="R1472" s="28" t="str">
        <f>IF(ISNUMBER(SEARCH(",",Table_owssvr[[#This Row],[Created By]])),(MID(Table_owssvr[[#This Row],[Created By_A]]&amp;" "&amp;Table_owssvr[[#This Row],[Created By_A]],FIND(" ",Table_owssvr[[#This Row],[Created By_A]])+1,LEN(Table_owssvr[[#This Row],[Created By_A]]))),Table_owssvr[[#This Row],[Created By]])</f>
        <v>Kristen Hebert</v>
      </c>
      <c r="S1472" s="36" t="str">
        <f>IF(ISNUMBER(SEARCH(",",Table_owssvr[[#This Row],[Created By_B1]])),SUBSTITUTE(Table_owssvr[[#This Row],[Created By_B1]],",",""),Table_owssvr[[#This Row],[Created By_B1]])</f>
        <v>Kristen Hebert</v>
      </c>
      <c r="T1472" s="31">
        <v>1489</v>
      </c>
      <c r="U1472" s="25" t="s">
        <v>15</v>
      </c>
      <c r="V1472" s="29">
        <v>43675.352268518516</v>
      </c>
      <c r="W1472" s="25" t="s">
        <v>4</v>
      </c>
      <c r="X1472" s="25"/>
      <c r="Y1472" s="25" t="s">
        <v>190</v>
      </c>
      <c r="Z1472" s="25" t="s">
        <v>12</v>
      </c>
      <c r="AA1472" s="25" t="s">
        <v>11</v>
      </c>
    </row>
    <row r="1473" spans="1:27" x14ac:dyDescent="0.25">
      <c r="A1473" s="25" t="s">
        <v>3010</v>
      </c>
      <c r="B1473" s="26">
        <v>43525</v>
      </c>
      <c r="C1473" s="27" t="str">
        <f ca="1">IF(Table_owssvr[[#This Row],[Date]]&gt;=(TODAY()-365),"Y","N")</f>
        <v>N</v>
      </c>
      <c r="D1473" s="25" t="s">
        <v>692</v>
      </c>
      <c r="E1473" s="25" t="s">
        <v>39</v>
      </c>
      <c r="F1473" s="14" t="s">
        <v>3011</v>
      </c>
      <c r="G1473" s="25" t="s">
        <v>632</v>
      </c>
      <c r="H1473" s="28" t="str">
        <f>IFERROR(LEFT(Table_owssvr[[#This Row],[Subject]],FIND(";",Table_owssvr[[#This Row],[Subject]])-1),Table_owssvr[[#This Row],[Subject]])</f>
        <v>Damage related to disaster</v>
      </c>
      <c r="I1473" s="25" t="s">
        <v>27</v>
      </c>
      <c r="J1473" s="25" t="s">
        <v>4</v>
      </c>
      <c r="K1473" s="29">
        <v>43675.359027777777</v>
      </c>
      <c r="L1473" s="25"/>
      <c r="M1473" s="25"/>
      <c r="N1473" s="30" t="s">
        <v>12</v>
      </c>
      <c r="O1473" s="28" t="b">
        <v>0</v>
      </c>
      <c r="P1473" s="25" t="s">
        <v>15</v>
      </c>
      <c r="Q1473" s="28" t="str">
        <f>IF(ISNUMBER(SEARCH(",",Table_owssvr[[#This Row],[Created By]])),SUBSTITUTE(Table_owssvr[[#This Row],[Created By]]," OCD,",""),Table_owssvr[[#This Row],[Created By]])</f>
        <v>Kristen Hebert</v>
      </c>
      <c r="R1473" s="28" t="str">
        <f>IF(ISNUMBER(SEARCH(",",Table_owssvr[[#This Row],[Created By]])),(MID(Table_owssvr[[#This Row],[Created By_A]]&amp;" "&amp;Table_owssvr[[#This Row],[Created By_A]],FIND(" ",Table_owssvr[[#This Row],[Created By_A]])+1,LEN(Table_owssvr[[#This Row],[Created By_A]]))),Table_owssvr[[#This Row],[Created By]])</f>
        <v>Kristen Hebert</v>
      </c>
      <c r="S1473" s="36" t="str">
        <f>IF(ISNUMBER(SEARCH(",",Table_owssvr[[#This Row],[Created By_B1]])),SUBSTITUTE(Table_owssvr[[#This Row],[Created By_B1]],",",""),Table_owssvr[[#This Row],[Created By_B1]])</f>
        <v>Kristen Hebert</v>
      </c>
      <c r="T1473" s="31">
        <v>1490</v>
      </c>
      <c r="U1473" s="25" t="s">
        <v>15</v>
      </c>
      <c r="V1473" s="29">
        <v>43675.359027777777</v>
      </c>
      <c r="W1473" s="25" t="s">
        <v>4</v>
      </c>
      <c r="X1473" s="25"/>
      <c r="Y1473" s="25" t="s">
        <v>190</v>
      </c>
      <c r="Z1473" s="25" t="s">
        <v>12</v>
      </c>
      <c r="AA1473" s="25" t="s">
        <v>11</v>
      </c>
    </row>
    <row r="1474" spans="1:27" x14ac:dyDescent="0.25">
      <c r="A1474" s="25" t="s">
        <v>3010</v>
      </c>
      <c r="B1474" s="26">
        <v>43490</v>
      </c>
      <c r="C1474" s="27" t="str">
        <f ca="1">IF(Table_owssvr[[#This Row],[Date]]&gt;=(TODAY()-365),"Y","N")</f>
        <v>N</v>
      </c>
      <c r="D1474" s="25" t="s">
        <v>692</v>
      </c>
      <c r="E1474" s="25" t="s">
        <v>39</v>
      </c>
      <c r="F1474" s="14" t="s">
        <v>3011</v>
      </c>
      <c r="G1474" s="25" t="s">
        <v>632</v>
      </c>
      <c r="H1474" s="28" t="str">
        <f>IFERROR(LEFT(Table_owssvr[[#This Row],[Subject]],FIND(";",Table_owssvr[[#This Row],[Subject]])-1),Table_owssvr[[#This Row],[Subject]])</f>
        <v>Damage related to disaster</v>
      </c>
      <c r="I1474" s="25" t="s">
        <v>27</v>
      </c>
      <c r="J1474" s="25" t="s">
        <v>4</v>
      </c>
      <c r="K1474" s="29">
        <v>43675.359652777777</v>
      </c>
      <c r="L1474" s="25"/>
      <c r="M1474" s="25"/>
      <c r="N1474" s="30" t="s">
        <v>12</v>
      </c>
      <c r="O1474" s="28" t="b">
        <v>0</v>
      </c>
      <c r="P1474" s="25" t="s">
        <v>15</v>
      </c>
      <c r="Q1474" s="28" t="str">
        <f>IF(ISNUMBER(SEARCH(",",Table_owssvr[[#This Row],[Created By]])),SUBSTITUTE(Table_owssvr[[#This Row],[Created By]]," OCD,",""),Table_owssvr[[#This Row],[Created By]])</f>
        <v>Kristen Hebert</v>
      </c>
      <c r="R1474" s="28" t="str">
        <f>IF(ISNUMBER(SEARCH(",",Table_owssvr[[#This Row],[Created By]])),(MID(Table_owssvr[[#This Row],[Created By_A]]&amp;" "&amp;Table_owssvr[[#This Row],[Created By_A]],FIND(" ",Table_owssvr[[#This Row],[Created By_A]])+1,LEN(Table_owssvr[[#This Row],[Created By_A]]))),Table_owssvr[[#This Row],[Created By]])</f>
        <v>Kristen Hebert</v>
      </c>
      <c r="S1474" s="36" t="str">
        <f>IF(ISNUMBER(SEARCH(",",Table_owssvr[[#This Row],[Created By_B1]])),SUBSTITUTE(Table_owssvr[[#This Row],[Created By_B1]],",",""),Table_owssvr[[#This Row],[Created By_B1]])</f>
        <v>Kristen Hebert</v>
      </c>
      <c r="T1474" s="31">
        <v>1491</v>
      </c>
      <c r="U1474" s="25" t="s">
        <v>15</v>
      </c>
      <c r="V1474" s="29">
        <v>43675.359652777777</v>
      </c>
      <c r="W1474" s="25" t="s">
        <v>4</v>
      </c>
      <c r="X1474" s="25"/>
      <c r="Y1474" s="25" t="s">
        <v>190</v>
      </c>
      <c r="Z1474" s="25" t="s">
        <v>12</v>
      </c>
      <c r="AA1474" s="25" t="s">
        <v>11</v>
      </c>
    </row>
    <row r="1475" spans="1:27" x14ac:dyDescent="0.25">
      <c r="A1475" s="25" t="s">
        <v>3010</v>
      </c>
      <c r="B1475" s="26">
        <v>43434</v>
      </c>
      <c r="C1475" s="27" t="str">
        <f ca="1">IF(Table_owssvr[[#This Row],[Date]]&gt;=(TODAY()-365),"Y","N")</f>
        <v>N</v>
      </c>
      <c r="D1475" s="25" t="s">
        <v>692</v>
      </c>
      <c r="E1475" s="25" t="s">
        <v>39</v>
      </c>
      <c r="F1475" s="14" t="s">
        <v>3011</v>
      </c>
      <c r="G1475" s="25" t="s">
        <v>632</v>
      </c>
      <c r="H1475" s="28" t="str">
        <f>IFERROR(LEFT(Table_owssvr[[#This Row],[Subject]],FIND(";",Table_owssvr[[#This Row],[Subject]])-1),Table_owssvr[[#This Row],[Subject]])</f>
        <v>Damage related to disaster</v>
      </c>
      <c r="I1475" s="25" t="s">
        <v>27</v>
      </c>
      <c r="J1475" s="25" t="s">
        <v>4</v>
      </c>
      <c r="K1475" s="29">
        <v>43675.360034722224</v>
      </c>
      <c r="L1475" s="25"/>
      <c r="M1475" s="25"/>
      <c r="N1475" s="30" t="s">
        <v>12</v>
      </c>
      <c r="O1475" s="28" t="b">
        <v>0</v>
      </c>
      <c r="P1475" s="25" t="s">
        <v>15</v>
      </c>
      <c r="Q1475" s="28" t="str">
        <f>IF(ISNUMBER(SEARCH(",",Table_owssvr[[#This Row],[Created By]])),SUBSTITUTE(Table_owssvr[[#This Row],[Created By]]," OCD,",""),Table_owssvr[[#This Row],[Created By]])</f>
        <v>Kristen Hebert</v>
      </c>
      <c r="R1475" s="28" t="str">
        <f>IF(ISNUMBER(SEARCH(",",Table_owssvr[[#This Row],[Created By]])),(MID(Table_owssvr[[#This Row],[Created By_A]]&amp;" "&amp;Table_owssvr[[#This Row],[Created By_A]],FIND(" ",Table_owssvr[[#This Row],[Created By_A]])+1,LEN(Table_owssvr[[#This Row],[Created By_A]]))),Table_owssvr[[#This Row],[Created By]])</f>
        <v>Kristen Hebert</v>
      </c>
      <c r="S1475" s="36" t="str">
        <f>IF(ISNUMBER(SEARCH(",",Table_owssvr[[#This Row],[Created By_B1]])),SUBSTITUTE(Table_owssvr[[#This Row],[Created By_B1]],",",""),Table_owssvr[[#This Row],[Created By_B1]])</f>
        <v>Kristen Hebert</v>
      </c>
      <c r="T1475" s="31">
        <v>1492</v>
      </c>
      <c r="U1475" s="25" t="s">
        <v>15</v>
      </c>
      <c r="V1475" s="29">
        <v>43675.360034722224</v>
      </c>
      <c r="W1475" s="25" t="s">
        <v>4</v>
      </c>
      <c r="X1475" s="25"/>
      <c r="Y1475" s="25" t="s">
        <v>190</v>
      </c>
      <c r="Z1475" s="25" t="s">
        <v>12</v>
      </c>
      <c r="AA1475" s="25" t="s">
        <v>11</v>
      </c>
    </row>
    <row r="1476" spans="1:27" x14ac:dyDescent="0.25">
      <c r="A1476" s="25" t="s">
        <v>3010</v>
      </c>
      <c r="B1476" s="26">
        <v>43433</v>
      </c>
      <c r="C1476" s="27" t="str">
        <f ca="1">IF(Table_owssvr[[#This Row],[Date]]&gt;=(TODAY()-365),"Y","N")</f>
        <v>N</v>
      </c>
      <c r="D1476" s="25" t="s">
        <v>692</v>
      </c>
      <c r="E1476" s="25" t="s">
        <v>39</v>
      </c>
      <c r="F1476" s="14" t="s">
        <v>3011</v>
      </c>
      <c r="G1476" s="25" t="s">
        <v>632</v>
      </c>
      <c r="H1476" s="28" t="str">
        <f>IFERROR(LEFT(Table_owssvr[[#This Row],[Subject]],FIND(";",Table_owssvr[[#This Row],[Subject]])-1),Table_owssvr[[#This Row],[Subject]])</f>
        <v>Damage related to disaster</v>
      </c>
      <c r="I1476" s="25" t="s">
        <v>27</v>
      </c>
      <c r="J1476" s="25" t="s">
        <v>4</v>
      </c>
      <c r="K1476" s="29">
        <v>43675.360613425924</v>
      </c>
      <c r="L1476" s="25"/>
      <c r="M1476" s="25"/>
      <c r="N1476" s="30" t="s">
        <v>12</v>
      </c>
      <c r="O1476" s="28" t="b">
        <v>0</v>
      </c>
      <c r="P1476" s="25" t="s">
        <v>15</v>
      </c>
      <c r="Q1476" s="28" t="str">
        <f>IF(ISNUMBER(SEARCH(",",Table_owssvr[[#This Row],[Created By]])),SUBSTITUTE(Table_owssvr[[#This Row],[Created By]]," OCD,",""),Table_owssvr[[#This Row],[Created By]])</f>
        <v>Kristen Hebert</v>
      </c>
      <c r="R1476" s="28" t="str">
        <f>IF(ISNUMBER(SEARCH(",",Table_owssvr[[#This Row],[Created By]])),(MID(Table_owssvr[[#This Row],[Created By_A]]&amp;" "&amp;Table_owssvr[[#This Row],[Created By_A]],FIND(" ",Table_owssvr[[#This Row],[Created By_A]])+1,LEN(Table_owssvr[[#This Row],[Created By_A]]))),Table_owssvr[[#This Row],[Created By]])</f>
        <v>Kristen Hebert</v>
      </c>
      <c r="S1476" s="36" t="str">
        <f>IF(ISNUMBER(SEARCH(",",Table_owssvr[[#This Row],[Created By_B1]])),SUBSTITUTE(Table_owssvr[[#This Row],[Created By_B1]],",",""),Table_owssvr[[#This Row],[Created By_B1]])</f>
        <v>Kristen Hebert</v>
      </c>
      <c r="T1476" s="31">
        <v>1493</v>
      </c>
      <c r="U1476" s="25" t="s">
        <v>15</v>
      </c>
      <c r="V1476" s="29">
        <v>43675.360613425924</v>
      </c>
      <c r="W1476" s="25" t="s">
        <v>4</v>
      </c>
      <c r="X1476" s="25"/>
      <c r="Y1476" s="25" t="s">
        <v>190</v>
      </c>
      <c r="Z1476" s="25" t="s">
        <v>12</v>
      </c>
      <c r="AA1476" s="25" t="s">
        <v>11</v>
      </c>
    </row>
    <row r="1477" spans="1:27" x14ac:dyDescent="0.25">
      <c r="A1477" s="25" t="s">
        <v>3010</v>
      </c>
      <c r="B1477" s="26">
        <v>43371</v>
      </c>
      <c r="C1477" s="27" t="str">
        <f ca="1">IF(Table_owssvr[[#This Row],[Date]]&gt;=(TODAY()-365),"Y","N")</f>
        <v>N</v>
      </c>
      <c r="D1477" s="25" t="s">
        <v>692</v>
      </c>
      <c r="E1477" s="25" t="s">
        <v>39</v>
      </c>
      <c r="F1477" s="14" t="s">
        <v>3011</v>
      </c>
      <c r="G1477" s="25" t="s">
        <v>819</v>
      </c>
      <c r="H1477" s="28" t="str">
        <f>IFERROR(LEFT(Table_owssvr[[#This Row],[Subject]],FIND(";",Table_owssvr[[#This Row],[Subject]])-1),Table_owssvr[[#This Row],[Subject]])</f>
        <v>Damage related to disaster</v>
      </c>
      <c r="I1477" s="25" t="s">
        <v>27</v>
      </c>
      <c r="J1477" s="25" t="s">
        <v>4</v>
      </c>
      <c r="K1477" s="29">
        <v>43675.361701388887</v>
      </c>
      <c r="L1477" s="25"/>
      <c r="M1477" s="25"/>
      <c r="N1477" s="30" t="s">
        <v>12</v>
      </c>
      <c r="O1477" s="28" t="b">
        <v>0</v>
      </c>
      <c r="P1477" s="25" t="s">
        <v>15</v>
      </c>
      <c r="Q1477" s="28" t="str">
        <f>IF(ISNUMBER(SEARCH(",",Table_owssvr[[#This Row],[Created By]])),SUBSTITUTE(Table_owssvr[[#This Row],[Created By]]," OCD,",""),Table_owssvr[[#This Row],[Created By]])</f>
        <v>Kristen Hebert</v>
      </c>
      <c r="R1477" s="28" t="str">
        <f>IF(ISNUMBER(SEARCH(",",Table_owssvr[[#This Row],[Created By]])),(MID(Table_owssvr[[#This Row],[Created By_A]]&amp;" "&amp;Table_owssvr[[#This Row],[Created By_A]],FIND(" ",Table_owssvr[[#This Row],[Created By_A]])+1,LEN(Table_owssvr[[#This Row],[Created By_A]]))),Table_owssvr[[#This Row],[Created By]])</f>
        <v>Kristen Hebert</v>
      </c>
      <c r="S1477" s="36" t="str">
        <f>IF(ISNUMBER(SEARCH(",",Table_owssvr[[#This Row],[Created By_B1]])),SUBSTITUTE(Table_owssvr[[#This Row],[Created By_B1]],",",""),Table_owssvr[[#This Row],[Created By_B1]])</f>
        <v>Kristen Hebert</v>
      </c>
      <c r="T1477" s="31">
        <v>1494</v>
      </c>
      <c r="U1477" s="25" t="s">
        <v>15</v>
      </c>
      <c r="V1477" s="29">
        <v>43675.361701388887</v>
      </c>
      <c r="W1477" s="25" t="s">
        <v>4</v>
      </c>
      <c r="X1477" s="25"/>
      <c r="Y1477" s="25" t="s">
        <v>190</v>
      </c>
      <c r="Z1477" s="25" t="s">
        <v>12</v>
      </c>
      <c r="AA1477" s="25" t="s">
        <v>11</v>
      </c>
    </row>
    <row r="1478" spans="1:27" x14ac:dyDescent="0.25">
      <c r="A1478" s="25" t="s">
        <v>3010</v>
      </c>
      <c r="B1478" s="26">
        <v>43308</v>
      </c>
      <c r="C1478" s="27" t="str">
        <f ca="1">IF(Table_owssvr[[#This Row],[Date]]&gt;=(TODAY()-365),"Y","N")</f>
        <v>N</v>
      </c>
      <c r="D1478" s="25" t="s">
        <v>692</v>
      </c>
      <c r="E1478" s="25" t="s">
        <v>39</v>
      </c>
      <c r="F1478" s="14" t="s">
        <v>3011</v>
      </c>
      <c r="G1478" s="25" t="s">
        <v>632</v>
      </c>
      <c r="H1478" s="28" t="str">
        <f>IFERROR(LEFT(Table_owssvr[[#This Row],[Subject]],FIND(";",Table_owssvr[[#This Row],[Subject]])-1),Table_owssvr[[#This Row],[Subject]])</f>
        <v>Damage related to disaster</v>
      </c>
      <c r="I1478" s="25" t="s">
        <v>27</v>
      </c>
      <c r="J1478" s="25" t="s">
        <v>4</v>
      </c>
      <c r="K1478" s="29">
        <v>43675.362118055556</v>
      </c>
      <c r="L1478" s="25"/>
      <c r="M1478" s="25"/>
      <c r="N1478" s="30" t="s">
        <v>12</v>
      </c>
      <c r="O1478" s="28" t="b">
        <v>0</v>
      </c>
      <c r="P1478" s="25" t="s">
        <v>15</v>
      </c>
      <c r="Q1478" s="28" t="str">
        <f>IF(ISNUMBER(SEARCH(",",Table_owssvr[[#This Row],[Created By]])),SUBSTITUTE(Table_owssvr[[#This Row],[Created By]]," OCD,",""),Table_owssvr[[#This Row],[Created By]])</f>
        <v>Kristen Hebert</v>
      </c>
      <c r="R1478" s="28" t="str">
        <f>IF(ISNUMBER(SEARCH(",",Table_owssvr[[#This Row],[Created By]])),(MID(Table_owssvr[[#This Row],[Created By_A]]&amp;" "&amp;Table_owssvr[[#This Row],[Created By_A]],FIND(" ",Table_owssvr[[#This Row],[Created By_A]])+1,LEN(Table_owssvr[[#This Row],[Created By_A]]))),Table_owssvr[[#This Row],[Created By]])</f>
        <v>Kristen Hebert</v>
      </c>
      <c r="S1478" s="36" t="str">
        <f>IF(ISNUMBER(SEARCH(",",Table_owssvr[[#This Row],[Created By_B1]])),SUBSTITUTE(Table_owssvr[[#This Row],[Created By_B1]],",",""),Table_owssvr[[#This Row],[Created By_B1]])</f>
        <v>Kristen Hebert</v>
      </c>
      <c r="T1478" s="31">
        <v>1495</v>
      </c>
      <c r="U1478" s="25" t="s">
        <v>15</v>
      </c>
      <c r="V1478" s="29">
        <v>43675.362118055556</v>
      </c>
      <c r="W1478" s="25" t="s">
        <v>4</v>
      </c>
      <c r="X1478" s="25"/>
      <c r="Y1478" s="25" t="s">
        <v>190</v>
      </c>
      <c r="Z1478" s="25" t="s">
        <v>12</v>
      </c>
      <c r="AA1478" s="25" t="s">
        <v>11</v>
      </c>
    </row>
    <row r="1479" spans="1:27" x14ac:dyDescent="0.25">
      <c r="A1479" s="25" t="s">
        <v>3010</v>
      </c>
      <c r="B1479" s="26">
        <v>43336</v>
      </c>
      <c r="C1479" s="27" t="str">
        <f ca="1">IF(Table_owssvr[[#This Row],[Date]]&gt;=(TODAY()-365),"Y","N")</f>
        <v>N</v>
      </c>
      <c r="D1479" s="25" t="s">
        <v>692</v>
      </c>
      <c r="E1479" s="25" t="s">
        <v>39</v>
      </c>
      <c r="F1479" s="14" t="s">
        <v>3011</v>
      </c>
      <c r="G1479" s="25" t="s">
        <v>632</v>
      </c>
      <c r="H1479" s="28" t="str">
        <f>IFERROR(LEFT(Table_owssvr[[#This Row],[Subject]],FIND(";",Table_owssvr[[#This Row],[Subject]])-1),Table_owssvr[[#This Row],[Subject]])</f>
        <v>Damage related to disaster</v>
      </c>
      <c r="I1479" s="25" t="s">
        <v>27</v>
      </c>
      <c r="J1479" s="25" t="s">
        <v>4</v>
      </c>
      <c r="K1479" s="29">
        <v>43675.362476851849</v>
      </c>
      <c r="L1479" s="25"/>
      <c r="M1479" s="25"/>
      <c r="N1479" s="30" t="s">
        <v>12</v>
      </c>
      <c r="O1479" s="28" t="b">
        <v>0</v>
      </c>
      <c r="P1479" s="25" t="s">
        <v>15</v>
      </c>
      <c r="Q1479" s="28" t="str">
        <f>IF(ISNUMBER(SEARCH(",",Table_owssvr[[#This Row],[Created By]])),SUBSTITUTE(Table_owssvr[[#This Row],[Created By]]," OCD,",""),Table_owssvr[[#This Row],[Created By]])</f>
        <v>Kristen Hebert</v>
      </c>
      <c r="R1479" s="28" t="str">
        <f>IF(ISNUMBER(SEARCH(",",Table_owssvr[[#This Row],[Created By]])),(MID(Table_owssvr[[#This Row],[Created By_A]]&amp;" "&amp;Table_owssvr[[#This Row],[Created By_A]],FIND(" ",Table_owssvr[[#This Row],[Created By_A]])+1,LEN(Table_owssvr[[#This Row],[Created By_A]]))),Table_owssvr[[#This Row],[Created By]])</f>
        <v>Kristen Hebert</v>
      </c>
      <c r="S1479" s="36" t="str">
        <f>IF(ISNUMBER(SEARCH(",",Table_owssvr[[#This Row],[Created By_B1]])),SUBSTITUTE(Table_owssvr[[#This Row],[Created By_B1]],",",""),Table_owssvr[[#This Row],[Created By_B1]])</f>
        <v>Kristen Hebert</v>
      </c>
      <c r="T1479" s="31">
        <v>1496</v>
      </c>
      <c r="U1479" s="25" t="s">
        <v>15</v>
      </c>
      <c r="V1479" s="29">
        <v>43675.362476851849</v>
      </c>
      <c r="W1479" s="25" t="s">
        <v>4</v>
      </c>
      <c r="X1479" s="25"/>
      <c r="Y1479" s="25" t="s">
        <v>190</v>
      </c>
      <c r="Z1479" s="25" t="s">
        <v>12</v>
      </c>
      <c r="AA1479" s="25" t="s">
        <v>11</v>
      </c>
    </row>
    <row r="1480" spans="1:27" x14ac:dyDescent="0.25">
      <c r="A1480" s="25" t="s">
        <v>3010</v>
      </c>
      <c r="B1480" s="26">
        <v>43154</v>
      </c>
      <c r="C1480" s="27" t="str">
        <f ca="1">IF(Table_owssvr[[#This Row],[Date]]&gt;=(TODAY()-365),"Y","N")</f>
        <v>N</v>
      </c>
      <c r="D1480" s="25" t="s">
        <v>692</v>
      </c>
      <c r="E1480" s="25" t="s">
        <v>39</v>
      </c>
      <c r="F1480" s="14" t="s">
        <v>3011</v>
      </c>
      <c r="G1480" s="25" t="s">
        <v>632</v>
      </c>
      <c r="H1480" s="28" t="str">
        <f>IFERROR(LEFT(Table_owssvr[[#This Row],[Subject]],FIND(";",Table_owssvr[[#This Row],[Subject]])-1),Table_owssvr[[#This Row],[Subject]])</f>
        <v>Damage related to disaster</v>
      </c>
      <c r="I1480" s="25" t="s">
        <v>27</v>
      </c>
      <c r="J1480" s="25" t="s">
        <v>4</v>
      </c>
      <c r="K1480" s="29">
        <v>43675.362928240742</v>
      </c>
      <c r="L1480" s="25"/>
      <c r="M1480" s="25"/>
      <c r="N1480" s="30" t="s">
        <v>12</v>
      </c>
      <c r="O1480" s="28" t="b">
        <v>0</v>
      </c>
      <c r="P1480" s="25" t="s">
        <v>15</v>
      </c>
      <c r="Q1480" s="28" t="str">
        <f>IF(ISNUMBER(SEARCH(",",Table_owssvr[[#This Row],[Created By]])),SUBSTITUTE(Table_owssvr[[#This Row],[Created By]]," OCD,",""),Table_owssvr[[#This Row],[Created By]])</f>
        <v>Kristen Hebert</v>
      </c>
      <c r="R1480" s="28" t="str">
        <f>IF(ISNUMBER(SEARCH(",",Table_owssvr[[#This Row],[Created By]])),(MID(Table_owssvr[[#This Row],[Created By_A]]&amp;" "&amp;Table_owssvr[[#This Row],[Created By_A]],FIND(" ",Table_owssvr[[#This Row],[Created By_A]])+1,LEN(Table_owssvr[[#This Row],[Created By_A]]))),Table_owssvr[[#This Row],[Created By]])</f>
        <v>Kristen Hebert</v>
      </c>
      <c r="S1480" s="36" t="str">
        <f>IF(ISNUMBER(SEARCH(",",Table_owssvr[[#This Row],[Created By_B1]])),SUBSTITUTE(Table_owssvr[[#This Row],[Created By_B1]],",",""),Table_owssvr[[#This Row],[Created By_B1]])</f>
        <v>Kristen Hebert</v>
      </c>
      <c r="T1480" s="31">
        <v>1497</v>
      </c>
      <c r="U1480" s="25" t="s">
        <v>15</v>
      </c>
      <c r="V1480" s="29">
        <v>43675.362928240742</v>
      </c>
      <c r="W1480" s="25" t="s">
        <v>4</v>
      </c>
      <c r="X1480" s="25"/>
      <c r="Y1480" s="25" t="s">
        <v>190</v>
      </c>
      <c r="Z1480" s="25" t="s">
        <v>12</v>
      </c>
      <c r="AA1480" s="25" t="s">
        <v>11</v>
      </c>
    </row>
    <row r="1481" spans="1:27" x14ac:dyDescent="0.25">
      <c r="A1481" s="25" t="s">
        <v>3010</v>
      </c>
      <c r="B1481" s="26">
        <v>43035</v>
      </c>
      <c r="C1481" s="27" t="str">
        <f ca="1">IF(Table_owssvr[[#This Row],[Date]]&gt;=(TODAY()-365),"Y","N")</f>
        <v>N</v>
      </c>
      <c r="D1481" s="25" t="s">
        <v>692</v>
      </c>
      <c r="E1481" s="25" t="s">
        <v>39</v>
      </c>
      <c r="F1481" s="14" t="s">
        <v>3011</v>
      </c>
      <c r="G1481" s="25" t="s">
        <v>632</v>
      </c>
      <c r="H1481" s="28" t="str">
        <f>IFERROR(LEFT(Table_owssvr[[#This Row],[Subject]],FIND(";",Table_owssvr[[#This Row],[Subject]])-1),Table_owssvr[[#This Row],[Subject]])</f>
        <v>Damage related to disaster</v>
      </c>
      <c r="I1481" s="25" t="s">
        <v>27</v>
      </c>
      <c r="J1481" s="25" t="s">
        <v>4</v>
      </c>
      <c r="K1481" s="29">
        <v>43675.363321759258</v>
      </c>
      <c r="L1481" s="25"/>
      <c r="M1481" s="25"/>
      <c r="N1481" s="30" t="s">
        <v>12</v>
      </c>
      <c r="O1481" s="28" t="b">
        <v>0</v>
      </c>
      <c r="P1481" s="25" t="s">
        <v>15</v>
      </c>
      <c r="Q1481" s="28" t="str">
        <f>IF(ISNUMBER(SEARCH(",",Table_owssvr[[#This Row],[Created By]])),SUBSTITUTE(Table_owssvr[[#This Row],[Created By]]," OCD,",""),Table_owssvr[[#This Row],[Created By]])</f>
        <v>Kristen Hebert</v>
      </c>
      <c r="R1481" s="28" t="str">
        <f>IF(ISNUMBER(SEARCH(",",Table_owssvr[[#This Row],[Created By]])),(MID(Table_owssvr[[#This Row],[Created By_A]]&amp;" "&amp;Table_owssvr[[#This Row],[Created By_A]],FIND(" ",Table_owssvr[[#This Row],[Created By_A]])+1,LEN(Table_owssvr[[#This Row],[Created By_A]]))),Table_owssvr[[#This Row],[Created By]])</f>
        <v>Kristen Hebert</v>
      </c>
      <c r="S1481" s="36" t="str">
        <f>IF(ISNUMBER(SEARCH(",",Table_owssvr[[#This Row],[Created By_B1]])),SUBSTITUTE(Table_owssvr[[#This Row],[Created By_B1]],",",""),Table_owssvr[[#This Row],[Created By_B1]])</f>
        <v>Kristen Hebert</v>
      </c>
      <c r="T1481" s="31">
        <v>1498</v>
      </c>
      <c r="U1481" s="25" t="s">
        <v>15</v>
      </c>
      <c r="V1481" s="29">
        <v>43675.363321759258</v>
      </c>
      <c r="W1481" s="25" t="s">
        <v>4</v>
      </c>
      <c r="X1481" s="25"/>
      <c r="Y1481" s="25" t="s">
        <v>190</v>
      </c>
      <c r="Z1481" s="25" t="s">
        <v>12</v>
      </c>
      <c r="AA1481" s="25" t="s">
        <v>11</v>
      </c>
    </row>
    <row r="1482" spans="1:27" x14ac:dyDescent="0.25">
      <c r="A1482" s="25" t="s">
        <v>3010</v>
      </c>
      <c r="B1482" s="26">
        <v>43182</v>
      </c>
      <c r="C1482" s="27" t="str">
        <f ca="1">IF(Table_owssvr[[#This Row],[Date]]&gt;=(TODAY()-365),"Y","N")</f>
        <v>N</v>
      </c>
      <c r="D1482" s="25" t="s">
        <v>692</v>
      </c>
      <c r="E1482" s="25" t="s">
        <v>39</v>
      </c>
      <c r="F1482" s="14" t="s">
        <v>3011</v>
      </c>
      <c r="G1482" s="25" t="s">
        <v>632</v>
      </c>
      <c r="H1482" s="28" t="str">
        <f>IFERROR(LEFT(Table_owssvr[[#This Row],[Subject]],FIND(";",Table_owssvr[[#This Row],[Subject]])-1),Table_owssvr[[#This Row],[Subject]])</f>
        <v>Damage related to disaster</v>
      </c>
      <c r="I1482" s="25" t="s">
        <v>27</v>
      </c>
      <c r="J1482" s="25" t="s">
        <v>4</v>
      </c>
      <c r="K1482" s="29">
        <v>43675.364386574074</v>
      </c>
      <c r="L1482" s="25"/>
      <c r="M1482" s="25"/>
      <c r="N1482" s="30" t="s">
        <v>12</v>
      </c>
      <c r="O1482" s="28" t="b">
        <v>0</v>
      </c>
      <c r="P1482" s="25" t="s">
        <v>15</v>
      </c>
      <c r="Q1482" s="28" t="str">
        <f>IF(ISNUMBER(SEARCH(",",Table_owssvr[[#This Row],[Created By]])),SUBSTITUTE(Table_owssvr[[#This Row],[Created By]]," OCD,",""),Table_owssvr[[#This Row],[Created By]])</f>
        <v>Kristen Hebert</v>
      </c>
      <c r="R1482" s="28" t="str">
        <f>IF(ISNUMBER(SEARCH(",",Table_owssvr[[#This Row],[Created By]])),(MID(Table_owssvr[[#This Row],[Created By_A]]&amp;" "&amp;Table_owssvr[[#This Row],[Created By_A]],FIND(" ",Table_owssvr[[#This Row],[Created By_A]])+1,LEN(Table_owssvr[[#This Row],[Created By_A]]))),Table_owssvr[[#This Row],[Created By]])</f>
        <v>Kristen Hebert</v>
      </c>
      <c r="S1482" s="36" t="str">
        <f>IF(ISNUMBER(SEARCH(",",Table_owssvr[[#This Row],[Created By_B1]])),SUBSTITUTE(Table_owssvr[[#This Row],[Created By_B1]],",",""),Table_owssvr[[#This Row],[Created By_B1]])</f>
        <v>Kristen Hebert</v>
      </c>
      <c r="T1482" s="31">
        <v>1499</v>
      </c>
      <c r="U1482" s="25" t="s">
        <v>15</v>
      </c>
      <c r="V1482" s="29">
        <v>43675.364386574074</v>
      </c>
      <c r="W1482" s="25" t="s">
        <v>4</v>
      </c>
      <c r="X1482" s="25"/>
      <c r="Y1482" s="25" t="s">
        <v>190</v>
      </c>
      <c r="Z1482" s="25" t="s">
        <v>12</v>
      </c>
      <c r="AA1482" s="25" t="s">
        <v>11</v>
      </c>
    </row>
    <row r="1483" spans="1:27" x14ac:dyDescent="0.25">
      <c r="A1483" s="25" t="s">
        <v>3010</v>
      </c>
      <c r="B1483" s="26">
        <v>43217</v>
      </c>
      <c r="C1483" s="27" t="str">
        <f ca="1">IF(Table_owssvr[[#This Row],[Date]]&gt;=(TODAY()-365),"Y","N")</f>
        <v>N</v>
      </c>
      <c r="D1483" s="25" t="s">
        <v>692</v>
      </c>
      <c r="E1483" s="25" t="s">
        <v>39</v>
      </c>
      <c r="F1483" s="14" t="s">
        <v>3011</v>
      </c>
      <c r="G1483" s="25" t="s">
        <v>3012</v>
      </c>
      <c r="H1483" s="28" t="str">
        <f>IFERROR(LEFT(Table_owssvr[[#This Row],[Subject]],FIND(";",Table_owssvr[[#This Row],[Subject]])-1),Table_owssvr[[#This Row],[Subject]])</f>
        <v>Damage related to disaster</v>
      </c>
      <c r="I1483" s="25" t="s">
        <v>27</v>
      </c>
      <c r="J1483" s="25" t="s">
        <v>4</v>
      </c>
      <c r="K1483" s="29">
        <v>43675.364861111113</v>
      </c>
      <c r="L1483" s="25"/>
      <c r="M1483" s="25"/>
      <c r="N1483" s="30" t="s">
        <v>12</v>
      </c>
      <c r="O1483" s="28" t="b">
        <v>0</v>
      </c>
      <c r="P1483" s="25" t="s">
        <v>15</v>
      </c>
      <c r="Q1483" s="28" t="str">
        <f>IF(ISNUMBER(SEARCH(",",Table_owssvr[[#This Row],[Created By]])),SUBSTITUTE(Table_owssvr[[#This Row],[Created By]]," OCD,",""),Table_owssvr[[#This Row],[Created By]])</f>
        <v>Kristen Hebert</v>
      </c>
      <c r="R1483" s="28" t="str">
        <f>IF(ISNUMBER(SEARCH(",",Table_owssvr[[#This Row],[Created By]])),(MID(Table_owssvr[[#This Row],[Created By_A]]&amp;" "&amp;Table_owssvr[[#This Row],[Created By_A]],FIND(" ",Table_owssvr[[#This Row],[Created By_A]])+1,LEN(Table_owssvr[[#This Row],[Created By_A]]))),Table_owssvr[[#This Row],[Created By]])</f>
        <v>Kristen Hebert</v>
      </c>
      <c r="S1483" s="36" t="str">
        <f>IF(ISNUMBER(SEARCH(",",Table_owssvr[[#This Row],[Created By_B1]])),SUBSTITUTE(Table_owssvr[[#This Row],[Created By_B1]],",",""),Table_owssvr[[#This Row],[Created By_B1]])</f>
        <v>Kristen Hebert</v>
      </c>
      <c r="T1483" s="31">
        <v>1500</v>
      </c>
      <c r="U1483" s="25" t="s">
        <v>15</v>
      </c>
      <c r="V1483" s="29">
        <v>43675.364861111113</v>
      </c>
      <c r="W1483" s="25" t="s">
        <v>4</v>
      </c>
      <c r="X1483" s="25"/>
      <c r="Y1483" s="25" t="s">
        <v>190</v>
      </c>
      <c r="Z1483" s="25" t="s">
        <v>12</v>
      </c>
      <c r="AA1483" s="25" t="s">
        <v>11</v>
      </c>
    </row>
    <row r="1484" spans="1:27" x14ac:dyDescent="0.25">
      <c r="A1484" s="25" t="s">
        <v>590</v>
      </c>
      <c r="B1484" s="26">
        <v>43538</v>
      </c>
      <c r="C1484" s="27" t="str">
        <f ca="1">IF(Table_owssvr[[#This Row],[Date]]&gt;=(TODAY()-365),"Y","N")</f>
        <v>N</v>
      </c>
      <c r="D1484" s="25" t="s">
        <v>589</v>
      </c>
      <c r="E1484" s="25" t="s">
        <v>39</v>
      </c>
      <c r="F1484" s="14" t="s">
        <v>3013</v>
      </c>
      <c r="G1484" s="25" t="s">
        <v>632</v>
      </c>
      <c r="H1484" s="28" t="str">
        <f>IFERROR(LEFT(Table_owssvr[[#This Row],[Subject]],FIND(";",Table_owssvr[[#This Row],[Subject]])-1),Table_owssvr[[#This Row],[Subject]])</f>
        <v>Damage related to disaster</v>
      </c>
      <c r="I1484" s="25" t="s">
        <v>27</v>
      </c>
      <c r="J1484" s="25" t="s">
        <v>4</v>
      </c>
      <c r="K1484" s="29">
        <v>43675.367743055554</v>
      </c>
      <c r="L1484" s="25"/>
      <c r="M1484" s="25"/>
      <c r="N1484" s="30" t="s">
        <v>12</v>
      </c>
      <c r="O1484" s="28" t="b">
        <v>0</v>
      </c>
      <c r="P1484" s="25" t="s">
        <v>15</v>
      </c>
      <c r="Q1484" s="28" t="str">
        <f>IF(ISNUMBER(SEARCH(",",Table_owssvr[[#This Row],[Created By]])),SUBSTITUTE(Table_owssvr[[#This Row],[Created By]]," OCD,",""),Table_owssvr[[#This Row],[Created By]])</f>
        <v>Kristen Hebert</v>
      </c>
      <c r="R1484" s="28" t="str">
        <f>IF(ISNUMBER(SEARCH(",",Table_owssvr[[#This Row],[Created By]])),(MID(Table_owssvr[[#This Row],[Created By_A]]&amp;" "&amp;Table_owssvr[[#This Row],[Created By_A]],FIND(" ",Table_owssvr[[#This Row],[Created By_A]])+1,LEN(Table_owssvr[[#This Row],[Created By_A]]))),Table_owssvr[[#This Row],[Created By]])</f>
        <v>Kristen Hebert</v>
      </c>
      <c r="S1484" s="36" t="str">
        <f>IF(ISNUMBER(SEARCH(",",Table_owssvr[[#This Row],[Created By_B1]])),SUBSTITUTE(Table_owssvr[[#This Row],[Created By_B1]],",",""),Table_owssvr[[#This Row],[Created By_B1]])</f>
        <v>Kristen Hebert</v>
      </c>
      <c r="T1484" s="31">
        <v>1501</v>
      </c>
      <c r="U1484" s="25" t="s">
        <v>15</v>
      </c>
      <c r="V1484" s="29">
        <v>43675.367743055554</v>
      </c>
      <c r="W1484" s="25" t="s">
        <v>4</v>
      </c>
      <c r="X1484" s="25"/>
      <c r="Y1484" s="25" t="s">
        <v>190</v>
      </c>
      <c r="Z1484" s="25" t="s">
        <v>12</v>
      </c>
      <c r="AA1484" s="25" t="s">
        <v>11</v>
      </c>
    </row>
    <row r="1485" spans="1:27" x14ac:dyDescent="0.25">
      <c r="A1485" s="25" t="s">
        <v>590</v>
      </c>
      <c r="B1485" s="26">
        <v>43475</v>
      </c>
      <c r="C1485" s="27" t="str">
        <f ca="1">IF(Table_owssvr[[#This Row],[Date]]&gt;=(TODAY()-365),"Y","N")</f>
        <v>N</v>
      </c>
      <c r="D1485" s="25" t="s">
        <v>589</v>
      </c>
      <c r="E1485" s="25" t="s">
        <v>39</v>
      </c>
      <c r="F1485" s="14" t="s">
        <v>3013</v>
      </c>
      <c r="G1485" s="25" t="s">
        <v>632</v>
      </c>
      <c r="H1485" s="28" t="str">
        <f>IFERROR(LEFT(Table_owssvr[[#This Row],[Subject]],FIND(";",Table_owssvr[[#This Row],[Subject]])-1),Table_owssvr[[#This Row],[Subject]])</f>
        <v>Damage related to disaster</v>
      </c>
      <c r="I1485" s="25" t="s">
        <v>27</v>
      </c>
      <c r="J1485" s="25" t="s">
        <v>4</v>
      </c>
      <c r="K1485" s="29">
        <v>43675.368194444447</v>
      </c>
      <c r="L1485" s="25"/>
      <c r="M1485" s="25"/>
      <c r="N1485" s="30" t="s">
        <v>12</v>
      </c>
      <c r="O1485" s="28" t="b">
        <v>0</v>
      </c>
      <c r="P1485" s="25" t="s">
        <v>15</v>
      </c>
      <c r="Q1485" s="28" t="str">
        <f>IF(ISNUMBER(SEARCH(",",Table_owssvr[[#This Row],[Created By]])),SUBSTITUTE(Table_owssvr[[#This Row],[Created By]]," OCD,",""),Table_owssvr[[#This Row],[Created By]])</f>
        <v>Kristen Hebert</v>
      </c>
      <c r="R1485" s="28" t="str">
        <f>IF(ISNUMBER(SEARCH(",",Table_owssvr[[#This Row],[Created By]])),(MID(Table_owssvr[[#This Row],[Created By_A]]&amp;" "&amp;Table_owssvr[[#This Row],[Created By_A]],FIND(" ",Table_owssvr[[#This Row],[Created By_A]])+1,LEN(Table_owssvr[[#This Row],[Created By_A]]))),Table_owssvr[[#This Row],[Created By]])</f>
        <v>Kristen Hebert</v>
      </c>
      <c r="S1485" s="36" t="str">
        <f>IF(ISNUMBER(SEARCH(",",Table_owssvr[[#This Row],[Created By_B1]])),SUBSTITUTE(Table_owssvr[[#This Row],[Created By_B1]],",",""),Table_owssvr[[#This Row],[Created By_B1]])</f>
        <v>Kristen Hebert</v>
      </c>
      <c r="T1485" s="31">
        <v>1502</v>
      </c>
      <c r="U1485" s="25" t="s">
        <v>15</v>
      </c>
      <c r="V1485" s="29">
        <v>43675.368194444447</v>
      </c>
      <c r="W1485" s="25" t="s">
        <v>4</v>
      </c>
      <c r="X1485" s="25"/>
      <c r="Y1485" s="25" t="s">
        <v>190</v>
      </c>
      <c r="Z1485" s="25" t="s">
        <v>12</v>
      </c>
      <c r="AA1485" s="25" t="s">
        <v>11</v>
      </c>
    </row>
    <row r="1486" spans="1:27" x14ac:dyDescent="0.25">
      <c r="A1486" s="25" t="s">
        <v>590</v>
      </c>
      <c r="B1486" s="26">
        <v>43293</v>
      </c>
      <c r="C1486" s="27" t="str">
        <f ca="1">IF(Table_owssvr[[#This Row],[Date]]&gt;=(TODAY()-365),"Y","N")</f>
        <v>N</v>
      </c>
      <c r="D1486" s="25" t="s">
        <v>589</v>
      </c>
      <c r="E1486" s="25" t="s">
        <v>39</v>
      </c>
      <c r="F1486" s="14" t="s">
        <v>3013</v>
      </c>
      <c r="G1486" s="25" t="s">
        <v>632</v>
      </c>
      <c r="H1486" s="28" t="str">
        <f>IFERROR(LEFT(Table_owssvr[[#This Row],[Subject]],FIND(";",Table_owssvr[[#This Row],[Subject]])-1),Table_owssvr[[#This Row],[Subject]])</f>
        <v>Damage related to disaster</v>
      </c>
      <c r="I1486" s="25" t="s">
        <v>27</v>
      </c>
      <c r="J1486" s="25" t="s">
        <v>4</v>
      </c>
      <c r="K1486" s="29">
        <v>43675.368611111109</v>
      </c>
      <c r="L1486" s="25"/>
      <c r="M1486" s="25"/>
      <c r="N1486" s="30" t="s">
        <v>12</v>
      </c>
      <c r="O1486" s="28" t="b">
        <v>0</v>
      </c>
      <c r="P1486" s="25" t="s">
        <v>15</v>
      </c>
      <c r="Q1486" s="28" t="str">
        <f>IF(ISNUMBER(SEARCH(",",Table_owssvr[[#This Row],[Created By]])),SUBSTITUTE(Table_owssvr[[#This Row],[Created By]]," OCD,",""),Table_owssvr[[#This Row],[Created By]])</f>
        <v>Kristen Hebert</v>
      </c>
      <c r="R1486" s="28" t="str">
        <f>IF(ISNUMBER(SEARCH(",",Table_owssvr[[#This Row],[Created By]])),(MID(Table_owssvr[[#This Row],[Created By_A]]&amp;" "&amp;Table_owssvr[[#This Row],[Created By_A]],FIND(" ",Table_owssvr[[#This Row],[Created By_A]])+1,LEN(Table_owssvr[[#This Row],[Created By_A]]))),Table_owssvr[[#This Row],[Created By]])</f>
        <v>Kristen Hebert</v>
      </c>
      <c r="S1486" s="36" t="str">
        <f>IF(ISNUMBER(SEARCH(",",Table_owssvr[[#This Row],[Created By_B1]])),SUBSTITUTE(Table_owssvr[[#This Row],[Created By_B1]],",",""),Table_owssvr[[#This Row],[Created By_B1]])</f>
        <v>Kristen Hebert</v>
      </c>
      <c r="T1486" s="31">
        <v>1503</v>
      </c>
      <c r="U1486" s="25" t="s">
        <v>15</v>
      </c>
      <c r="V1486" s="29">
        <v>43675.368611111109</v>
      </c>
      <c r="W1486" s="25" t="s">
        <v>4</v>
      </c>
      <c r="X1486" s="25"/>
      <c r="Y1486" s="25" t="s">
        <v>190</v>
      </c>
      <c r="Z1486" s="25" t="s">
        <v>12</v>
      </c>
      <c r="AA1486" s="25" t="s">
        <v>11</v>
      </c>
    </row>
    <row r="1487" spans="1:27" x14ac:dyDescent="0.25">
      <c r="A1487" s="25" t="s">
        <v>590</v>
      </c>
      <c r="B1487" s="26">
        <v>43321</v>
      </c>
      <c r="C1487" s="27" t="str">
        <f ca="1">IF(Table_owssvr[[#This Row],[Date]]&gt;=(TODAY()-365),"Y","N")</f>
        <v>N</v>
      </c>
      <c r="D1487" s="25" t="s">
        <v>589</v>
      </c>
      <c r="E1487" s="25" t="s">
        <v>39</v>
      </c>
      <c r="F1487" s="14" t="s">
        <v>3013</v>
      </c>
      <c r="G1487" s="25" t="s">
        <v>632</v>
      </c>
      <c r="H1487" s="28" t="str">
        <f>IFERROR(LEFT(Table_owssvr[[#This Row],[Subject]],FIND(";",Table_owssvr[[#This Row],[Subject]])-1),Table_owssvr[[#This Row],[Subject]])</f>
        <v>Damage related to disaster</v>
      </c>
      <c r="I1487" s="25" t="s">
        <v>27</v>
      </c>
      <c r="J1487" s="25" t="s">
        <v>4</v>
      </c>
      <c r="K1487" s="29">
        <v>43675.369247685187</v>
      </c>
      <c r="L1487" s="25"/>
      <c r="M1487" s="25"/>
      <c r="N1487" s="30" t="s">
        <v>12</v>
      </c>
      <c r="O1487" s="28" t="b">
        <v>0</v>
      </c>
      <c r="P1487" s="25" t="s">
        <v>15</v>
      </c>
      <c r="Q1487" s="28" t="str">
        <f>IF(ISNUMBER(SEARCH(",",Table_owssvr[[#This Row],[Created By]])),SUBSTITUTE(Table_owssvr[[#This Row],[Created By]]," OCD,",""),Table_owssvr[[#This Row],[Created By]])</f>
        <v>Kristen Hebert</v>
      </c>
      <c r="R1487" s="28" t="str">
        <f>IF(ISNUMBER(SEARCH(",",Table_owssvr[[#This Row],[Created By]])),(MID(Table_owssvr[[#This Row],[Created By_A]]&amp;" "&amp;Table_owssvr[[#This Row],[Created By_A]],FIND(" ",Table_owssvr[[#This Row],[Created By_A]])+1,LEN(Table_owssvr[[#This Row],[Created By_A]]))),Table_owssvr[[#This Row],[Created By]])</f>
        <v>Kristen Hebert</v>
      </c>
      <c r="S1487" s="36" t="str">
        <f>IF(ISNUMBER(SEARCH(",",Table_owssvr[[#This Row],[Created By_B1]])),SUBSTITUTE(Table_owssvr[[#This Row],[Created By_B1]],",",""),Table_owssvr[[#This Row],[Created By_B1]])</f>
        <v>Kristen Hebert</v>
      </c>
      <c r="T1487" s="31">
        <v>1504</v>
      </c>
      <c r="U1487" s="25" t="s">
        <v>15</v>
      </c>
      <c r="V1487" s="29">
        <v>43675.369247685187</v>
      </c>
      <c r="W1487" s="25" t="s">
        <v>4</v>
      </c>
      <c r="X1487" s="25"/>
      <c r="Y1487" s="25" t="s">
        <v>190</v>
      </c>
      <c r="Z1487" s="25" t="s">
        <v>12</v>
      </c>
      <c r="AA1487" s="25" t="s">
        <v>11</v>
      </c>
    </row>
    <row r="1488" spans="1:27" x14ac:dyDescent="0.25">
      <c r="A1488" s="25" t="s">
        <v>590</v>
      </c>
      <c r="B1488" s="26">
        <v>43111</v>
      </c>
      <c r="C1488" s="27" t="str">
        <f ca="1">IF(Table_owssvr[[#This Row],[Date]]&gt;=(TODAY()-365),"Y","N")</f>
        <v>N</v>
      </c>
      <c r="D1488" s="25" t="s">
        <v>589</v>
      </c>
      <c r="E1488" s="25" t="s">
        <v>39</v>
      </c>
      <c r="F1488" s="14" t="s">
        <v>3013</v>
      </c>
      <c r="G1488" s="25" t="s">
        <v>632</v>
      </c>
      <c r="H1488" s="28" t="str">
        <f>IFERROR(LEFT(Table_owssvr[[#This Row],[Subject]],FIND(";",Table_owssvr[[#This Row],[Subject]])-1),Table_owssvr[[#This Row],[Subject]])</f>
        <v>Damage related to disaster</v>
      </c>
      <c r="I1488" s="25" t="s">
        <v>27</v>
      </c>
      <c r="J1488" s="25" t="s">
        <v>4</v>
      </c>
      <c r="K1488" s="29">
        <v>43675.373437499999</v>
      </c>
      <c r="L1488" s="25"/>
      <c r="M1488" s="25"/>
      <c r="N1488" s="30" t="s">
        <v>12</v>
      </c>
      <c r="O1488" s="28" t="b">
        <v>0</v>
      </c>
      <c r="P1488" s="25" t="s">
        <v>15</v>
      </c>
      <c r="Q1488" s="28" t="str">
        <f>IF(ISNUMBER(SEARCH(",",Table_owssvr[[#This Row],[Created By]])),SUBSTITUTE(Table_owssvr[[#This Row],[Created By]]," OCD,",""),Table_owssvr[[#This Row],[Created By]])</f>
        <v>Kristen Hebert</v>
      </c>
      <c r="R1488" s="28" t="str">
        <f>IF(ISNUMBER(SEARCH(",",Table_owssvr[[#This Row],[Created By]])),(MID(Table_owssvr[[#This Row],[Created By_A]]&amp;" "&amp;Table_owssvr[[#This Row],[Created By_A]],FIND(" ",Table_owssvr[[#This Row],[Created By_A]])+1,LEN(Table_owssvr[[#This Row],[Created By_A]]))),Table_owssvr[[#This Row],[Created By]])</f>
        <v>Kristen Hebert</v>
      </c>
      <c r="S1488" s="36" t="str">
        <f>IF(ISNUMBER(SEARCH(",",Table_owssvr[[#This Row],[Created By_B1]])),SUBSTITUTE(Table_owssvr[[#This Row],[Created By_B1]],",",""),Table_owssvr[[#This Row],[Created By_B1]])</f>
        <v>Kristen Hebert</v>
      </c>
      <c r="T1488" s="31">
        <v>1505</v>
      </c>
      <c r="U1488" s="25" t="s">
        <v>15</v>
      </c>
      <c r="V1488" s="29">
        <v>43675.373437499999</v>
      </c>
      <c r="W1488" s="25" t="s">
        <v>4</v>
      </c>
      <c r="X1488" s="25"/>
      <c r="Y1488" s="25" t="s">
        <v>190</v>
      </c>
      <c r="Z1488" s="25" t="s">
        <v>12</v>
      </c>
      <c r="AA1488" s="25" t="s">
        <v>11</v>
      </c>
    </row>
    <row r="1489" spans="1:27" x14ac:dyDescent="0.25">
      <c r="A1489" s="25" t="s">
        <v>590</v>
      </c>
      <c r="B1489" s="26">
        <v>43084</v>
      </c>
      <c r="C1489" s="27" t="str">
        <f ca="1">IF(Table_owssvr[[#This Row],[Date]]&gt;=(TODAY()-365),"Y","N")</f>
        <v>N</v>
      </c>
      <c r="D1489" s="25" t="s">
        <v>589</v>
      </c>
      <c r="E1489" s="25" t="s">
        <v>39</v>
      </c>
      <c r="F1489" s="14" t="s">
        <v>3013</v>
      </c>
      <c r="G1489" s="25" t="s">
        <v>632</v>
      </c>
      <c r="H1489" s="28" t="str">
        <f>IFERROR(LEFT(Table_owssvr[[#This Row],[Subject]],FIND(";",Table_owssvr[[#This Row],[Subject]])-1),Table_owssvr[[#This Row],[Subject]])</f>
        <v>Damage related to disaster</v>
      </c>
      <c r="I1489" s="25" t="s">
        <v>27</v>
      </c>
      <c r="J1489" s="25" t="s">
        <v>4</v>
      </c>
      <c r="K1489" s="29">
        <v>43675.373796296299</v>
      </c>
      <c r="L1489" s="25"/>
      <c r="M1489" s="25"/>
      <c r="N1489" s="30" t="s">
        <v>12</v>
      </c>
      <c r="O1489" s="28" t="b">
        <v>0</v>
      </c>
      <c r="P1489" s="25" t="s">
        <v>15</v>
      </c>
      <c r="Q1489" s="28" t="str">
        <f>IF(ISNUMBER(SEARCH(",",Table_owssvr[[#This Row],[Created By]])),SUBSTITUTE(Table_owssvr[[#This Row],[Created By]]," OCD,",""),Table_owssvr[[#This Row],[Created By]])</f>
        <v>Kristen Hebert</v>
      </c>
      <c r="R1489" s="28" t="str">
        <f>IF(ISNUMBER(SEARCH(",",Table_owssvr[[#This Row],[Created By]])),(MID(Table_owssvr[[#This Row],[Created By_A]]&amp;" "&amp;Table_owssvr[[#This Row],[Created By_A]],FIND(" ",Table_owssvr[[#This Row],[Created By_A]])+1,LEN(Table_owssvr[[#This Row],[Created By_A]]))),Table_owssvr[[#This Row],[Created By]])</f>
        <v>Kristen Hebert</v>
      </c>
      <c r="S1489" s="36" t="str">
        <f>IF(ISNUMBER(SEARCH(",",Table_owssvr[[#This Row],[Created By_B1]])),SUBSTITUTE(Table_owssvr[[#This Row],[Created By_B1]],",",""),Table_owssvr[[#This Row],[Created By_B1]])</f>
        <v>Kristen Hebert</v>
      </c>
      <c r="T1489" s="31">
        <v>1506</v>
      </c>
      <c r="U1489" s="25" t="s">
        <v>15</v>
      </c>
      <c r="V1489" s="29">
        <v>43675.373796296299</v>
      </c>
      <c r="W1489" s="25" t="s">
        <v>4</v>
      </c>
      <c r="X1489" s="25"/>
      <c r="Y1489" s="25" t="s">
        <v>190</v>
      </c>
      <c r="Z1489" s="25" t="s">
        <v>12</v>
      </c>
      <c r="AA1489" s="25" t="s">
        <v>11</v>
      </c>
    </row>
    <row r="1490" spans="1:27" x14ac:dyDescent="0.25">
      <c r="A1490" s="25" t="s">
        <v>590</v>
      </c>
      <c r="B1490" s="26">
        <v>43167</v>
      </c>
      <c r="C1490" s="27" t="str">
        <f ca="1">IF(Table_owssvr[[#This Row],[Date]]&gt;=(TODAY()-365),"Y","N")</f>
        <v>N</v>
      </c>
      <c r="D1490" s="25" t="s">
        <v>589</v>
      </c>
      <c r="E1490" s="25" t="s">
        <v>39</v>
      </c>
      <c r="F1490" s="14" t="s">
        <v>3013</v>
      </c>
      <c r="G1490" s="25" t="s">
        <v>632</v>
      </c>
      <c r="H1490" s="28" t="str">
        <f>IFERROR(LEFT(Table_owssvr[[#This Row],[Subject]],FIND(";",Table_owssvr[[#This Row],[Subject]])-1),Table_owssvr[[#This Row],[Subject]])</f>
        <v>Damage related to disaster</v>
      </c>
      <c r="I1490" s="25" t="s">
        <v>27</v>
      </c>
      <c r="J1490" s="25" t="s">
        <v>4</v>
      </c>
      <c r="K1490" s="29">
        <v>43675.374583333331</v>
      </c>
      <c r="L1490" s="25"/>
      <c r="M1490" s="25"/>
      <c r="N1490" s="30" t="s">
        <v>12</v>
      </c>
      <c r="O1490" s="28" t="b">
        <v>0</v>
      </c>
      <c r="P1490" s="25" t="s">
        <v>15</v>
      </c>
      <c r="Q1490" s="28" t="str">
        <f>IF(ISNUMBER(SEARCH(",",Table_owssvr[[#This Row],[Created By]])),SUBSTITUTE(Table_owssvr[[#This Row],[Created By]]," OCD,",""),Table_owssvr[[#This Row],[Created By]])</f>
        <v>Kristen Hebert</v>
      </c>
      <c r="R1490" s="28" t="str">
        <f>IF(ISNUMBER(SEARCH(",",Table_owssvr[[#This Row],[Created By]])),(MID(Table_owssvr[[#This Row],[Created By_A]]&amp;" "&amp;Table_owssvr[[#This Row],[Created By_A]],FIND(" ",Table_owssvr[[#This Row],[Created By_A]])+1,LEN(Table_owssvr[[#This Row],[Created By_A]]))),Table_owssvr[[#This Row],[Created By]])</f>
        <v>Kristen Hebert</v>
      </c>
      <c r="S1490" s="36" t="str">
        <f>IF(ISNUMBER(SEARCH(",",Table_owssvr[[#This Row],[Created By_B1]])),SUBSTITUTE(Table_owssvr[[#This Row],[Created By_B1]],",",""),Table_owssvr[[#This Row],[Created By_B1]])</f>
        <v>Kristen Hebert</v>
      </c>
      <c r="T1490" s="31">
        <v>1507</v>
      </c>
      <c r="U1490" s="25" t="s">
        <v>15</v>
      </c>
      <c r="V1490" s="29">
        <v>43675.374583333331</v>
      </c>
      <c r="W1490" s="25" t="s">
        <v>4</v>
      </c>
      <c r="X1490" s="25"/>
      <c r="Y1490" s="25" t="s">
        <v>190</v>
      </c>
      <c r="Z1490" s="25" t="s">
        <v>12</v>
      </c>
      <c r="AA1490" s="25" t="s">
        <v>11</v>
      </c>
    </row>
    <row r="1491" spans="1:27" x14ac:dyDescent="0.25">
      <c r="A1491" s="25" t="s">
        <v>590</v>
      </c>
      <c r="B1491" s="26">
        <v>43230</v>
      </c>
      <c r="C1491" s="27" t="str">
        <f ca="1">IF(Table_owssvr[[#This Row],[Date]]&gt;=(TODAY()-365),"Y","N")</f>
        <v>N</v>
      </c>
      <c r="D1491" s="25" t="s">
        <v>589</v>
      </c>
      <c r="E1491" s="25" t="s">
        <v>39</v>
      </c>
      <c r="F1491" s="14" t="s">
        <v>3013</v>
      </c>
      <c r="G1491" s="25" t="s">
        <v>632</v>
      </c>
      <c r="H1491" s="28" t="str">
        <f>IFERROR(LEFT(Table_owssvr[[#This Row],[Subject]],FIND(";",Table_owssvr[[#This Row],[Subject]])-1),Table_owssvr[[#This Row],[Subject]])</f>
        <v>Damage related to disaster</v>
      </c>
      <c r="I1491" s="25" t="s">
        <v>27</v>
      </c>
      <c r="J1491" s="25" t="s">
        <v>4</v>
      </c>
      <c r="K1491" s="29">
        <v>43675.374942129631</v>
      </c>
      <c r="L1491" s="25"/>
      <c r="M1491" s="25"/>
      <c r="N1491" s="30" t="s">
        <v>12</v>
      </c>
      <c r="O1491" s="28" t="b">
        <v>0</v>
      </c>
      <c r="P1491" s="25" t="s">
        <v>15</v>
      </c>
      <c r="Q1491" s="28" t="str">
        <f>IF(ISNUMBER(SEARCH(",",Table_owssvr[[#This Row],[Created By]])),SUBSTITUTE(Table_owssvr[[#This Row],[Created By]]," OCD,",""),Table_owssvr[[#This Row],[Created By]])</f>
        <v>Kristen Hebert</v>
      </c>
      <c r="R1491" s="28" t="str">
        <f>IF(ISNUMBER(SEARCH(",",Table_owssvr[[#This Row],[Created By]])),(MID(Table_owssvr[[#This Row],[Created By_A]]&amp;" "&amp;Table_owssvr[[#This Row],[Created By_A]],FIND(" ",Table_owssvr[[#This Row],[Created By_A]])+1,LEN(Table_owssvr[[#This Row],[Created By_A]]))),Table_owssvr[[#This Row],[Created By]])</f>
        <v>Kristen Hebert</v>
      </c>
      <c r="S1491" s="36" t="str">
        <f>IF(ISNUMBER(SEARCH(",",Table_owssvr[[#This Row],[Created By_B1]])),SUBSTITUTE(Table_owssvr[[#This Row],[Created By_B1]],",",""),Table_owssvr[[#This Row],[Created By_B1]])</f>
        <v>Kristen Hebert</v>
      </c>
      <c r="T1491" s="31">
        <v>1508</v>
      </c>
      <c r="U1491" s="25" t="s">
        <v>15</v>
      </c>
      <c r="V1491" s="29">
        <v>43675.374942129631</v>
      </c>
      <c r="W1491" s="25" t="s">
        <v>4</v>
      </c>
      <c r="X1491" s="25"/>
      <c r="Y1491" s="25" t="s">
        <v>190</v>
      </c>
      <c r="Z1491" s="25" t="s">
        <v>12</v>
      </c>
      <c r="AA1491" s="25" t="s">
        <v>11</v>
      </c>
    </row>
    <row r="1492" spans="1:27" x14ac:dyDescent="0.25">
      <c r="A1492" s="25" t="s">
        <v>590</v>
      </c>
      <c r="B1492" s="26">
        <v>43447</v>
      </c>
      <c r="C1492" s="27" t="str">
        <f ca="1">IF(Table_owssvr[[#This Row],[Date]]&gt;=(TODAY()-365),"Y","N")</f>
        <v>N</v>
      </c>
      <c r="D1492" s="25" t="s">
        <v>589</v>
      </c>
      <c r="E1492" s="25" t="s">
        <v>39</v>
      </c>
      <c r="F1492" s="14" t="s">
        <v>3013</v>
      </c>
      <c r="G1492" s="25" t="s">
        <v>632</v>
      </c>
      <c r="H1492" s="28" t="str">
        <f>IFERROR(LEFT(Table_owssvr[[#This Row],[Subject]],FIND(";",Table_owssvr[[#This Row],[Subject]])-1),Table_owssvr[[#This Row],[Subject]])</f>
        <v>Damage related to disaster</v>
      </c>
      <c r="I1492" s="25" t="s">
        <v>27</v>
      </c>
      <c r="J1492" s="25" t="s">
        <v>4</v>
      </c>
      <c r="K1492" s="29">
        <v>43675.3753125</v>
      </c>
      <c r="L1492" s="25"/>
      <c r="M1492" s="25"/>
      <c r="N1492" s="30" t="s">
        <v>12</v>
      </c>
      <c r="O1492" s="28" t="b">
        <v>0</v>
      </c>
      <c r="P1492" s="25" t="s">
        <v>15</v>
      </c>
      <c r="Q1492" s="28" t="str">
        <f>IF(ISNUMBER(SEARCH(",",Table_owssvr[[#This Row],[Created By]])),SUBSTITUTE(Table_owssvr[[#This Row],[Created By]]," OCD,",""),Table_owssvr[[#This Row],[Created By]])</f>
        <v>Kristen Hebert</v>
      </c>
      <c r="R1492" s="28" t="str">
        <f>IF(ISNUMBER(SEARCH(",",Table_owssvr[[#This Row],[Created By]])),(MID(Table_owssvr[[#This Row],[Created By_A]]&amp;" "&amp;Table_owssvr[[#This Row],[Created By_A]],FIND(" ",Table_owssvr[[#This Row],[Created By_A]])+1,LEN(Table_owssvr[[#This Row],[Created By_A]]))),Table_owssvr[[#This Row],[Created By]])</f>
        <v>Kristen Hebert</v>
      </c>
      <c r="S1492" s="36" t="str">
        <f>IF(ISNUMBER(SEARCH(",",Table_owssvr[[#This Row],[Created By_B1]])),SUBSTITUTE(Table_owssvr[[#This Row],[Created By_B1]],",",""),Table_owssvr[[#This Row],[Created By_B1]])</f>
        <v>Kristen Hebert</v>
      </c>
      <c r="T1492" s="31">
        <v>1509</v>
      </c>
      <c r="U1492" s="25" t="s">
        <v>15</v>
      </c>
      <c r="V1492" s="29">
        <v>43675.3753125</v>
      </c>
      <c r="W1492" s="25" t="s">
        <v>4</v>
      </c>
      <c r="X1492" s="25"/>
      <c r="Y1492" s="25" t="s">
        <v>190</v>
      </c>
      <c r="Z1492" s="25" t="s">
        <v>12</v>
      </c>
      <c r="AA1492" s="25" t="s">
        <v>11</v>
      </c>
    </row>
    <row r="1493" spans="1:27" x14ac:dyDescent="0.25">
      <c r="A1493" s="25" t="s">
        <v>1030</v>
      </c>
      <c r="B1493" s="26">
        <v>43629</v>
      </c>
      <c r="C1493" s="27" t="str">
        <f ca="1">IF(Table_owssvr[[#This Row],[Date]]&gt;=(TODAY()-365),"Y","N")</f>
        <v>Y</v>
      </c>
      <c r="D1493" s="25" t="s">
        <v>2866</v>
      </c>
      <c r="E1493" s="25" t="s">
        <v>48</v>
      </c>
      <c r="F1493" s="14" t="s">
        <v>3014</v>
      </c>
      <c r="G1493" s="25" t="s">
        <v>3015</v>
      </c>
      <c r="H1493" s="28" t="str">
        <f>IFERROR(LEFT(Table_owssvr[[#This Row],[Subject]],FIND(";",Table_owssvr[[#This Row],[Subject]])-1),Table_owssvr[[#This Row],[Subject]])</f>
        <v>Damage related to disaster</v>
      </c>
      <c r="I1493" s="25" t="s">
        <v>27</v>
      </c>
      <c r="J1493" s="25" t="s">
        <v>4</v>
      </c>
      <c r="K1493" s="29">
        <v>43675.389791666668</v>
      </c>
      <c r="L1493" s="25"/>
      <c r="M1493" s="25"/>
      <c r="N1493" s="30" t="s">
        <v>12</v>
      </c>
      <c r="O1493" s="28" t="b">
        <v>0</v>
      </c>
      <c r="P1493" s="25" t="s">
        <v>15</v>
      </c>
      <c r="Q1493" s="28" t="str">
        <f>IF(ISNUMBER(SEARCH(",",Table_owssvr[[#This Row],[Created By]])),SUBSTITUTE(Table_owssvr[[#This Row],[Created By]]," OCD,",""),Table_owssvr[[#This Row],[Created By]])</f>
        <v>Kristen Hebert</v>
      </c>
      <c r="R1493" s="28" t="str">
        <f>IF(ISNUMBER(SEARCH(",",Table_owssvr[[#This Row],[Created By]])),(MID(Table_owssvr[[#This Row],[Created By_A]]&amp;" "&amp;Table_owssvr[[#This Row],[Created By_A]],FIND(" ",Table_owssvr[[#This Row],[Created By_A]])+1,LEN(Table_owssvr[[#This Row],[Created By_A]]))),Table_owssvr[[#This Row],[Created By]])</f>
        <v>Kristen Hebert</v>
      </c>
      <c r="S1493" s="36" t="str">
        <f>IF(ISNUMBER(SEARCH(",",Table_owssvr[[#This Row],[Created By_B1]])),SUBSTITUTE(Table_owssvr[[#This Row],[Created By_B1]],",",""),Table_owssvr[[#This Row],[Created By_B1]])</f>
        <v>Kristen Hebert</v>
      </c>
      <c r="T1493" s="31">
        <v>1510</v>
      </c>
      <c r="U1493" s="25" t="s">
        <v>15</v>
      </c>
      <c r="V1493" s="29">
        <v>43675.389791666668</v>
      </c>
      <c r="W1493" s="25" t="s">
        <v>4</v>
      </c>
      <c r="X1493" s="25"/>
      <c r="Y1493" s="25" t="s">
        <v>190</v>
      </c>
      <c r="Z1493" s="25" t="s">
        <v>12</v>
      </c>
      <c r="AA1493" s="25" t="s">
        <v>11</v>
      </c>
    </row>
    <row r="1494" spans="1:27" x14ac:dyDescent="0.25">
      <c r="A1494" s="25" t="s">
        <v>1030</v>
      </c>
      <c r="B1494" s="26">
        <v>43517</v>
      </c>
      <c r="C1494" s="27" t="str">
        <f ca="1">IF(Table_owssvr[[#This Row],[Date]]&gt;=(TODAY()-365),"Y","N")</f>
        <v>N</v>
      </c>
      <c r="D1494" s="25" t="s">
        <v>2866</v>
      </c>
      <c r="E1494" s="25" t="s">
        <v>48</v>
      </c>
      <c r="F1494" s="14" t="s">
        <v>3014</v>
      </c>
      <c r="G1494" s="25" t="s">
        <v>682</v>
      </c>
      <c r="H1494" s="28" t="str">
        <f>IFERROR(LEFT(Table_owssvr[[#This Row],[Subject]],FIND(";",Table_owssvr[[#This Row],[Subject]])-1),Table_owssvr[[#This Row],[Subject]])</f>
        <v>Damage related to disaster</v>
      </c>
      <c r="I1494" s="25" t="s">
        <v>27</v>
      </c>
      <c r="J1494" s="25" t="s">
        <v>4</v>
      </c>
      <c r="K1494" s="29">
        <v>43675.391412037039</v>
      </c>
      <c r="L1494" s="25"/>
      <c r="M1494" s="25"/>
      <c r="N1494" s="30" t="s">
        <v>12</v>
      </c>
      <c r="O1494" s="28" t="b">
        <v>0</v>
      </c>
      <c r="P1494" s="25" t="s">
        <v>15</v>
      </c>
      <c r="Q1494" s="28" t="str">
        <f>IF(ISNUMBER(SEARCH(",",Table_owssvr[[#This Row],[Created By]])),SUBSTITUTE(Table_owssvr[[#This Row],[Created By]]," OCD,",""),Table_owssvr[[#This Row],[Created By]])</f>
        <v>Kristen Hebert</v>
      </c>
      <c r="R1494" s="28" t="str">
        <f>IF(ISNUMBER(SEARCH(",",Table_owssvr[[#This Row],[Created By]])),(MID(Table_owssvr[[#This Row],[Created By_A]]&amp;" "&amp;Table_owssvr[[#This Row],[Created By_A]],FIND(" ",Table_owssvr[[#This Row],[Created By_A]])+1,LEN(Table_owssvr[[#This Row],[Created By_A]]))),Table_owssvr[[#This Row],[Created By]])</f>
        <v>Kristen Hebert</v>
      </c>
      <c r="S1494" s="36" t="str">
        <f>IF(ISNUMBER(SEARCH(",",Table_owssvr[[#This Row],[Created By_B1]])),SUBSTITUTE(Table_owssvr[[#This Row],[Created By_B1]],",",""),Table_owssvr[[#This Row],[Created By_B1]])</f>
        <v>Kristen Hebert</v>
      </c>
      <c r="T1494" s="31">
        <v>1511</v>
      </c>
      <c r="U1494" s="25" t="s">
        <v>15</v>
      </c>
      <c r="V1494" s="29">
        <v>43675.391412037039</v>
      </c>
      <c r="W1494" s="25" t="s">
        <v>4</v>
      </c>
      <c r="X1494" s="25"/>
      <c r="Y1494" s="25" t="s">
        <v>190</v>
      </c>
      <c r="Z1494" s="25" t="s">
        <v>12</v>
      </c>
      <c r="AA1494" s="25" t="s">
        <v>11</v>
      </c>
    </row>
    <row r="1495" spans="1:27" x14ac:dyDescent="0.25">
      <c r="A1495" s="25" t="s">
        <v>1030</v>
      </c>
      <c r="B1495" s="26">
        <v>43475</v>
      </c>
      <c r="C1495" s="27" t="str">
        <f ca="1">IF(Table_owssvr[[#This Row],[Date]]&gt;=(TODAY()-365),"Y","N")</f>
        <v>N</v>
      </c>
      <c r="D1495" s="25" t="s">
        <v>2866</v>
      </c>
      <c r="E1495" s="25" t="s">
        <v>48</v>
      </c>
      <c r="F1495" s="14" t="s">
        <v>3014</v>
      </c>
      <c r="G1495" s="25" t="s">
        <v>682</v>
      </c>
      <c r="H1495" s="28" t="str">
        <f>IFERROR(LEFT(Table_owssvr[[#This Row],[Subject]],FIND(";",Table_owssvr[[#This Row],[Subject]])-1),Table_owssvr[[#This Row],[Subject]])</f>
        <v>Damage related to disaster</v>
      </c>
      <c r="I1495" s="25" t="s">
        <v>27</v>
      </c>
      <c r="J1495" s="25" t="s">
        <v>4</v>
      </c>
      <c r="K1495" s="29">
        <v>43675.392118055555</v>
      </c>
      <c r="L1495" s="25"/>
      <c r="M1495" s="25"/>
      <c r="N1495" s="30" t="s">
        <v>12</v>
      </c>
      <c r="O1495" s="28" t="b">
        <v>0</v>
      </c>
      <c r="P1495" s="25" t="s">
        <v>15</v>
      </c>
      <c r="Q1495" s="28" t="str">
        <f>IF(ISNUMBER(SEARCH(",",Table_owssvr[[#This Row],[Created By]])),SUBSTITUTE(Table_owssvr[[#This Row],[Created By]]," OCD,",""),Table_owssvr[[#This Row],[Created By]])</f>
        <v>Kristen Hebert</v>
      </c>
      <c r="R1495" s="28" t="str">
        <f>IF(ISNUMBER(SEARCH(",",Table_owssvr[[#This Row],[Created By]])),(MID(Table_owssvr[[#This Row],[Created By_A]]&amp;" "&amp;Table_owssvr[[#This Row],[Created By_A]],FIND(" ",Table_owssvr[[#This Row],[Created By_A]])+1,LEN(Table_owssvr[[#This Row],[Created By_A]]))),Table_owssvr[[#This Row],[Created By]])</f>
        <v>Kristen Hebert</v>
      </c>
      <c r="S1495" s="36" t="str">
        <f>IF(ISNUMBER(SEARCH(",",Table_owssvr[[#This Row],[Created By_B1]])),SUBSTITUTE(Table_owssvr[[#This Row],[Created By_B1]],",",""),Table_owssvr[[#This Row],[Created By_B1]])</f>
        <v>Kristen Hebert</v>
      </c>
      <c r="T1495" s="31">
        <v>1512</v>
      </c>
      <c r="U1495" s="25" t="s">
        <v>15</v>
      </c>
      <c r="V1495" s="29">
        <v>43675.392118055555</v>
      </c>
      <c r="W1495" s="25" t="s">
        <v>4</v>
      </c>
      <c r="X1495" s="25"/>
      <c r="Y1495" s="25" t="s">
        <v>190</v>
      </c>
      <c r="Z1495" s="25" t="s">
        <v>12</v>
      </c>
      <c r="AA1495" s="25" t="s">
        <v>11</v>
      </c>
    </row>
    <row r="1496" spans="1:27" x14ac:dyDescent="0.25">
      <c r="A1496" s="25" t="s">
        <v>1030</v>
      </c>
      <c r="B1496" s="26">
        <v>43390</v>
      </c>
      <c r="C1496" s="27" t="str">
        <f ca="1">IF(Table_owssvr[[#This Row],[Date]]&gt;=(TODAY()-365),"Y","N")</f>
        <v>N</v>
      </c>
      <c r="D1496" s="25" t="s">
        <v>2866</v>
      </c>
      <c r="E1496" s="25" t="s">
        <v>48</v>
      </c>
      <c r="F1496" s="14" t="s">
        <v>3014</v>
      </c>
      <c r="G1496" s="25" t="s">
        <v>682</v>
      </c>
      <c r="H1496" s="28" t="str">
        <f>IFERROR(LEFT(Table_owssvr[[#This Row],[Subject]],FIND(";",Table_owssvr[[#This Row],[Subject]])-1),Table_owssvr[[#This Row],[Subject]])</f>
        <v>Damage related to disaster</v>
      </c>
      <c r="I1496" s="25" t="s">
        <v>27</v>
      </c>
      <c r="J1496" s="25" t="s">
        <v>4</v>
      </c>
      <c r="K1496" s="29">
        <v>43675.39266203704</v>
      </c>
      <c r="L1496" s="25"/>
      <c r="M1496" s="25"/>
      <c r="N1496" s="30" t="s">
        <v>12</v>
      </c>
      <c r="O1496" s="28" t="b">
        <v>0</v>
      </c>
      <c r="P1496" s="25" t="s">
        <v>15</v>
      </c>
      <c r="Q1496" s="28" t="str">
        <f>IF(ISNUMBER(SEARCH(",",Table_owssvr[[#This Row],[Created By]])),SUBSTITUTE(Table_owssvr[[#This Row],[Created By]]," OCD,",""),Table_owssvr[[#This Row],[Created By]])</f>
        <v>Kristen Hebert</v>
      </c>
      <c r="R1496" s="28" t="str">
        <f>IF(ISNUMBER(SEARCH(",",Table_owssvr[[#This Row],[Created By]])),(MID(Table_owssvr[[#This Row],[Created By_A]]&amp;" "&amp;Table_owssvr[[#This Row],[Created By_A]],FIND(" ",Table_owssvr[[#This Row],[Created By_A]])+1,LEN(Table_owssvr[[#This Row],[Created By_A]]))),Table_owssvr[[#This Row],[Created By]])</f>
        <v>Kristen Hebert</v>
      </c>
      <c r="S1496" s="36" t="str">
        <f>IF(ISNUMBER(SEARCH(",",Table_owssvr[[#This Row],[Created By_B1]])),SUBSTITUTE(Table_owssvr[[#This Row],[Created By_B1]],",",""),Table_owssvr[[#This Row],[Created By_B1]])</f>
        <v>Kristen Hebert</v>
      </c>
      <c r="T1496" s="31">
        <v>1513</v>
      </c>
      <c r="U1496" s="25" t="s">
        <v>15</v>
      </c>
      <c r="V1496" s="29">
        <v>43675.39266203704</v>
      </c>
      <c r="W1496" s="25" t="s">
        <v>4</v>
      </c>
      <c r="X1496" s="25"/>
      <c r="Y1496" s="25" t="s">
        <v>190</v>
      </c>
      <c r="Z1496" s="25" t="s">
        <v>12</v>
      </c>
      <c r="AA1496" s="25" t="s">
        <v>11</v>
      </c>
    </row>
    <row r="1497" spans="1:27" x14ac:dyDescent="0.25">
      <c r="A1497" s="25" t="s">
        <v>1030</v>
      </c>
      <c r="B1497" s="26">
        <v>43293</v>
      </c>
      <c r="C1497" s="27" t="str">
        <f ca="1">IF(Table_owssvr[[#This Row],[Date]]&gt;=(TODAY()-365),"Y","N")</f>
        <v>N</v>
      </c>
      <c r="D1497" s="25" t="s">
        <v>2866</v>
      </c>
      <c r="E1497" s="25" t="s">
        <v>48</v>
      </c>
      <c r="F1497" s="14" t="s">
        <v>3014</v>
      </c>
      <c r="G1497" s="25" t="s">
        <v>682</v>
      </c>
      <c r="H1497" s="28" t="str">
        <f>IFERROR(LEFT(Table_owssvr[[#This Row],[Subject]],FIND(";",Table_owssvr[[#This Row],[Subject]])-1),Table_owssvr[[#This Row],[Subject]])</f>
        <v>Damage related to disaster</v>
      </c>
      <c r="I1497" s="25" t="s">
        <v>27</v>
      </c>
      <c r="J1497" s="25" t="s">
        <v>4</v>
      </c>
      <c r="K1497" s="29">
        <v>43675.393020833333</v>
      </c>
      <c r="L1497" s="25"/>
      <c r="M1497" s="25"/>
      <c r="N1497" s="30" t="s">
        <v>12</v>
      </c>
      <c r="O1497" s="28" t="b">
        <v>0</v>
      </c>
      <c r="P1497" s="25" t="s">
        <v>15</v>
      </c>
      <c r="Q1497" s="28" t="str">
        <f>IF(ISNUMBER(SEARCH(",",Table_owssvr[[#This Row],[Created By]])),SUBSTITUTE(Table_owssvr[[#This Row],[Created By]]," OCD,",""),Table_owssvr[[#This Row],[Created By]])</f>
        <v>Kristen Hebert</v>
      </c>
      <c r="R1497" s="28" t="str">
        <f>IF(ISNUMBER(SEARCH(",",Table_owssvr[[#This Row],[Created By]])),(MID(Table_owssvr[[#This Row],[Created By_A]]&amp;" "&amp;Table_owssvr[[#This Row],[Created By_A]],FIND(" ",Table_owssvr[[#This Row],[Created By_A]])+1,LEN(Table_owssvr[[#This Row],[Created By_A]]))),Table_owssvr[[#This Row],[Created By]])</f>
        <v>Kristen Hebert</v>
      </c>
      <c r="S1497" s="36" t="str">
        <f>IF(ISNUMBER(SEARCH(",",Table_owssvr[[#This Row],[Created By_B1]])),SUBSTITUTE(Table_owssvr[[#This Row],[Created By_B1]],",",""),Table_owssvr[[#This Row],[Created By_B1]])</f>
        <v>Kristen Hebert</v>
      </c>
      <c r="T1497" s="31">
        <v>1514</v>
      </c>
      <c r="U1497" s="25" t="s">
        <v>15</v>
      </c>
      <c r="V1497" s="29">
        <v>43675.393020833333</v>
      </c>
      <c r="W1497" s="25" t="s">
        <v>4</v>
      </c>
      <c r="X1497" s="25"/>
      <c r="Y1497" s="25" t="s">
        <v>190</v>
      </c>
      <c r="Z1497" s="25" t="s">
        <v>12</v>
      </c>
      <c r="AA1497" s="25" t="s">
        <v>11</v>
      </c>
    </row>
    <row r="1498" spans="1:27" x14ac:dyDescent="0.25">
      <c r="A1498" s="25" t="s">
        <v>1030</v>
      </c>
      <c r="B1498" s="26">
        <v>43265</v>
      </c>
      <c r="C1498" s="27" t="str">
        <f ca="1">IF(Table_owssvr[[#This Row],[Date]]&gt;=(TODAY()-365),"Y","N")</f>
        <v>N</v>
      </c>
      <c r="D1498" s="25" t="s">
        <v>2866</v>
      </c>
      <c r="E1498" s="25" t="s">
        <v>48</v>
      </c>
      <c r="F1498" s="14" t="s">
        <v>3014</v>
      </c>
      <c r="G1498" s="25" t="s">
        <v>682</v>
      </c>
      <c r="H1498" s="28" t="str">
        <f>IFERROR(LEFT(Table_owssvr[[#This Row],[Subject]],FIND(";",Table_owssvr[[#This Row],[Subject]])-1),Table_owssvr[[#This Row],[Subject]])</f>
        <v>Damage related to disaster</v>
      </c>
      <c r="I1498" s="25" t="s">
        <v>27</v>
      </c>
      <c r="J1498" s="25" t="s">
        <v>4</v>
      </c>
      <c r="K1498" s="29">
        <v>43675.393437500003</v>
      </c>
      <c r="L1498" s="25"/>
      <c r="M1498" s="25"/>
      <c r="N1498" s="30" t="s">
        <v>12</v>
      </c>
      <c r="O1498" s="28" t="b">
        <v>0</v>
      </c>
      <c r="P1498" s="25" t="s">
        <v>15</v>
      </c>
      <c r="Q1498" s="28" t="str">
        <f>IF(ISNUMBER(SEARCH(",",Table_owssvr[[#This Row],[Created By]])),SUBSTITUTE(Table_owssvr[[#This Row],[Created By]]," OCD,",""),Table_owssvr[[#This Row],[Created By]])</f>
        <v>Kristen Hebert</v>
      </c>
      <c r="R1498" s="28" t="str">
        <f>IF(ISNUMBER(SEARCH(",",Table_owssvr[[#This Row],[Created By]])),(MID(Table_owssvr[[#This Row],[Created By_A]]&amp;" "&amp;Table_owssvr[[#This Row],[Created By_A]],FIND(" ",Table_owssvr[[#This Row],[Created By_A]])+1,LEN(Table_owssvr[[#This Row],[Created By_A]]))),Table_owssvr[[#This Row],[Created By]])</f>
        <v>Kristen Hebert</v>
      </c>
      <c r="S1498" s="36" t="str">
        <f>IF(ISNUMBER(SEARCH(",",Table_owssvr[[#This Row],[Created By_B1]])),SUBSTITUTE(Table_owssvr[[#This Row],[Created By_B1]],",",""),Table_owssvr[[#This Row],[Created By_B1]])</f>
        <v>Kristen Hebert</v>
      </c>
      <c r="T1498" s="31">
        <v>1515</v>
      </c>
      <c r="U1498" s="25" t="s">
        <v>15</v>
      </c>
      <c r="V1498" s="29">
        <v>43675.393437500003</v>
      </c>
      <c r="W1498" s="25" t="s">
        <v>4</v>
      </c>
      <c r="X1498" s="25"/>
      <c r="Y1498" s="25" t="s">
        <v>190</v>
      </c>
      <c r="Z1498" s="25" t="s">
        <v>12</v>
      </c>
      <c r="AA1498" s="25" t="s">
        <v>11</v>
      </c>
    </row>
    <row r="1499" spans="1:27" x14ac:dyDescent="0.25">
      <c r="A1499" s="25" t="s">
        <v>1030</v>
      </c>
      <c r="B1499" s="26">
        <v>43209</v>
      </c>
      <c r="C1499" s="27" t="str">
        <f ca="1">IF(Table_owssvr[[#This Row],[Date]]&gt;=(TODAY()-365),"Y","N")</f>
        <v>N</v>
      </c>
      <c r="D1499" s="25" t="s">
        <v>2866</v>
      </c>
      <c r="E1499" s="25" t="s">
        <v>48</v>
      </c>
      <c r="F1499" s="14" t="s">
        <v>3014</v>
      </c>
      <c r="G1499" s="25" t="s">
        <v>682</v>
      </c>
      <c r="H1499" s="28" t="str">
        <f>IFERROR(LEFT(Table_owssvr[[#This Row],[Subject]],FIND(";",Table_owssvr[[#This Row],[Subject]])-1),Table_owssvr[[#This Row],[Subject]])</f>
        <v>Damage related to disaster</v>
      </c>
      <c r="I1499" s="25" t="s">
        <v>27</v>
      </c>
      <c r="J1499" s="25" t="s">
        <v>4</v>
      </c>
      <c r="K1499" s="29">
        <v>43675.395636574074</v>
      </c>
      <c r="L1499" s="25"/>
      <c r="M1499" s="25"/>
      <c r="N1499" s="30" t="s">
        <v>12</v>
      </c>
      <c r="O1499" s="28" t="b">
        <v>0</v>
      </c>
      <c r="P1499" s="25" t="s">
        <v>15</v>
      </c>
      <c r="Q1499" s="28" t="str">
        <f>IF(ISNUMBER(SEARCH(",",Table_owssvr[[#This Row],[Created By]])),SUBSTITUTE(Table_owssvr[[#This Row],[Created By]]," OCD,",""),Table_owssvr[[#This Row],[Created By]])</f>
        <v>Kristen Hebert</v>
      </c>
      <c r="R1499" s="28" t="str">
        <f>IF(ISNUMBER(SEARCH(",",Table_owssvr[[#This Row],[Created By]])),(MID(Table_owssvr[[#This Row],[Created By_A]]&amp;" "&amp;Table_owssvr[[#This Row],[Created By_A]],FIND(" ",Table_owssvr[[#This Row],[Created By_A]])+1,LEN(Table_owssvr[[#This Row],[Created By_A]]))),Table_owssvr[[#This Row],[Created By]])</f>
        <v>Kristen Hebert</v>
      </c>
      <c r="S1499" s="36" t="str">
        <f>IF(ISNUMBER(SEARCH(",",Table_owssvr[[#This Row],[Created By_B1]])),SUBSTITUTE(Table_owssvr[[#This Row],[Created By_B1]],",",""),Table_owssvr[[#This Row],[Created By_B1]])</f>
        <v>Kristen Hebert</v>
      </c>
      <c r="T1499" s="31">
        <v>1516</v>
      </c>
      <c r="U1499" s="25" t="s">
        <v>15</v>
      </c>
      <c r="V1499" s="29">
        <v>43675.395636574074</v>
      </c>
      <c r="W1499" s="25" t="s">
        <v>4</v>
      </c>
      <c r="X1499" s="25"/>
      <c r="Y1499" s="25" t="s">
        <v>190</v>
      </c>
      <c r="Z1499" s="25" t="s">
        <v>12</v>
      </c>
      <c r="AA1499" s="25" t="s">
        <v>11</v>
      </c>
    </row>
    <row r="1500" spans="1:27" x14ac:dyDescent="0.25">
      <c r="A1500" s="25" t="s">
        <v>1030</v>
      </c>
      <c r="B1500" s="26">
        <v>43167</v>
      </c>
      <c r="C1500" s="27" t="str">
        <f ca="1">IF(Table_owssvr[[#This Row],[Date]]&gt;=(TODAY()-365),"Y","N")</f>
        <v>N</v>
      </c>
      <c r="D1500" s="25" t="s">
        <v>2866</v>
      </c>
      <c r="E1500" s="25" t="s">
        <v>48</v>
      </c>
      <c r="F1500" s="14" t="s">
        <v>3014</v>
      </c>
      <c r="G1500" s="25" t="s">
        <v>682</v>
      </c>
      <c r="H1500" s="28" t="str">
        <f>IFERROR(LEFT(Table_owssvr[[#This Row],[Subject]],FIND(";",Table_owssvr[[#This Row],[Subject]])-1),Table_owssvr[[#This Row],[Subject]])</f>
        <v>Damage related to disaster</v>
      </c>
      <c r="I1500" s="25" t="s">
        <v>27</v>
      </c>
      <c r="J1500" s="25" t="s">
        <v>4</v>
      </c>
      <c r="K1500" s="29">
        <v>43675.39607638889</v>
      </c>
      <c r="L1500" s="25"/>
      <c r="M1500" s="25"/>
      <c r="N1500" s="30" t="s">
        <v>12</v>
      </c>
      <c r="O1500" s="28" t="b">
        <v>0</v>
      </c>
      <c r="P1500" s="25" t="s">
        <v>15</v>
      </c>
      <c r="Q1500" s="28" t="str">
        <f>IF(ISNUMBER(SEARCH(",",Table_owssvr[[#This Row],[Created By]])),SUBSTITUTE(Table_owssvr[[#This Row],[Created By]]," OCD,",""),Table_owssvr[[#This Row],[Created By]])</f>
        <v>Kristen Hebert</v>
      </c>
      <c r="R1500" s="28" t="str">
        <f>IF(ISNUMBER(SEARCH(",",Table_owssvr[[#This Row],[Created By]])),(MID(Table_owssvr[[#This Row],[Created By_A]]&amp;" "&amp;Table_owssvr[[#This Row],[Created By_A]],FIND(" ",Table_owssvr[[#This Row],[Created By_A]])+1,LEN(Table_owssvr[[#This Row],[Created By_A]]))),Table_owssvr[[#This Row],[Created By]])</f>
        <v>Kristen Hebert</v>
      </c>
      <c r="S1500" s="36" t="str">
        <f>IF(ISNUMBER(SEARCH(",",Table_owssvr[[#This Row],[Created By_B1]])),SUBSTITUTE(Table_owssvr[[#This Row],[Created By_B1]],",",""),Table_owssvr[[#This Row],[Created By_B1]])</f>
        <v>Kristen Hebert</v>
      </c>
      <c r="T1500" s="31">
        <v>1517</v>
      </c>
      <c r="U1500" s="25" t="s">
        <v>15</v>
      </c>
      <c r="V1500" s="29">
        <v>43675.39607638889</v>
      </c>
      <c r="W1500" s="25" t="s">
        <v>4</v>
      </c>
      <c r="X1500" s="25"/>
      <c r="Y1500" s="25" t="s">
        <v>190</v>
      </c>
      <c r="Z1500" s="25" t="s">
        <v>12</v>
      </c>
      <c r="AA1500" s="25" t="s">
        <v>11</v>
      </c>
    </row>
    <row r="1501" spans="1:27" x14ac:dyDescent="0.25">
      <c r="A1501" s="25" t="s">
        <v>1030</v>
      </c>
      <c r="B1501" s="26">
        <v>43153</v>
      </c>
      <c r="C1501" s="27" t="str">
        <f ca="1">IF(Table_owssvr[[#This Row],[Date]]&gt;=(TODAY()-365),"Y","N")</f>
        <v>N</v>
      </c>
      <c r="D1501" s="25" t="s">
        <v>2866</v>
      </c>
      <c r="E1501" s="25" t="s">
        <v>48</v>
      </c>
      <c r="F1501" s="14" t="s">
        <v>3016</v>
      </c>
      <c r="G1501" s="25" t="s">
        <v>3017</v>
      </c>
      <c r="H1501" s="28" t="str">
        <f>IFERROR(LEFT(Table_owssvr[[#This Row],[Subject]],FIND(";",Table_owssvr[[#This Row],[Subject]])-1),Table_owssvr[[#This Row],[Subject]])</f>
        <v>Damage related to disaster</v>
      </c>
      <c r="I1501" s="25" t="s">
        <v>27</v>
      </c>
      <c r="J1501" s="25" t="s">
        <v>4</v>
      </c>
      <c r="K1501" s="29">
        <v>43675.398888888885</v>
      </c>
      <c r="L1501" s="25"/>
      <c r="M1501" s="25"/>
      <c r="N1501" s="30" t="s">
        <v>12</v>
      </c>
      <c r="O1501" s="28" t="b">
        <v>0</v>
      </c>
      <c r="P1501" s="25" t="s">
        <v>15</v>
      </c>
      <c r="Q1501" s="28" t="str">
        <f>IF(ISNUMBER(SEARCH(",",Table_owssvr[[#This Row],[Created By]])),SUBSTITUTE(Table_owssvr[[#This Row],[Created By]]," OCD,",""),Table_owssvr[[#This Row],[Created By]])</f>
        <v>Kristen Hebert</v>
      </c>
      <c r="R1501" s="28" t="str">
        <f>IF(ISNUMBER(SEARCH(",",Table_owssvr[[#This Row],[Created By]])),(MID(Table_owssvr[[#This Row],[Created By_A]]&amp;" "&amp;Table_owssvr[[#This Row],[Created By_A]],FIND(" ",Table_owssvr[[#This Row],[Created By_A]])+1,LEN(Table_owssvr[[#This Row],[Created By_A]]))),Table_owssvr[[#This Row],[Created By]])</f>
        <v>Kristen Hebert</v>
      </c>
      <c r="S1501" s="36" t="str">
        <f>IF(ISNUMBER(SEARCH(",",Table_owssvr[[#This Row],[Created By_B1]])),SUBSTITUTE(Table_owssvr[[#This Row],[Created By_B1]],",",""),Table_owssvr[[#This Row],[Created By_B1]])</f>
        <v>Kristen Hebert</v>
      </c>
      <c r="T1501" s="31">
        <v>1518</v>
      </c>
      <c r="U1501" s="25" t="s">
        <v>15</v>
      </c>
      <c r="V1501" s="29">
        <v>43675.398888888885</v>
      </c>
      <c r="W1501" s="25" t="s">
        <v>4</v>
      </c>
      <c r="X1501" s="25"/>
      <c r="Y1501" s="25" t="s">
        <v>13</v>
      </c>
      <c r="Z1501" s="25" t="s">
        <v>12</v>
      </c>
      <c r="AA1501" s="25" t="s">
        <v>11</v>
      </c>
    </row>
    <row r="1502" spans="1:27" x14ac:dyDescent="0.25">
      <c r="A1502" s="25" t="s">
        <v>1030</v>
      </c>
      <c r="B1502" s="26">
        <v>43082</v>
      </c>
      <c r="C1502" s="27" t="str">
        <f ca="1">IF(Table_owssvr[[#This Row],[Date]]&gt;=(TODAY()-365),"Y","N")</f>
        <v>N</v>
      </c>
      <c r="D1502" s="25" t="s">
        <v>2866</v>
      </c>
      <c r="E1502" s="25" t="s">
        <v>48</v>
      </c>
      <c r="F1502" s="14" t="s">
        <v>3014</v>
      </c>
      <c r="G1502" s="25" t="s">
        <v>682</v>
      </c>
      <c r="H1502" s="28" t="str">
        <f>IFERROR(LEFT(Table_owssvr[[#This Row],[Subject]],FIND(";",Table_owssvr[[#This Row],[Subject]])-1),Table_owssvr[[#This Row],[Subject]])</f>
        <v>Damage related to disaster</v>
      </c>
      <c r="I1502" s="25" t="s">
        <v>27</v>
      </c>
      <c r="J1502" s="25" t="s">
        <v>4</v>
      </c>
      <c r="K1502" s="29">
        <v>43675.402557870373</v>
      </c>
      <c r="L1502" s="25"/>
      <c r="M1502" s="25"/>
      <c r="N1502" s="30" t="s">
        <v>12</v>
      </c>
      <c r="O1502" s="28" t="b">
        <v>0</v>
      </c>
      <c r="P1502" s="25" t="s">
        <v>15</v>
      </c>
      <c r="Q1502" s="28" t="str">
        <f>IF(ISNUMBER(SEARCH(",",Table_owssvr[[#This Row],[Created By]])),SUBSTITUTE(Table_owssvr[[#This Row],[Created By]]," OCD,",""),Table_owssvr[[#This Row],[Created By]])</f>
        <v>Kristen Hebert</v>
      </c>
      <c r="R1502" s="28" t="str">
        <f>IF(ISNUMBER(SEARCH(",",Table_owssvr[[#This Row],[Created By]])),(MID(Table_owssvr[[#This Row],[Created By_A]]&amp;" "&amp;Table_owssvr[[#This Row],[Created By_A]],FIND(" ",Table_owssvr[[#This Row],[Created By_A]])+1,LEN(Table_owssvr[[#This Row],[Created By_A]]))),Table_owssvr[[#This Row],[Created By]])</f>
        <v>Kristen Hebert</v>
      </c>
      <c r="S1502" s="36" t="str">
        <f>IF(ISNUMBER(SEARCH(",",Table_owssvr[[#This Row],[Created By_B1]])),SUBSTITUTE(Table_owssvr[[#This Row],[Created By_B1]],",",""),Table_owssvr[[#This Row],[Created By_B1]])</f>
        <v>Kristen Hebert</v>
      </c>
      <c r="T1502" s="31">
        <v>1519</v>
      </c>
      <c r="U1502" s="25" t="s">
        <v>15</v>
      </c>
      <c r="V1502" s="29">
        <v>43675.402557870373</v>
      </c>
      <c r="W1502" s="25" t="s">
        <v>4</v>
      </c>
      <c r="X1502" s="25"/>
      <c r="Y1502" s="25" t="s">
        <v>190</v>
      </c>
      <c r="Z1502" s="25" t="s">
        <v>12</v>
      </c>
      <c r="AA1502" s="25" t="s">
        <v>11</v>
      </c>
    </row>
    <row r="1503" spans="1:27" x14ac:dyDescent="0.25">
      <c r="A1503" s="25" t="s">
        <v>590</v>
      </c>
      <c r="B1503" s="26">
        <v>43390</v>
      </c>
      <c r="C1503" s="27" t="str">
        <f ca="1">IF(Table_owssvr[[#This Row],[Date]]&gt;=(TODAY()-365),"Y","N")</f>
        <v>N</v>
      </c>
      <c r="D1503" s="25" t="s">
        <v>589</v>
      </c>
      <c r="E1503" s="25" t="s">
        <v>39</v>
      </c>
      <c r="F1503" s="14" t="s">
        <v>3013</v>
      </c>
      <c r="G1503" s="25" t="s">
        <v>632</v>
      </c>
      <c r="H1503" s="28" t="str">
        <f>IFERROR(LEFT(Table_owssvr[[#This Row],[Subject]],FIND(";",Table_owssvr[[#This Row],[Subject]])-1),Table_owssvr[[#This Row],[Subject]])</f>
        <v>Damage related to disaster</v>
      </c>
      <c r="I1503" s="25" t="s">
        <v>27</v>
      </c>
      <c r="J1503" s="25" t="s">
        <v>4</v>
      </c>
      <c r="K1503" s="29">
        <v>43675.403356481482</v>
      </c>
      <c r="L1503" s="25"/>
      <c r="M1503" s="25"/>
      <c r="N1503" s="30" t="s">
        <v>12</v>
      </c>
      <c r="O1503" s="28" t="b">
        <v>0</v>
      </c>
      <c r="P1503" s="25" t="s">
        <v>15</v>
      </c>
      <c r="Q1503" s="28" t="str">
        <f>IF(ISNUMBER(SEARCH(",",Table_owssvr[[#This Row],[Created By]])),SUBSTITUTE(Table_owssvr[[#This Row],[Created By]]," OCD,",""),Table_owssvr[[#This Row],[Created By]])</f>
        <v>Kristen Hebert</v>
      </c>
      <c r="R1503" s="28" t="str">
        <f>IF(ISNUMBER(SEARCH(",",Table_owssvr[[#This Row],[Created By]])),(MID(Table_owssvr[[#This Row],[Created By_A]]&amp;" "&amp;Table_owssvr[[#This Row],[Created By_A]],FIND(" ",Table_owssvr[[#This Row],[Created By_A]])+1,LEN(Table_owssvr[[#This Row],[Created By_A]]))),Table_owssvr[[#This Row],[Created By]])</f>
        <v>Kristen Hebert</v>
      </c>
      <c r="S1503" s="36" t="str">
        <f>IF(ISNUMBER(SEARCH(",",Table_owssvr[[#This Row],[Created By_B1]])),SUBSTITUTE(Table_owssvr[[#This Row],[Created By_B1]],",",""),Table_owssvr[[#This Row],[Created By_B1]])</f>
        <v>Kristen Hebert</v>
      </c>
      <c r="T1503" s="31">
        <v>1520</v>
      </c>
      <c r="U1503" s="25" t="s">
        <v>15</v>
      </c>
      <c r="V1503" s="29">
        <v>43675.403356481482</v>
      </c>
      <c r="W1503" s="25" t="s">
        <v>4</v>
      </c>
      <c r="X1503" s="25"/>
      <c r="Y1503" s="25" t="s">
        <v>190</v>
      </c>
      <c r="Z1503" s="25" t="s">
        <v>12</v>
      </c>
      <c r="AA1503" s="25" t="s">
        <v>11</v>
      </c>
    </row>
    <row r="1504" spans="1:27" x14ac:dyDescent="0.25">
      <c r="A1504" s="25" t="s">
        <v>1065</v>
      </c>
      <c r="B1504" s="26">
        <v>43159</v>
      </c>
      <c r="C1504" s="27" t="str">
        <f ca="1">IF(Table_owssvr[[#This Row],[Date]]&gt;=(TODAY()-365),"Y","N")</f>
        <v>N</v>
      </c>
      <c r="D1504" s="25" t="s">
        <v>2789</v>
      </c>
      <c r="E1504" s="25" t="s">
        <v>502</v>
      </c>
      <c r="F1504" s="14" t="s">
        <v>3018</v>
      </c>
      <c r="G1504" s="25" t="s">
        <v>708</v>
      </c>
      <c r="H1504" s="28" t="str">
        <f>IFERROR(LEFT(Table_owssvr[[#This Row],[Subject]],FIND(";",Table_owssvr[[#This Row],[Subject]])-1),Table_owssvr[[#This Row],[Subject]])</f>
        <v>Damage related to disaster</v>
      </c>
      <c r="I1504" s="25" t="s">
        <v>27</v>
      </c>
      <c r="J1504" s="25" t="s">
        <v>4</v>
      </c>
      <c r="K1504" s="29">
        <v>43675.408750000002</v>
      </c>
      <c r="L1504" s="25"/>
      <c r="M1504" s="25"/>
      <c r="N1504" s="30" t="s">
        <v>12</v>
      </c>
      <c r="O1504" s="28" t="b">
        <v>0</v>
      </c>
      <c r="P1504" s="25" t="s">
        <v>15</v>
      </c>
      <c r="Q1504" s="28" t="str">
        <f>IF(ISNUMBER(SEARCH(",",Table_owssvr[[#This Row],[Created By]])),SUBSTITUTE(Table_owssvr[[#This Row],[Created By]]," OCD,",""),Table_owssvr[[#This Row],[Created By]])</f>
        <v>Kristen Hebert</v>
      </c>
      <c r="R1504" s="28" t="str">
        <f>IF(ISNUMBER(SEARCH(",",Table_owssvr[[#This Row],[Created By]])),(MID(Table_owssvr[[#This Row],[Created By_A]]&amp;" "&amp;Table_owssvr[[#This Row],[Created By_A]],FIND(" ",Table_owssvr[[#This Row],[Created By_A]])+1,LEN(Table_owssvr[[#This Row],[Created By_A]]))),Table_owssvr[[#This Row],[Created By]])</f>
        <v>Kristen Hebert</v>
      </c>
      <c r="S1504" s="36" t="str">
        <f>IF(ISNUMBER(SEARCH(",",Table_owssvr[[#This Row],[Created By_B1]])),SUBSTITUTE(Table_owssvr[[#This Row],[Created By_B1]],",",""),Table_owssvr[[#This Row],[Created By_B1]])</f>
        <v>Kristen Hebert</v>
      </c>
      <c r="T1504" s="31">
        <v>1521</v>
      </c>
      <c r="U1504" s="25" t="s">
        <v>15</v>
      </c>
      <c r="V1504" s="29">
        <v>43675.408750000002</v>
      </c>
      <c r="W1504" s="25" t="s">
        <v>4</v>
      </c>
      <c r="X1504" s="25"/>
      <c r="Y1504" s="25" t="s">
        <v>190</v>
      </c>
      <c r="Z1504" s="25" t="s">
        <v>12</v>
      </c>
      <c r="AA1504" s="25" t="s">
        <v>11</v>
      </c>
    </row>
    <row r="1505" spans="1:27" x14ac:dyDescent="0.25">
      <c r="A1505" s="25" t="s">
        <v>1065</v>
      </c>
      <c r="B1505" s="26">
        <v>43642</v>
      </c>
      <c r="C1505" s="27" t="str">
        <f ca="1">IF(Table_owssvr[[#This Row],[Date]]&gt;=(TODAY()-365),"Y","N")</f>
        <v>Y</v>
      </c>
      <c r="D1505" s="25" t="s">
        <v>2789</v>
      </c>
      <c r="E1505" s="25" t="s">
        <v>502</v>
      </c>
      <c r="F1505" s="14" t="s">
        <v>3018</v>
      </c>
      <c r="G1505" s="25" t="s">
        <v>708</v>
      </c>
      <c r="H1505" s="28" t="str">
        <f>IFERROR(LEFT(Table_owssvr[[#This Row],[Subject]],FIND(";",Table_owssvr[[#This Row],[Subject]])-1),Table_owssvr[[#This Row],[Subject]])</f>
        <v>Damage related to disaster</v>
      </c>
      <c r="I1505" s="25" t="s">
        <v>27</v>
      </c>
      <c r="J1505" s="25" t="s">
        <v>4</v>
      </c>
      <c r="K1505" s="29">
        <v>43675.409363425926</v>
      </c>
      <c r="L1505" s="25"/>
      <c r="M1505" s="25"/>
      <c r="N1505" s="30" t="s">
        <v>12</v>
      </c>
      <c r="O1505" s="28" t="b">
        <v>0</v>
      </c>
      <c r="P1505" s="25" t="s">
        <v>15</v>
      </c>
      <c r="Q1505" s="28" t="str">
        <f>IF(ISNUMBER(SEARCH(",",Table_owssvr[[#This Row],[Created By]])),SUBSTITUTE(Table_owssvr[[#This Row],[Created By]]," OCD,",""),Table_owssvr[[#This Row],[Created By]])</f>
        <v>Kristen Hebert</v>
      </c>
      <c r="R1505" s="28" t="str">
        <f>IF(ISNUMBER(SEARCH(",",Table_owssvr[[#This Row],[Created By]])),(MID(Table_owssvr[[#This Row],[Created By_A]]&amp;" "&amp;Table_owssvr[[#This Row],[Created By_A]],FIND(" ",Table_owssvr[[#This Row],[Created By_A]])+1,LEN(Table_owssvr[[#This Row],[Created By_A]]))),Table_owssvr[[#This Row],[Created By]])</f>
        <v>Kristen Hebert</v>
      </c>
      <c r="S1505" s="36" t="str">
        <f>IF(ISNUMBER(SEARCH(",",Table_owssvr[[#This Row],[Created By_B1]])),SUBSTITUTE(Table_owssvr[[#This Row],[Created By_B1]],",",""),Table_owssvr[[#This Row],[Created By_B1]])</f>
        <v>Kristen Hebert</v>
      </c>
      <c r="T1505" s="31">
        <v>1522</v>
      </c>
      <c r="U1505" s="25" t="s">
        <v>15</v>
      </c>
      <c r="V1505" s="29">
        <v>43675.409363425926</v>
      </c>
      <c r="W1505" s="25" t="s">
        <v>4</v>
      </c>
      <c r="X1505" s="25"/>
      <c r="Y1505" s="25" t="s">
        <v>190</v>
      </c>
      <c r="Z1505" s="25" t="s">
        <v>12</v>
      </c>
      <c r="AA1505" s="25" t="s">
        <v>11</v>
      </c>
    </row>
    <row r="1506" spans="1:27" x14ac:dyDescent="0.25">
      <c r="A1506" s="25" t="s">
        <v>1065</v>
      </c>
      <c r="B1506" s="26">
        <v>43614</v>
      </c>
      <c r="C1506" s="27" t="str">
        <f ca="1">IF(Table_owssvr[[#This Row],[Date]]&gt;=(TODAY()-365),"Y","N")</f>
        <v>Y</v>
      </c>
      <c r="D1506" s="25" t="s">
        <v>2789</v>
      </c>
      <c r="E1506" s="25" t="s">
        <v>502</v>
      </c>
      <c r="F1506" s="14" t="s">
        <v>3018</v>
      </c>
      <c r="G1506" s="25" t="s">
        <v>708</v>
      </c>
      <c r="H1506" s="28" t="str">
        <f>IFERROR(LEFT(Table_owssvr[[#This Row],[Subject]],FIND(";",Table_owssvr[[#This Row],[Subject]])-1),Table_owssvr[[#This Row],[Subject]])</f>
        <v>Damage related to disaster</v>
      </c>
      <c r="I1506" s="25" t="s">
        <v>27</v>
      </c>
      <c r="J1506" s="25" t="s">
        <v>4</v>
      </c>
      <c r="K1506" s="29">
        <v>43675.409791666665</v>
      </c>
      <c r="L1506" s="25"/>
      <c r="M1506" s="25"/>
      <c r="N1506" s="30" t="s">
        <v>12</v>
      </c>
      <c r="O1506" s="28" t="b">
        <v>0</v>
      </c>
      <c r="P1506" s="25" t="s">
        <v>15</v>
      </c>
      <c r="Q1506" s="28" t="str">
        <f>IF(ISNUMBER(SEARCH(",",Table_owssvr[[#This Row],[Created By]])),SUBSTITUTE(Table_owssvr[[#This Row],[Created By]]," OCD,",""),Table_owssvr[[#This Row],[Created By]])</f>
        <v>Kristen Hebert</v>
      </c>
      <c r="R1506" s="28" t="str">
        <f>IF(ISNUMBER(SEARCH(",",Table_owssvr[[#This Row],[Created By]])),(MID(Table_owssvr[[#This Row],[Created By_A]]&amp;" "&amp;Table_owssvr[[#This Row],[Created By_A]],FIND(" ",Table_owssvr[[#This Row],[Created By_A]])+1,LEN(Table_owssvr[[#This Row],[Created By_A]]))),Table_owssvr[[#This Row],[Created By]])</f>
        <v>Kristen Hebert</v>
      </c>
      <c r="S1506" s="36" t="str">
        <f>IF(ISNUMBER(SEARCH(",",Table_owssvr[[#This Row],[Created By_B1]])),SUBSTITUTE(Table_owssvr[[#This Row],[Created By_B1]],",",""),Table_owssvr[[#This Row],[Created By_B1]])</f>
        <v>Kristen Hebert</v>
      </c>
      <c r="T1506" s="31">
        <v>1523</v>
      </c>
      <c r="U1506" s="25" t="s">
        <v>15</v>
      </c>
      <c r="V1506" s="29">
        <v>43675.409791666665</v>
      </c>
      <c r="W1506" s="25" t="s">
        <v>4</v>
      </c>
      <c r="X1506" s="25"/>
      <c r="Y1506" s="25" t="s">
        <v>190</v>
      </c>
      <c r="Z1506" s="25" t="s">
        <v>12</v>
      </c>
      <c r="AA1506" s="25" t="s">
        <v>11</v>
      </c>
    </row>
    <row r="1507" spans="1:27" x14ac:dyDescent="0.25">
      <c r="A1507" s="25" t="s">
        <v>1065</v>
      </c>
      <c r="B1507" s="26">
        <v>43523</v>
      </c>
      <c r="C1507" s="27" t="str">
        <f ca="1">IF(Table_owssvr[[#This Row],[Date]]&gt;=(TODAY()-365),"Y","N")</f>
        <v>N</v>
      </c>
      <c r="D1507" s="25" t="s">
        <v>2789</v>
      </c>
      <c r="E1507" s="25" t="s">
        <v>502</v>
      </c>
      <c r="F1507" s="14" t="s">
        <v>3019</v>
      </c>
      <c r="G1507" s="25" t="s">
        <v>708</v>
      </c>
      <c r="H1507" s="28" t="str">
        <f>IFERROR(LEFT(Table_owssvr[[#This Row],[Subject]],FIND(";",Table_owssvr[[#This Row],[Subject]])-1),Table_owssvr[[#This Row],[Subject]])</f>
        <v>Damage related to disaster</v>
      </c>
      <c r="I1507" s="25" t="s">
        <v>27</v>
      </c>
      <c r="J1507" s="25" t="s">
        <v>4</v>
      </c>
      <c r="K1507" s="29">
        <v>43675.41033564815</v>
      </c>
      <c r="L1507" s="25"/>
      <c r="M1507" s="25"/>
      <c r="N1507" s="30" t="s">
        <v>12</v>
      </c>
      <c r="O1507" s="28" t="b">
        <v>0</v>
      </c>
      <c r="P1507" s="25" t="s">
        <v>15</v>
      </c>
      <c r="Q1507" s="28" t="str">
        <f>IF(ISNUMBER(SEARCH(",",Table_owssvr[[#This Row],[Created By]])),SUBSTITUTE(Table_owssvr[[#This Row],[Created By]]," OCD,",""),Table_owssvr[[#This Row],[Created By]])</f>
        <v>Kristen Hebert</v>
      </c>
      <c r="R1507" s="28" t="str">
        <f>IF(ISNUMBER(SEARCH(",",Table_owssvr[[#This Row],[Created By]])),(MID(Table_owssvr[[#This Row],[Created By_A]]&amp;" "&amp;Table_owssvr[[#This Row],[Created By_A]],FIND(" ",Table_owssvr[[#This Row],[Created By_A]])+1,LEN(Table_owssvr[[#This Row],[Created By_A]]))),Table_owssvr[[#This Row],[Created By]])</f>
        <v>Kristen Hebert</v>
      </c>
      <c r="S1507" s="36" t="str">
        <f>IF(ISNUMBER(SEARCH(",",Table_owssvr[[#This Row],[Created By_B1]])),SUBSTITUTE(Table_owssvr[[#This Row],[Created By_B1]],",",""),Table_owssvr[[#This Row],[Created By_B1]])</f>
        <v>Kristen Hebert</v>
      </c>
      <c r="T1507" s="31">
        <v>1524</v>
      </c>
      <c r="U1507" s="25" t="s">
        <v>15</v>
      </c>
      <c r="V1507" s="29">
        <v>43675.41033564815</v>
      </c>
      <c r="W1507" s="25" t="s">
        <v>4</v>
      </c>
      <c r="X1507" s="25"/>
      <c r="Y1507" s="25" t="s">
        <v>190</v>
      </c>
      <c r="Z1507" s="25" t="s">
        <v>12</v>
      </c>
      <c r="AA1507" s="25" t="s">
        <v>11</v>
      </c>
    </row>
    <row r="1508" spans="1:27" x14ac:dyDescent="0.25">
      <c r="A1508" s="25" t="s">
        <v>1065</v>
      </c>
      <c r="B1508" s="26">
        <v>43495</v>
      </c>
      <c r="C1508" s="27" t="str">
        <f ca="1">IF(Table_owssvr[[#This Row],[Date]]&gt;=(TODAY()-365),"Y","N")</f>
        <v>N</v>
      </c>
      <c r="D1508" s="25" t="s">
        <v>2789</v>
      </c>
      <c r="E1508" s="25" t="s">
        <v>502</v>
      </c>
      <c r="F1508" s="14" t="s">
        <v>3020</v>
      </c>
      <c r="G1508" s="25" t="s">
        <v>708</v>
      </c>
      <c r="H1508" s="28" t="str">
        <f>IFERROR(LEFT(Table_owssvr[[#This Row],[Subject]],FIND(";",Table_owssvr[[#This Row],[Subject]])-1),Table_owssvr[[#This Row],[Subject]])</f>
        <v>Damage related to disaster</v>
      </c>
      <c r="I1508" s="25" t="s">
        <v>27</v>
      </c>
      <c r="J1508" s="25" t="s">
        <v>4</v>
      </c>
      <c r="K1508" s="29">
        <v>43675.410868055558</v>
      </c>
      <c r="L1508" s="25"/>
      <c r="M1508" s="25"/>
      <c r="N1508" s="30" t="s">
        <v>12</v>
      </c>
      <c r="O1508" s="28" t="b">
        <v>0</v>
      </c>
      <c r="P1508" s="25" t="s">
        <v>15</v>
      </c>
      <c r="Q1508" s="28" t="str">
        <f>IF(ISNUMBER(SEARCH(",",Table_owssvr[[#This Row],[Created By]])),SUBSTITUTE(Table_owssvr[[#This Row],[Created By]]," OCD,",""),Table_owssvr[[#This Row],[Created By]])</f>
        <v>Kristen Hebert</v>
      </c>
      <c r="R1508" s="28" t="str">
        <f>IF(ISNUMBER(SEARCH(",",Table_owssvr[[#This Row],[Created By]])),(MID(Table_owssvr[[#This Row],[Created By_A]]&amp;" "&amp;Table_owssvr[[#This Row],[Created By_A]],FIND(" ",Table_owssvr[[#This Row],[Created By_A]])+1,LEN(Table_owssvr[[#This Row],[Created By_A]]))),Table_owssvr[[#This Row],[Created By]])</f>
        <v>Kristen Hebert</v>
      </c>
      <c r="S1508" s="36" t="str">
        <f>IF(ISNUMBER(SEARCH(",",Table_owssvr[[#This Row],[Created By_B1]])),SUBSTITUTE(Table_owssvr[[#This Row],[Created By_B1]],",",""),Table_owssvr[[#This Row],[Created By_B1]])</f>
        <v>Kristen Hebert</v>
      </c>
      <c r="T1508" s="31">
        <v>1525</v>
      </c>
      <c r="U1508" s="25" t="s">
        <v>15</v>
      </c>
      <c r="V1508" s="29">
        <v>43675.410868055558</v>
      </c>
      <c r="W1508" s="25" t="s">
        <v>4</v>
      </c>
      <c r="X1508" s="25"/>
      <c r="Y1508" s="25" t="s">
        <v>190</v>
      </c>
      <c r="Z1508" s="25" t="s">
        <v>12</v>
      </c>
      <c r="AA1508" s="25" t="s">
        <v>11</v>
      </c>
    </row>
    <row r="1509" spans="1:27" x14ac:dyDescent="0.25">
      <c r="A1509" s="25" t="s">
        <v>1065</v>
      </c>
      <c r="B1509" s="26">
        <v>43341</v>
      </c>
      <c r="C1509" s="27" t="str">
        <f ca="1">IF(Table_owssvr[[#This Row],[Date]]&gt;=(TODAY()-365),"Y","N")</f>
        <v>N</v>
      </c>
      <c r="D1509" s="25" t="s">
        <v>2789</v>
      </c>
      <c r="E1509" s="25" t="s">
        <v>502</v>
      </c>
      <c r="F1509" s="14" t="s">
        <v>3018</v>
      </c>
      <c r="G1509" s="25" t="s">
        <v>708</v>
      </c>
      <c r="H1509" s="28" t="str">
        <f>IFERROR(LEFT(Table_owssvr[[#This Row],[Subject]],FIND(";",Table_owssvr[[#This Row],[Subject]])-1),Table_owssvr[[#This Row],[Subject]])</f>
        <v>Damage related to disaster</v>
      </c>
      <c r="I1509" s="25" t="s">
        <v>27</v>
      </c>
      <c r="J1509" s="25" t="s">
        <v>4</v>
      </c>
      <c r="K1509" s="29">
        <v>43675.411365740743</v>
      </c>
      <c r="L1509" s="25"/>
      <c r="M1509" s="25"/>
      <c r="N1509" s="30" t="s">
        <v>12</v>
      </c>
      <c r="O1509" s="28" t="b">
        <v>0</v>
      </c>
      <c r="P1509" s="25" t="s">
        <v>15</v>
      </c>
      <c r="Q1509" s="28" t="str">
        <f>IF(ISNUMBER(SEARCH(",",Table_owssvr[[#This Row],[Created By]])),SUBSTITUTE(Table_owssvr[[#This Row],[Created By]]," OCD,",""),Table_owssvr[[#This Row],[Created By]])</f>
        <v>Kristen Hebert</v>
      </c>
      <c r="R1509" s="28" t="str">
        <f>IF(ISNUMBER(SEARCH(",",Table_owssvr[[#This Row],[Created By]])),(MID(Table_owssvr[[#This Row],[Created By_A]]&amp;" "&amp;Table_owssvr[[#This Row],[Created By_A]],FIND(" ",Table_owssvr[[#This Row],[Created By_A]])+1,LEN(Table_owssvr[[#This Row],[Created By_A]]))),Table_owssvr[[#This Row],[Created By]])</f>
        <v>Kristen Hebert</v>
      </c>
      <c r="S1509" s="36" t="str">
        <f>IF(ISNUMBER(SEARCH(",",Table_owssvr[[#This Row],[Created By_B1]])),SUBSTITUTE(Table_owssvr[[#This Row],[Created By_B1]],",",""),Table_owssvr[[#This Row],[Created By_B1]])</f>
        <v>Kristen Hebert</v>
      </c>
      <c r="T1509" s="31">
        <v>1526</v>
      </c>
      <c r="U1509" s="25" t="s">
        <v>15</v>
      </c>
      <c r="V1509" s="29">
        <v>43675.411365740743</v>
      </c>
      <c r="W1509" s="25" t="s">
        <v>4</v>
      </c>
      <c r="X1509" s="25"/>
      <c r="Y1509" s="25" t="s">
        <v>190</v>
      </c>
      <c r="Z1509" s="25" t="s">
        <v>12</v>
      </c>
      <c r="AA1509" s="25" t="s">
        <v>11</v>
      </c>
    </row>
    <row r="1510" spans="1:27" x14ac:dyDescent="0.25">
      <c r="A1510" s="25" t="s">
        <v>1065</v>
      </c>
      <c r="B1510" s="26">
        <v>43250</v>
      </c>
      <c r="C1510" s="27" t="str">
        <f ca="1">IF(Table_owssvr[[#This Row],[Date]]&gt;=(TODAY()-365),"Y","N")</f>
        <v>N</v>
      </c>
      <c r="D1510" s="25" t="s">
        <v>2789</v>
      </c>
      <c r="E1510" s="25" t="s">
        <v>502</v>
      </c>
      <c r="F1510" s="14" t="s">
        <v>3018</v>
      </c>
      <c r="G1510" s="25" t="s">
        <v>708</v>
      </c>
      <c r="H1510" s="28" t="str">
        <f>IFERROR(LEFT(Table_owssvr[[#This Row],[Subject]],FIND(";",Table_owssvr[[#This Row],[Subject]])-1),Table_owssvr[[#This Row],[Subject]])</f>
        <v>Damage related to disaster</v>
      </c>
      <c r="I1510" s="25" t="s">
        <v>27</v>
      </c>
      <c r="J1510" s="25" t="s">
        <v>4</v>
      </c>
      <c r="K1510" s="29">
        <v>43675.411747685182</v>
      </c>
      <c r="L1510" s="25"/>
      <c r="M1510" s="25"/>
      <c r="N1510" s="30" t="s">
        <v>12</v>
      </c>
      <c r="O1510" s="28" t="b">
        <v>0</v>
      </c>
      <c r="P1510" s="25" t="s">
        <v>15</v>
      </c>
      <c r="Q1510" s="28" t="str">
        <f>IF(ISNUMBER(SEARCH(",",Table_owssvr[[#This Row],[Created By]])),SUBSTITUTE(Table_owssvr[[#This Row],[Created By]]," OCD,",""),Table_owssvr[[#This Row],[Created By]])</f>
        <v>Kristen Hebert</v>
      </c>
      <c r="R1510" s="28" t="str">
        <f>IF(ISNUMBER(SEARCH(",",Table_owssvr[[#This Row],[Created By]])),(MID(Table_owssvr[[#This Row],[Created By_A]]&amp;" "&amp;Table_owssvr[[#This Row],[Created By_A]],FIND(" ",Table_owssvr[[#This Row],[Created By_A]])+1,LEN(Table_owssvr[[#This Row],[Created By_A]]))),Table_owssvr[[#This Row],[Created By]])</f>
        <v>Kristen Hebert</v>
      </c>
      <c r="S1510" s="36" t="str">
        <f>IF(ISNUMBER(SEARCH(",",Table_owssvr[[#This Row],[Created By_B1]])),SUBSTITUTE(Table_owssvr[[#This Row],[Created By_B1]],",",""),Table_owssvr[[#This Row],[Created By_B1]])</f>
        <v>Kristen Hebert</v>
      </c>
      <c r="T1510" s="31">
        <v>1527</v>
      </c>
      <c r="U1510" s="25" t="s">
        <v>15</v>
      </c>
      <c r="V1510" s="29">
        <v>43675.411747685182</v>
      </c>
      <c r="W1510" s="25" t="s">
        <v>4</v>
      </c>
      <c r="X1510" s="25"/>
      <c r="Y1510" s="25" t="s">
        <v>190</v>
      </c>
      <c r="Z1510" s="25" t="s">
        <v>12</v>
      </c>
      <c r="AA1510" s="25" t="s">
        <v>11</v>
      </c>
    </row>
    <row r="1511" spans="1:27" x14ac:dyDescent="0.25">
      <c r="A1511" s="25" t="s">
        <v>1065</v>
      </c>
      <c r="B1511" s="26">
        <v>43215</v>
      </c>
      <c r="C1511" s="27" t="str">
        <f ca="1">IF(Table_owssvr[[#This Row],[Date]]&gt;=(TODAY()-365),"Y","N")</f>
        <v>N</v>
      </c>
      <c r="D1511" s="25" t="s">
        <v>2789</v>
      </c>
      <c r="E1511" s="25" t="s">
        <v>502</v>
      </c>
      <c r="F1511" s="14" t="s">
        <v>3018</v>
      </c>
      <c r="G1511" s="25" t="s">
        <v>708</v>
      </c>
      <c r="H1511" s="28" t="str">
        <f>IFERROR(LEFT(Table_owssvr[[#This Row],[Subject]],FIND(";",Table_owssvr[[#This Row],[Subject]])-1),Table_owssvr[[#This Row],[Subject]])</f>
        <v>Damage related to disaster</v>
      </c>
      <c r="I1511" s="25" t="s">
        <v>27</v>
      </c>
      <c r="J1511" s="25" t="s">
        <v>4</v>
      </c>
      <c r="K1511" s="29">
        <v>43675.412199074075</v>
      </c>
      <c r="L1511" s="25"/>
      <c r="M1511" s="25"/>
      <c r="N1511" s="30" t="s">
        <v>12</v>
      </c>
      <c r="O1511" s="28" t="b">
        <v>0</v>
      </c>
      <c r="P1511" s="25" t="s">
        <v>15</v>
      </c>
      <c r="Q1511" s="28" t="str">
        <f>IF(ISNUMBER(SEARCH(",",Table_owssvr[[#This Row],[Created By]])),SUBSTITUTE(Table_owssvr[[#This Row],[Created By]]," OCD,",""),Table_owssvr[[#This Row],[Created By]])</f>
        <v>Kristen Hebert</v>
      </c>
      <c r="R1511" s="28" t="str">
        <f>IF(ISNUMBER(SEARCH(",",Table_owssvr[[#This Row],[Created By]])),(MID(Table_owssvr[[#This Row],[Created By_A]]&amp;" "&amp;Table_owssvr[[#This Row],[Created By_A]],FIND(" ",Table_owssvr[[#This Row],[Created By_A]])+1,LEN(Table_owssvr[[#This Row],[Created By_A]]))),Table_owssvr[[#This Row],[Created By]])</f>
        <v>Kristen Hebert</v>
      </c>
      <c r="S1511" s="36" t="str">
        <f>IF(ISNUMBER(SEARCH(",",Table_owssvr[[#This Row],[Created By_B1]])),SUBSTITUTE(Table_owssvr[[#This Row],[Created By_B1]],",",""),Table_owssvr[[#This Row],[Created By_B1]])</f>
        <v>Kristen Hebert</v>
      </c>
      <c r="T1511" s="31">
        <v>1528</v>
      </c>
      <c r="U1511" s="25" t="s">
        <v>15</v>
      </c>
      <c r="V1511" s="29">
        <v>43675.412199074075</v>
      </c>
      <c r="W1511" s="25" t="s">
        <v>4</v>
      </c>
      <c r="X1511" s="25"/>
      <c r="Y1511" s="25" t="s">
        <v>190</v>
      </c>
      <c r="Z1511" s="25" t="s">
        <v>12</v>
      </c>
      <c r="AA1511" s="25" t="s">
        <v>11</v>
      </c>
    </row>
    <row r="1512" spans="1:27" x14ac:dyDescent="0.25">
      <c r="A1512" s="25" t="s">
        <v>1065</v>
      </c>
      <c r="B1512" s="26">
        <v>43033</v>
      </c>
      <c r="C1512" s="27" t="str">
        <f ca="1">IF(Table_owssvr[[#This Row],[Date]]&gt;=(TODAY()-365),"Y","N")</f>
        <v>N</v>
      </c>
      <c r="D1512" s="25" t="s">
        <v>2789</v>
      </c>
      <c r="E1512" s="25" t="s">
        <v>502</v>
      </c>
      <c r="F1512" s="14" t="s">
        <v>3018</v>
      </c>
      <c r="G1512" s="25" t="s">
        <v>708</v>
      </c>
      <c r="H1512" s="28" t="str">
        <f>IFERROR(LEFT(Table_owssvr[[#This Row],[Subject]],FIND(";",Table_owssvr[[#This Row],[Subject]])-1),Table_owssvr[[#This Row],[Subject]])</f>
        <v>Damage related to disaster</v>
      </c>
      <c r="I1512" s="25" t="s">
        <v>27</v>
      </c>
      <c r="J1512" s="25" t="s">
        <v>4</v>
      </c>
      <c r="K1512" s="29">
        <v>43675.412673611114</v>
      </c>
      <c r="L1512" s="25"/>
      <c r="M1512" s="25"/>
      <c r="N1512" s="30" t="s">
        <v>12</v>
      </c>
      <c r="O1512" s="28" t="b">
        <v>0</v>
      </c>
      <c r="P1512" s="25" t="s">
        <v>15</v>
      </c>
      <c r="Q1512" s="28" t="str">
        <f>IF(ISNUMBER(SEARCH(",",Table_owssvr[[#This Row],[Created By]])),SUBSTITUTE(Table_owssvr[[#This Row],[Created By]]," OCD,",""),Table_owssvr[[#This Row],[Created By]])</f>
        <v>Kristen Hebert</v>
      </c>
      <c r="R1512" s="28" t="str">
        <f>IF(ISNUMBER(SEARCH(",",Table_owssvr[[#This Row],[Created By]])),(MID(Table_owssvr[[#This Row],[Created By_A]]&amp;" "&amp;Table_owssvr[[#This Row],[Created By_A]],FIND(" ",Table_owssvr[[#This Row],[Created By_A]])+1,LEN(Table_owssvr[[#This Row],[Created By_A]]))),Table_owssvr[[#This Row],[Created By]])</f>
        <v>Kristen Hebert</v>
      </c>
      <c r="S1512" s="36" t="str">
        <f>IF(ISNUMBER(SEARCH(",",Table_owssvr[[#This Row],[Created By_B1]])),SUBSTITUTE(Table_owssvr[[#This Row],[Created By_B1]],",",""),Table_owssvr[[#This Row],[Created By_B1]])</f>
        <v>Kristen Hebert</v>
      </c>
      <c r="T1512" s="31">
        <v>1529</v>
      </c>
      <c r="U1512" s="25" t="s">
        <v>15</v>
      </c>
      <c r="V1512" s="29">
        <v>43675.412673611114</v>
      </c>
      <c r="W1512" s="25" t="s">
        <v>4</v>
      </c>
      <c r="X1512" s="25"/>
      <c r="Y1512" s="25" t="s">
        <v>190</v>
      </c>
      <c r="Z1512" s="25" t="s">
        <v>12</v>
      </c>
      <c r="AA1512" s="25" t="s">
        <v>11</v>
      </c>
    </row>
    <row r="1513" spans="1:27" x14ac:dyDescent="0.25">
      <c r="A1513" s="25" t="s">
        <v>1065</v>
      </c>
      <c r="B1513" s="26">
        <v>43068</v>
      </c>
      <c r="C1513" s="27" t="str">
        <f ca="1">IF(Table_owssvr[[#This Row],[Date]]&gt;=(TODAY()-365),"Y","N")</f>
        <v>N</v>
      </c>
      <c r="D1513" s="25" t="s">
        <v>2789</v>
      </c>
      <c r="E1513" s="25" t="s">
        <v>502</v>
      </c>
      <c r="F1513" s="14" t="s">
        <v>3018</v>
      </c>
      <c r="G1513" s="25" t="s">
        <v>708</v>
      </c>
      <c r="H1513" s="28" t="str">
        <f>IFERROR(LEFT(Table_owssvr[[#This Row],[Subject]],FIND(";",Table_owssvr[[#This Row],[Subject]])-1),Table_owssvr[[#This Row],[Subject]])</f>
        <v>Damage related to disaster</v>
      </c>
      <c r="I1513" s="25" t="s">
        <v>27</v>
      </c>
      <c r="J1513" s="25" t="s">
        <v>4</v>
      </c>
      <c r="K1513" s="29">
        <v>43675.41306712963</v>
      </c>
      <c r="L1513" s="25"/>
      <c r="M1513" s="25"/>
      <c r="N1513" s="30" t="s">
        <v>12</v>
      </c>
      <c r="O1513" s="28" t="b">
        <v>0</v>
      </c>
      <c r="P1513" s="25" t="s">
        <v>15</v>
      </c>
      <c r="Q1513" s="28" t="str">
        <f>IF(ISNUMBER(SEARCH(",",Table_owssvr[[#This Row],[Created By]])),SUBSTITUTE(Table_owssvr[[#This Row],[Created By]]," OCD,",""),Table_owssvr[[#This Row],[Created By]])</f>
        <v>Kristen Hebert</v>
      </c>
      <c r="R1513" s="28" t="str">
        <f>IF(ISNUMBER(SEARCH(",",Table_owssvr[[#This Row],[Created By]])),(MID(Table_owssvr[[#This Row],[Created By_A]]&amp;" "&amp;Table_owssvr[[#This Row],[Created By_A]],FIND(" ",Table_owssvr[[#This Row],[Created By_A]])+1,LEN(Table_owssvr[[#This Row],[Created By_A]]))),Table_owssvr[[#This Row],[Created By]])</f>
        <v>Kristen Hebert</v>
      </c>
      <c r="S1513" s="36" t="str">
        <f>IF(ISNUMBER(SEARCH(",",Table_owssvr[[#This Row],[Created By_B1]])),SUBSTITUTE(Table_owssvr[[#This Row],[Created By_B1]],",",""),Table_owssvr[[#This Row],[Created By_B1]])</f>
        <v>Kristen Hebert</v>
      </c>
      <c r="T1513" s="31">
        <v>1530</v>
      </c>
      <c r="U1513" s="25" t="s">
        <v>15</v>
      </c>
      <c r="V1513" s="29">
        <v>43675.41306712963</v>
      </c>
      <c r="W1513" s="25" t="s">
        <v>4</v>
      </c>
      <c r="X1513" s="25"/>
      <c r="Y1513" s="25" t="s">
        <v>190</v>
      </c>
      <c r="Z1513" s="25" t="s">
        <v>12</v>
      </c>
      <c r="AA1513" s="25" t="s">
        <v>11</v>
      </c>
    </row>
    <row r="1514" spans="1:27" x14ac:dyDescent="0.25">
      <c r="A1514" s="25" t="s">
        <v>1065</v>
      </c>
      <c r="B1514" s="26">
        <v>43110</v>
      </c>
      <c r="C1514" s="27" t="str">
        <f ca="1">IF(Table_owssvr[[#This Row],[Date]]&gt;=(TODAY()-365),"Y","N")</f>
        <v>N</v>
      </c>
      <c r="D1514" s="25" t="s">
        <v>2789</v>
      </c>
      <c r="E1514" s="25" t="s">
        <v>502</v>
      </c>
      <c r="F1514" s="14" t="s">
        <v>3018</v>
      </c>
      <c r="G1514" s="25" t="s">
        <v>708</v>
      </c>
      <c r="H1514" s="28" t="str">
        <f>IFERROR(LEFT(Table_owssvr[[#This Row],[Subject]],FIND(";",Table_owssvr[[#This Row],[Subject]])-1),Table_owssvr[[#This Row],[Subject]])</f>
        <v>Damage related to disaster</v>
      </c>
      <c r="I1514" s="25" t="s">
        <v>27</v>
      </c>
      <c r="J1514" s="25" t="s">
        <v>4</v>
      </c>
      <c r="K1514" s="29">
        <v>43675.413518518515</v>
      </c>
      <c r="L1514" s="25"/>
      <c r="M1514" s="25"/>
      <c r="N1514" s="30" t="s">
        <v>12</v>
      </c>
      <c r="O1514" s="28" t="b">
        <v>0</v>
      </c>
      <c r="P1514" s="25" t="s">
        <v>15</v>
      </c>
      <c r="Q1514" s="28" t="str">
        <f>IF(ISNUMBER(SEARCH(",",Table_owssvr[[#This Row],[Created By]])),SUBSTITUTE(Table_owssvr[[#This Row],[Created By]]," OCD,",""),Table_owssvr[[#This Row],[Created By]])</f>
        <v>Kristen Hebert</v>
      </c>
      <c r="R1514" s="28" t="str">
        <f>IF(ISNUMBER(SEARCH(",",Table_owssvr[[#This Row],[Created By]])),(MID(Table_owssvr[[#This Row],[Created By_A]]&amp;" "&amp;Table_owssvr[[#This Row],[Created By_A]],FIND(" ",Table_owssvr[[#This Row],[Created By_A]])+1,LEN(Table_owssvr[[#This Row],[Created By_A]]))),Table_owssvr[[#This Row],[Created By]])</f>
        <v>Kristen Hebert</v>
      </c>
      <c r="S1514" s="36" t="str">
        <f>IF(ISNUMBER(SEARCH(",",Table_owssvr[[#This Row],[Created By_B1]])),SUBSTITUTE(Table_owssvr[[#This Row],[Created By_B1]],",",""),Table_owssvr[[#This Row],[Created By_B1]])</f>
        <v>Kristen Hebert</v>
      </c>
      <c r="T1514" s="31">
        <v>1531</v>
      </c>
      <c r="U1514" s="25" t="s">
        <v>15</v>
      </c>
      <c r="V1514" s="29">
        <v>43675.413518518515</v>
      </c>
      <c r="W1514" s="25" t="s">
        <v>4</v>
      </c>
      <c r="X1514" s="25"/>
      <c r="Y1514" s="25" t="s">
        <v>190</v>
      </c>
      <c r="Z1514" s="25" t="s">
        <v>12</v>
      </c>
      <c r="AA1514" s="25" t="s">
        <v>11</v>
      </c>
    </row>
    <row r="1515" spans="1:27" x14ac:dyDescent="0.25">
      <c r="A1515" s="25" t="s">
        <v>1065</v>
      </c>
      <c r="B1515" s="26">
        <v>43028</v>
      </c>
      <c r="C1515" s="27" t="str">
        <f ca="1">IF(Table_owssvr[[#This Row],[Date]]&gt;=(TODAY()-365),"Y","N")</f>
        <v>N</v>
      </c>
      <c r="D1515" s="25" t="s">
        <v>2789</v>
      </c>
      <c r="E1515" s="25" t="s">
        <v>502</v>
      </c>
      <c r="F1515" s="14" t="s">
        <v>3021</v>
      </c>
      <c r="G1515" s="25" t="s">
        <v>708</v>
      </c>
      <c r="H1515" s="28" t="str">
        <f>IFERROR(LEFT(Table_owssvr[[#This Row],[Subject]],FIND(";",Table_owssvr[[#This Row],[Subject]])-1),Table_owssvr[[#This Row],[Subject]])</f>
        <v>Damage related to disaster</v>
      </c>
      <c r="I1515" s="25" t="s">
        <v>16</v>
      </c>
      <c r="J1515" s="25" t="s">
        <v>4</v>
      </c>
      <c r="K1515" s="29">
        <v>43675.414224537039</v>
      </c>
      <c r="L1515" s="25"/>
      <c r="M1515" s="25"/>
      <c r="N1515" s="30" t="s">
        <v>12</v>
      </c>
      <c r="O1515" s="28" t="b">
        <v>0</v>
      </c>
      <c r="P1515" s="25" t="s">
        <v>15</v>
      </c>
      <c r="Q1515" s="28" t="str">
        <f>IF(ISNUMBER(SEARCH(",",Table_owssvr[[#This Row],[Created By]])),SUBSTITUTE(Table_owssvr[[#This Row],[Created By]]," OCD,",""),Table_owssvr[[#This Row],[Created By]])</f>
        <v>Kristen Hebert</v>
      </c>
      <c r="R1515" s="28" t="str">
        <f>IF(ISNUMBER(SEARCH(",",Table_owssvr[[#This Row],[Created By]])),(MID(Table_owssvr[[#This Row],[Created By_A]]&amp;" "&amp;Table_owssvr[[#This Row],[Created By_A]],FIND(" ",Table_owssvr[[#This Row],[Created By_A]])+1,LEN(Table_owssvr[[#This Row],[Created By_A]]))),Table_owssvr[[#This Row],[Created By]])</f>
        <v>Kristen Hebert</v>
      </c>
      <c r="S1515" s="36" t="str">
        <f>IF(ISNUMBER(SEARCH(",",Table_owssvr[[#This Row],[Created By_B1]])),SUBSTITUTE(Table_owssvr[[#This Row],[Created By_B1]],",",""),Table_owssvr[[#This Row],[Created By_B1]])</f>
        <v>Kristen Hebert</v>
      </c>
      <c r="T1515" s="31">
        <v>1532</v>
      </c>
      <c r="U1515" s="25" t="s">
        <v>15</v>
      </c>
      <c r="V1515" s="29">
        <v>43675.414224537039</v>
      </c>
      <c r="W1515" s="25" t="s">
        <v>4</v>
      </c>
      <c r="X1515" s="25"/>
      <c r="Y1515" s="25" t="s">
        <v>190</v>
      </c>
      <c r="Z1515" s="25" t="s">
        <v>12</v>
      </c>
      <c r="AA1515" s="25" t="s">
        <v>11</v>
      </c>
    </row>
    <row r="1516" spans="1:27" x14ac:dyDescent="0.25">
      <c r="A1516" s="25" t="s">
        <v>1065</v>
      </c>
      <c r="B1516" s="26">
        <v>43165</v>
      </c>
      <c r="C1516" s="27" t="str">
        <f ca="1">IF(Table_owssvr[[#This Row],[Date]]&gt;=(TODAY()-365),"Y","N")</f>
        <v>N</v>
      </c>
      <c r="D1516" s="25" t="s">
        <v>3022</v>
      </c>
      <c r="E1516" s="25" t="s">
        <v>296</v>
      </c>
      <c r="F1516" s="14" t="s">
        <v>3023</v>
      </c>
      <c r="G1516" s="25" t="s">
        <v>3024</v>
      </c>
      <c r="H1516" s="28" t="str">
        <f>IFERROR(LEFT(Table_owssvr[[#This Row],[Subject]],FIND(";",Table_owssvr[[#This Row],[Subject]])-1),Table_owssvr[[#This Row],[Subject]])</f>
        <v>Damage related to disaster</v>
      </c>
      <c r="I1516" s="25" t="s">
        <v>27</v>
      </c>
      <c r="J1516" s="25" t="s">
        <v>4</v>
      </c>
      <c r="K1516" s="29">
        <v>43675.416284722225</v>
      </c>
      <c r="L1516" s="25"/>
      <c r="M1516" s="25"/>
      <c r="N1516" s="30" t="s">
        <v>12</v>
      </c>
      <c r="O1516" s="28" t="b">
        <v>0</v>
      </c>
      <c r="P1516" s="25" t="s">
        <v>15</v>
      </c>
      <c r="Q1516" s="28" t="str">
        <f>IF(ISNUMBER(SEARCH(",",Table_owssvr[[#This Row],[Created By]])),SUBSTITUTE(Table_owssvr[[#This Row],[Created By]]," OCD,",""),Table_owssvr[[#This Row],[Created By]])</f>
        <v>Kristen Hebert</v>
      </c>
      <c r="R1516" s="28" t="str">
        <f>IF(ISNUMBER(SEARCH(",",Table_owssvr[[#This Row],[Created By]])),(MID(Table_owssvr[[#This Row],[Created By_A]]&amp;" "&amp;Table_owssvr[[#This Row],[Created By_A]],FIND(" ",Table_owssvr[[#This Row],[Created By_A]])+1,LEN(Table_owssvr[[#This Row],[Created By_A]]))),Table_owssvr[[#This Row],[Created By]])</f>
        <v>Kristen Hebert</v>
      </c>
      <c r="S1516" s="36" t="str">
        <f>IF(ISNUMBER(SEARCH(",",Table_owssvr[[#This Row],[Created By_B1]])),SUBSTITUTE(Table_owssvr[[#This Row],[Created By_B1]],",",""),Table_owssvr[[#This Row],[Created By_B1]])</f>
        <v>Kristen Hebert</v>
      </c>
      <c r="T1516" s="31">
        <v>1533</v>
      </c>
      <c r="U1516" s="25" t="s">
        <v>15</v>
      </c>
      <c r="V1516" s="29">
        <v>43675.416284722225</v>
      </c>
      <c r="W1516" s="25" t="s">
        <v>4</v>
      </c>
      <c r="X1516" s="25"/>
      <c r="Y1516" s="25" t="s">
        <v>190</v>
      </c>
      <c r="Z1516" s="25" t="s">
        <v>12</v>
      </c>
      <c r="AA1516" s="25" t="s">
        <v>11</v>
      </c>
    </row>
    <row r="1517" spans="1:27" x14ac:dyDescent="0.25">
      <c r="A1517" s="25" t="s">
        <v>1065</v>
      </c>
      <c r="B1517" s="26">
        <v>43041</v>
      </c>
      <c r="C1517" s="27" t="str">
        <f ca="1">IF(Table_owssvr[[#This Row],[Date]]&gt;=(TODAY()-365),"Y","N")</f>
        <v>N</v>
      </c>
      <c r="D1517" s="25" t="s">
        <v>3022</v>
      </c>
      <c r="E1517" s="25" t="s">
        <v>502</v>
      </c>
      <c r="F1517" s="14" t="s">
        <v>3018</v>
      </c>
      <c r="G1517" s="25" t="s">
        <v>3024</v>
      </c>
      <c r="H1517" s="28" t="str">
        <f>IFERROR(LEFT(Table_owssvr[[#This Row],[Subject]],FIND(";",Table_owssvr[[#This Row],[Subject]])-1),Table_owssvr[[#This Row],[Subject]])</f>
        <v>Damage related to disaster</v>
      </c>
      <c r="I1517" s="25" t="s">
        <v>27</v>
      </c>
      <c r="J1517" s="25" t="s">
        <v>4</v>
      </c>
      <c r="K1517" s="29">
        <v>43675.417048611111</v>
      </c>
      <c r="L1517" s="25"/>
      <c r="M1517" s="25"/>
      <c r="N1517" s="30" t="s">
        <v>12</v>
      </c>
      <c r="O1517" s="28" t="b">
        <v>0</v>
      </c>
      <c r="P1517" s="25" t="s">
        <v>15</v>
      </c>
      <c r="Q1517" s="28" t="str">
        <f>IF(ISNUMBER(SEARCH(",",Table_owssvr[[#This Row],[Created By]])),SUBSTITUTE(Table_owssvr[[#This Row],[Created By]]," OCD,",""),Table_owssvr[[#This Row],[Created By]])</f>
        <v>Kristen Hebert</v>
      </c>
      <c r="R1517" s="28" t="str">
        <f>IF(ISNUMBER(SEARCH(",",Table_owssvr[[#This Row],[Created By]])),(MID(Table_owssvr[[#This Row],[Created By_A]]&amp;" "&amp;Table_owssvr[[#This Row],[Created By_A]],FIND(" ",Table_owssvr[[#This Row],[Created By_A]])+1,LEN(Table_owssvr[[#This Row],[Created By_A]]))),Table_owssvr[[#This Row],[Created By]])</f>
        <v>Kristen Hebert</v>
      </c>
      <c r="S1517" s="36" t="str">
        <f>IF(ISNUMBER(SEARCH(",",Table_owssvr[[#This Row],[Created By_B1]])),SUBSTITUTE(Table_owssvr[[#This Row],[Created By_B1]],",",""),Table_owssvr[[#This Row],[Created By_B1]])</f>
        <v>Kristen Hebert</v>
      </c>
      <c r="T1517" s="31">
        <v>1534</v>
      </c>
      <c r="U1517" s="25" t="s">
        <v>15</v>
      </c>
      <c r="V1517" s="29">
        <v>43675.417048611111</v>
      </c>
      <c r="W1517" s="25" t="s">
        <v>4</v>
      </c>
      <c r="X1517" s="25"/>
      <c r="Y1517" s="25" t="s">
        <v>190</v>
      </c>
      <c r="Z1517" s="25" t="s">
        <v>12</v>
      </c>
      <c r="AA1517" s="25" t="s">
        <v>11</v>
      </c>
    </row>
    <row r="1518" spans="1:27" x14ac:dyDescent="0.25">
      <c r="A1518" s="25" t="s">
        <v>1065</v>
      </c>
      <c r="B1518" s="26">
        <v>43174</v>
      </c>
      <c r="C1518" s="27" t="str">
        <f ca="1">IF(Table_owssvr[[#This Row],[Date]]&gt;=(TODAY()-365),"Y","N")</f>
        <v>N</v>
      </c>
      <c r="D1518" s="25" t="s">
        <v>3025</v>
      </c>
      <c r="E1518" s="25" t="s">
        <v>39</v>
      </c>
      <c r="F1518" s="14" t="s">
        <v>3018</v>
      </c>
      <c r="G1518" s="25" t="s">
        <v>3026</v>
      </c>
      <c r="H1518" s="28" t="str">
        <f>IFERROR(LEFT(Table_owssvr[[#This Row],[Subject]],FIND(";",Table_owssvr[[#This Row],[Subject]])-1),Table_owssvr[[#This Row],[Subject]])</f>
        <v>Damage related to disaster</v>
      </c>
      <c r="I1518" s="25" t="s">
        <v>27</v>
      </c>
      <c r="J1518" s="25" t="s">
        <v>4</v>
      </c>
      <c r="K1518" s="29">
        <v>43675.418368055558</v>
      </c>
      <c r="L1518" s="25"/>
      <c r="M1518" s="25"/>
      <c r="N1518" s="30" t="s">
        <v>12</v>
      </c>
      <c r="O1518" s="28" t="b">
        <v>0</v>
      </c>
      <c r="P1518" s="25" t="s">
        <v>15</v>
      </c>
      <c r="Q1518" s="28" t="str">
        <f>IF(ISNUMBER(SEARCH(",",Table_owssvr[[#This Row],[Created By]])),SUBSTITUTE(Table_owssvr[[#This Row],[Created By]]," OCD,",""),Table_owssvr[[#This Row],[Created By]])</f>
        <v>Kristen Hebert</v>
      </c>
      <c r="R1518" s="28" t="str">
        <f>IF(ISNUMBER(SEARCH(",",Table_owssvr[[#This Row],[Created By]])),(MID(Table_owssvr[[#This Row],[Created By_A]]&amp;" "&amp;Table_owssvr[[#This Row],[Created By_A]],FIND(" ",Table_owssvr[[#This Row],[Created By_A]])+1,LEN(Table_owssvr[[#This Row],[Created By_A]]))),Table_owssvr[[#This Row],[Created By]])</f>
        <v>Kristen Hebert</v>
      </c>
      <c r="S1518" s="36" t="str">
        <f>IF(ISNUMBER(SEARCH(",",Table_owssvr[[#This Row],[Created By_B1]])),SUBSTITUTE(Table_owssvr[[#This Row],[Created By_B1]],",",""),Table_owssvr[[#This Row],[Created By_B1]])</f>
        <v>Kristen Hebert</v>
      </c>
      <c r="T1518" s="31">
        <v>1535</v>
      </c>
      <c r="U1518" s="25" t="s">
        <v>15</v>
      </c>
      <c r="V1518" s="29">
        <v>43675.418368055558</v>
      </c>
      <c r="W1518" s="25" t="s">
        <v>4</v>
      </c>
      <c r="X1518" s="25"/>
      <c r="Y1518" s="25" t="s">
        <v>190</v>
      </c>
      <c r="Z1518" s="25" t="s">
        <v>12</v>
      </c>
      <c r="AA1518" s="25" t="s">
        <v>11</v>
      </c>
    </row>
    <row r="1519" spans="1:27" x14ac:dyDescent="0.25">
      <c r="A1519" s="25" t="s">
        <v>1751</v>
      </c>
      <c r="B1519" s="26">
        <v>43670</v>
      </c>
      <c r="C1519" s="27" t="str">
        <f ca="1">IF(Table_owssvr[[#This Row],[Date]]&gt;=(TODAY()-365),"Y","N")</f>
        <v>Y</v>
      </c>
      <c r="D1519" s="25" t="s">
        <v>3027</v>
      </c>
      <c r="E1519" s="25" t="s">
        <v>39</v>
      </c>
      <c r="F1519" s="14" t="s">
        <v>3028</v>
      </c>
      <c r="G1519" s="25" t="s">
        <v>59</v>
      </c>
      <c r="H1519" s="28" t="str">
        <f>IFERROR(LEFT(Table_owssvr[[#This Row],[Subject]],FIND(";",Table_owssvr[[#This Row],[Subject]])-1),Table_owssvr[[#This Row],[Subject]])</f>
        <v>Damage related to disaster</v>
      </c>
      <c r="I1519" s="25" t="s">
        <v>27</v>
      </c>
      <c r="J1519" s="25" t="s">
        <v>2836</v>
      </c>
      <c r="K1519" s="29">
        <v>43675.482939814814</v>
      </c>
      <c r="L1519" s="25"/>
      <c r="M1519" s="25"/>
      <c r="N1519" s="30" t="s">
        <v>12</v>
      </c>
      <c r="O1519" s="28" t="b">
        <v>0</v>
      </c>
      <c r="P1519" s="25" t="s">
        <v>15</v>
      </c>
      <c r="Q1519" s="28" t="str">
        <f>IF(ISNUMBER(SEARCH(",",Table_owssvr[[#This Row],[Created By]])),SUBSTITUTE(Table_owssvr[[#This Row],[Created By]]," OCD,",""),Table_owssvr[[#This Row],[Created By]])</f>
        <v>Fay Part</v>
      </c>
      <c r="R1519" s="28" t="str">
        <f>IF(ISNUMBER(SEARCH(",",Table_owssvr[[#This Row],[Created By]])),(MID(Table_owssvr[[#This Row],[Created By_A]]&amp;" "&amp;Table_owssvr[[#This Row],[Created By_A]],FIND(" ",Table_owssvr[[#This Row],[Created By_A]])+1,LEN(Table_owssvr[[#This Row],[Created By_A]]))),Table_owssvr[[#This Row],[Created By]])</f>
        <v>Fay Part</v>
      </c>
      <c r="S1519" s="36" t="str">
        <f>IF(ISNUMBER(SEARCH(",",Table_owssvr[[#This Row],[Created By_B1]])),SUBSTITUTE(Table_owssvr[[#This Row],[Created By_B1]],",",""),Table_owssvr[[#This Row],[Created By_B1]])</f>
        <v>Fay Part</v>
      </c>
      <c r="T1519" s="31">
        <v>1536</v>
      </c>
      <c r="U1519" s="25" t="s">
        <v>15</v>
      </c>
      <c r="V1519" s="29">
        <v>43675.482939814814</v>
      </c>
      <c r="W1519" s="25" t="s">
        <v>2836</v>
      </c>
      <c r="X1519" s="25"/>
      <c r="Y1519" s="25" t="s">
        <v>13</v>
      </c>
      <c r="Z1519" s="25" t="s">
        <v>12</v>
      </c>
      <c r="AA1519" s="25" t="s">
        <v>11</v>
      </c>
    </row>
    <row r="1520" spans="1:27" x14ac:dyDescent="0.25">
      <c r="A1520" s="25" t="s">
        <v>135</v>
      </c>
      <c r="B1520" s="26">
        <v>43677</v>
      </c>
      <c r="C1520" s="27" t="str">
        <f ca="1">IF(Table_owssvr[[#This Row],[Date]]&gt;=(TODAY()-365),"Y","N")</f>
        <v>Y</v>
      </c>
      <c r="D1520" s="25" t="s">
        <v>134</v>
      </c>
      <c r="E1520" s="25" t="s">
        <v>39</v>
      </c>
      <c r="F1520" s="14" t="s">
        <v>3029</v>
      </c>
      <c r="G1520" s="25" t="s">
        <v>132</v>
      </c>
      <c r="H1520" s="28" t="str">
        <f>IFERROR(LEFT(Table_owssvr[[#This Row],[Subject]],FIND(";",Table_owssvr[[#This Row],[Subject]])-1),Table_owssvr[[#This Row],[Subject]])</f>
        <v>Low-Moderate Income - National Objective</v>
      </c>
      <c r="I1520" s="25" t="s">
        <v>27</v>
      </c>
      <c r="J1520" s="25" t="s">
        <v>26</v>
      </c>
      <c r="K1520" s="29">
        <v>43677.319907407407</v>
      </c>
      <c r="L1520" s="25"/>
      <c r="M1520" s="25"/>
      <c r="N1520" s="30" t="s">
        <v>12</v>
      </c>
      <c r="O1520" s="28" t="b">
        <v>0</v>
      </c>
      <c r="P1520" s="25" t="s">
        <v>15</v>
      </c>
      <c r="Q1520" s="28" t="str">
        <f>IF(ISNUMBER(SEARCH(",",Table_owssvr[[#This Row],[Created By]])),SUBSTITUTE(Table_owssvr[[#This Row],[Created By]]," OCD,",""),Table_owssvr[[#This Row],[Created By]])</f>
        <v>Jimmy Dunphy</v>
      </c>
      <c r="R1520" s="28" t="str">
        <f>IF(ISNUMBER(SEARCH(",",Table_owssvr[[#This Row],[Created By]])),(MID(Table_owssvr[[#This Row],[Created By_A]]&amp;" "&amp;Table_owssvr[[#This Row],[Created By_A]],FIND(" ",Table_owssvr[[#This Row],[Created By_A]])+1,LEN(Table_owssvr[[#This Row],[Created By_A]]))),Table_owssvr[[#This Row],[Created By]])</f>
        <v>Jimmy Dunphy</v>
      </c>
      <c r="S1520" s="36" t="str">
        <f>IF(ISNUMBER(SEARCH(",",Table_owssvr[[#This Row],[Created By_B1]])),SUBSTITUTE(Table_owssvr[[#This Row],[Created By_B1]],",",""),Table_owssvr[[#This Row],[Created By_B1]])</f>
        <v>Jimmy Dunphy</v>
      </c>
      <c r="T1520" s="31">
        <v>1537</v>
      </c>
      <c r="U1520" s="25" t="s">
        <v>15</v>
      </c>
      <c r="V1520" s="29">
        <v>43677.615717592591</v>
      </c>
      <c r="W1520" s="25" t="s">
        <v>26</v>
      </c>
      <c r="X1520" s="25"/>
      <c r="Y1520" s="25" t="s">
        <v>13</v>
      </c>
      <c r="Z1520" s="25" t="s">
        <v>12</v>
      </c>
      <c r="AA1520" s="25" t="s">
        <v>11</v>
      </c>
    </row>
    <row r="1521" spans="1:27" x14ac:dyDescent="0.25">
      <c r="A1521" s="25" t="s">
        <v>649</v>
      </c>
      <c r="B1521" s="26">
        <v>43649</v>
      </c>
      <c r="C1521" s="27" t="str">
        <f ca="1">IF(Table_owssvr[[#This Row],[Date]]&gt;=(TODAY()-365),"Y","N")</f>
        <v>Y</v>
      </c>
      <c r="D1521" s="25" t="s">
        <v>648</v>
      </c>
      <c r="E1521" s="25" t="s">
        <v>19</v>
      </c>
      <c r="F1521" s="14" t="s">
        <v>2802</v>
      </c>
      <c r="G1521" s="25" t="s">
        <v>113</v>
      </c>
      <c r="H1521" s="28" t="str">
        <f>IFERROR(LEFT(Table_owssvr[[#This Row],[Subject]],FIND(";",Table_owssvr[[#This Row],[Subject]])-1),Table_owssvr[[#This Row],[Subject]])</f>
        <v>Duplication of Benefits</v>
      </c>
      <c r="I1521" s="25" t="s">
        <v>27</v>
      </c>
      <c r="J1521" s="25" t="s">
        <v>7</v>
      </c>
      <c r="K1521" s="29">
        <v>43677.447812500002</v>
      </c>
      <c r="L1521" s="25"/>
      <c r="M1521" s="25"/>
      <c r="N1521" s="30" t="s">
        <v>12</v>
      </c>
      <c r="O1521" s="28" t="b">
        <v>0</v>
      </c>
      <c r="P1521" s="25" t="s">
        <v>15</v>
      </c>
      <c r="Q1521" s="28" t="str">
        <f>IF(ISNUMBER(SEARCH(",",Table_owssvr[[#This Row],[Created By]])),SUBSTITUTE(Table_owssvr[[#This Row],[Created By]]," OCD,",""),Table_owssvr[[#This Row],[Created By]])</f>
        <v>Michael Chua</v>
      </c>
      <c r="R1521" s="28" t="str">
        <f>IF(ISNUMBER(SEARCH(",",Table_owssvr[[#This Row],[Created By]])),(MID(Table_owssvr[[#This Row],[Created By_A]]&amp;" "&amp;Table_owssvr[[#This Row],[Created By_A]],FIND(" ",Table_owssvr[[#This Row],[Created By_A]])+1,LEN(Table_owssvr[[#This Row],[Created By_A]]))),Table_owssvr[[#This Row],[Created By]])</f>
        <v>Michael Chua</v>
      </c>
      <c r="S1521" s="36" t="str">
        <f>IF(ISNUMBER(SEARCH(",",Table_owssvr[[#This Row],[Created By_B1]])),SUBSTITUTE(Table_owssvr[[#This Row],[Created By_B1]],",",""),Table_owssvr[[#This Row],[Created By_B1]])</f>
        <v>Michael Chua</v>
      </c>
      <c r="T1521" s="31">
        <v>1538</v>
      </c>
      <c r="U1521" s="25" t="s">
        <v>15</v>
      </c>
      <c r="V1521" s="29">
        <v>43677.447812500002</v>
      </c>
      <c r="W1521" s="25" t="s">
        <v>7</v>
      </c>
      <c r="X1521" s="25"/>
      <c r="Y1521" s="25" t="s">
        <v>13</v>
      </c>
      <c r="Z1521" s="25" t="s">
        <v>12</v>
      </c>
      <c r="AA1521" s="25" t="s">
        <v>11</v>
      </c>
    </row>
    <row r="1522" spans="1:27" x14ac:dyDescent="0.25">
      <c r="A1522" s="25" t="s">
        <v>649</v>
      </c>
      <c r="B1522" s="26">
        <v>43656</v>
      </c>
      <c r="C1522" s="27" t="str">
        <f ca="1">IF(Table_owssvr[[#This Row],[Date]]&gt;=(TODAY()-365),"Y","N")</f>
        <v>Y</v>
      </c>
      <c r="D1522" s="25" t="s">
        <v>648</v>
      </c>
      <c r="E1522" s="25" t="s">
        <v>19</v>
      </c>
      <c r="F1522" s="14" t="s">
        <v>2802</v>
      </c>
      <c r="G1522" s="25" t="s">
        <v>113</v>
      </c>
      <c r="H1522" s="28" t="str">
        <f>IFERROR(LEFT(Table_owssvr[[#This Row],[Subject]],FIND(";",Table_owssvr[[#This Row],[Subject]])-1),Table_owssvr[[#This Row],[Subject]])</f>
        <v>Duplication of Benefits</v>
      </c>
      <c r="I1522" s="25" t="s">
        <v>27</v>
      </c>
      <c r="J1522" s="25" t="s">
        <v>7</v>
      </c>
      <c r="K1522" s="29">
        <v>43677.448101851849</v>
      </c>
      <c r="L1522" s="25"/>
      <c r="M1522" s="25"/>
      <c r="N1522" s="30" t="s">
        <v>12</v>
      </c>
      <c r="O1522" s="28" t="b">
        <v>0</v>
      </c>
      <c r="P1522" s="25" t="s">
        <v>15</v>
      </c>
      <c r="Q1522" s="28" t="str">
        <f>IF(ISNUMBER(SEARCH(",",Table_owssvr[[#This Row],[Created By]])),SUBSTITUTE(Table_owssvr[[#This Row],[Created By]]," OCD,",""),Table_owssvr[[#This Row],[Created By]])</f>
        <v>Michael Chua</v>
      </c>
      <c r="R1522" s="28" t="str">
        <f>IF(ISNUMBER(SEARCH(",",Table_owssvr[[#This Row],[Created By]])),(MID(Table_owssvr[[#This Row],[Created By_A]]&amp;" "&amp;Table_owssvr[[#This Row],[Created By_A]],FIND(" ",Table_owssvr[[#This Row],[Created By_A]])+1,LEN(Table_owssvr[[#This Row],[Created By_A]]))),Table_owssvr[[#This Row],[Created By]])</f>
        <v>Michael Chua</v>
      </c>
      <c r="S1522" s="36" t="str">
        <f>IF(ISNUMBER(SEARCH(",",Table_owssvr[[#This Row],[Created By_B1]])),SUBSTITUTE(Table_owssvr[[#This Row],[Created By_B1]],",",""),Table_owssvr[[#This Row],[Created By_B1]])</f>
        <v>Michael Chua</v>
      </c>
      <c r="T1522" s="31">
        <v>1539</v>
      </c>
      <c r="U1522" s="25" t="s">
        <v>15</v>
      </c>
      <c r="V1522" s="29">
        <v>43677.448101851849</v>
      </c>
      <c r="W1522" s="25" t="s">
        <v>7</v>
      </c>
      <c r="X1522" s="25"/>
      <c r="Y1522" s="25" t="s">
        <v>13</v>
      </c>
      <c r="Z1522" s="25" t="s">
        <v>12</v>
      </c>
      <c r="AA1522" s="25" t="s">
        <v>11</v>
      </c>
    </row>
    <row r="1523" spans="1:27" x14ac:dyDescent="0.25">
      <c r="A1523" s="25" t="s">
        <v>649</v>
      </c>
      <c r="B1523" s="26">
        <v>43663</v>
      </c>
      <c r="C1523" s="27" t="str">
        <f ca="1">IF(Table_owssvr[[#This Row],[Date]]&gt;=(TODAY()-365),"Y","N")</f>
        <v>Y</v>
      </c>
      <c r="D1523" s="25" t="s">
        <v>648</v>
      </c>
      <c r="E1523" s="25" t="s">
        <v>19</v>
      </c>
      <c r="F1523" s="14" t="s">
        <v>2802</v>
      </c>
      <c r="G1523" s="25" t="s">
        <v>113</v>
      </c>
      <c r="H1523" s="28" t="str">
        <f>IFERROR(LEFT(Table_owssvr[[#This Row],[Subject]],FIND(";",Table_owssvr[[#This Row],[Subject]])-1),Table_owssvr[[#This Row],[Subject]])</f>
        <v>Duplication of Benefits</v>
      </c>
      <c r="I1523" s="25" t="s">
        <v>27</v>
      </c>
      <c r="J1523" s="25" t="s">
        <v>7</v>
      </c>
      <c r="K1523" s="29">
        <v>43677.448368055557</v>
      </c>
      <c r="L1523" s="25"/>
      <c r="M1523" s="25"/>
      <c r="N1523" s="30" t="s">
        <v>12</v>
      </c>
      <c r="O1523" s="28" t="b">
        <v>0</v>
      </c>
      <c r="P1523" s="25" t="s">
        <v>15</v>
      </c>
      <c r="Q1523" s="28" t="str">
        <f>IF(ISNUMBER(SEARCH(",",Table_owssvr[[#This Row],[Created By]])),SUBSTITUTE(Table_owssvr[[#This Row],[Created By]]," OCD,",""),Table_owssvr[[#This Row],[Created By]])</f>
        <v>Michael Chua</v>
      </c>
      <c r="R1523" s="28" t="str">
        <f>IF(ISNUMBER(SEARCH(",",Table_owssvr[[#This Row],[Created By]])),(MID(Table_owssvr[[#This Row],[Created By_A]]&amp;" "&amp;Table_owssvr[[#This Row],[Created By_A]],FIND(" ",Table_owssvr[[#This Row],[Created By_A]])+1,LEN(Table_owssvr[[#This Row],[Created By_A]]))),Table_owssvr[[#This Row],[Created By]])</f>
        <v>Michael Chua</v>
      </c>
      <c r="S1523" s="36" t="str">
        <f>IF(ISNUMBER(SEARCH(",",Table_owssvr[[#This Row],[Created By_B1]])),SUBSTITUTE(Table_owssvr[[#This Row],[Created By_B1]],",",""),Table_owssvr[[#This Row],[Created By_B1]])</f>
        <v>Michael Chua</v>
      </c>
      <c r="T1523" s="31">
        <v>1540</v>
      </c>
      <c r="U1523" s="25" t="s">
        <v>15</v>
      </c>
      <c r="V1523" s="29">
        <v>43677.448368055557</v>
      </c>
      <c r="W1523" s="25" t="s">
        <v>7</v>
      </c>
      <c r="X1523" s="25"/>
      <c r="Y1523" s="25" t="s">
        <v>13</v>
      </c>
      <c r="Z1523" s="25" t="s">
        <v>12</v>
      </c>
      <c r="AA1523" s="25" t="s">
        <v>11</v>
      </c>
    </row>
    <row r="1524" spans="1:27" x14ac:dyDescent="0.25">
      <c r="A1524" s="25" t="s">
        <v>649</v>
      </c>
      <c r="B1524" s="26">
        <v>43670</v>
      </c>
      <c r="C1524" s="27" t="str">
        <f ca="1">IF(Table_owssvr[[#This Row],[Date]]&gt;=(TODAY()-365),"Y","N")</f>
        <v>Y</v>
      </c>
      <c r="D1524" s="25" t="s">
        <v>648</v>
      </c>
      <c r="E1524" s="25" t="s">
        <v>19</v>
      </c>
      <c r="F1524" s="14" t="s">
        <v>2802</v>
      </c>
      <c r="G1524" s="25" t="s">
        <v>113</v>
      </c>
      <c r="H1524" s="28" t="str">
        <f>IFERROR(LEFT(Table_owssvr[[#This Row],[Subject]],FIND(";",Table_owssvr[[#This Row],[Subject]])-1),Table_owssvr[[#This Row],[Subject]])</f>
        <v>Duplication of Benefits</v>
      </c>
      <c r="I1524" s="25" t="s">
        <v>27</v>
      </c>
      <c r="J1524" s="25" t="s">
        <v>7</v>
      </c>
      <c r="K1524" s="29">
        <v>43677.448703703703</v>
      </c>
      <c r="L1524" s="25"/>
      <c r="M1524" s="25"/>
      <c r="N1524" s="30" t="s">
        <v>12</v>
      </c>
      <c r="O1524" s="28" t="b">
        <v>0</v>
      </c>
      <c r="P1524" s="25" t="s">
        <v>15</v>
      </c>
      <c r="Q1524" s="28" t="str">
        <f>IF(ISNUMBER(SEARCH(",",Table_owssvr[[#This Row],[Created By]])),SUBSTITUTE(Table_owssvr[[#This Row],[Created By]]," OCD,",""),Table_owssvr[[#This Row],[Created By]])</f>
        <v>Michael Chua</v>
      </c>
      <c r="R1524" s="28" t="str">
        <f>IF(ISNUMBER(SEARCH(",",Table_owssvr[[#This Row],[Created By]])),(MID(Table_owssvr[[#This Row],[Created By_A]]&amp;" "&amp;Table_owssvr[[#This Row],[Created By_A]],FIND(" ",Table_owssvr[[#This Row],[Created By_A]])+1,LEN(Table_owssvr[[#This Row],[Created By_A]]))),Table_owssvr[[#This Row],[Created By]])</f>
        <v>Michael Chua</v>
      </c>
      <c r="S1524" s="36" t="str">
        <f>IF(ISNUMBER(SEARCH(",",Table_owssvr[[#This Row],[Created By_B1]])),SUBSTITUTE(Table_owssvr[[#This Row],[Created By_B1]],",",""),Table_owssvr[[#This Row],[Created By_B1]])</f>
        <v>Michael Chua</v>
      </c>
      <c r="T1524" s="31">
        <v>1541</v>
      </c>
      <c r="U1524" s="25" t="s">
        <v>15</v>
      </c>
      <c r="V1524" s="29">
        <v>43677.448703703703</v>
      </c>
      <c r="W1524" s="25" t="s">
        <v>7</v>
      </c>
      <c r="X1524" s="25"/>
      <c r="Y1524" s="25" t="s">
        <v>13</v>
      </c>
      <c r="Z1524" s="25" t="s">
        <v>12</v>
      </c>
      <c r="AA1524" s="25" t="s">
        <v>11</v>
      </c>
    </row>
    <row r="1525" spans="1:27" x14ac:dyDescent="0.25">
      <c r="A1525" s="25" t="s">
        <v>649</v>
      </c>
      <c r="B1525" s="26">
        <v>43677</v>
      </c>
      <c r="C1525" s="27" t="str">
        <f ca="1">IF(Table_owssvr[[#This Row],[Date]]&gt;=(TODAY()-365),"Y","N")</f>
        <v>Y</v>
      </c>
      <c r="D1525" s="25" t="s">
        <v>648</v>
      </c>
      <c r="E1525" s="25" t="s">
        <v>19</v>
      </c>
      <c r="F1525" s="14" t="s">
        <v>2802</v>
      </c>
      <c r="G1525" s="25" t="s">
        <v>113</v>
      </c>
      <c r="H1525" s="28" t="str">
        <f>IFERROR(LEFT(Table_owssvr[[#This Row],[Subject]],FIND(";",Table_owssvr[[#This Row],[Subject]])-1),Table_owssvr[[#This Row],[Subject]])</f>
        <v>Duplication of Benefits</v>
      </c>
      <c r="I1525" s="25" t="s">
        <v>27</v>
      </c>
      <c r="J1525" s="25" t="s">
        <v>7</v>
      </c>
      <c r="K1525" s="29">
        <v>43677.449016203704</v>
      </c>
      <c r="L1525" s="25"/>
      <c r="M1525" s="25"/>
      <c r="N1525" s="30" t="s">
        <v>12</v>
      </c>
      <c r="O1525" s="28" t="b">
        <v>0</v>
      </c>
      <c r="P1525" s="25" t="s">
        <v>15</v>
      </c>
      <c r="Q1525" s="28" t="str">
        <f>IF(ISNUMBER(SEARCH(",",Table_owssvr[[#This Row],[Created By]])),SUBSTITUTE(Table_owssvr[[#This Row],[Created By]]," OCD,",""),Table_owssvr[[#This Row],[Created By]])</f>
        <v>Michael Chua</v>
      </c>
      <c r="R1525" s="28" t="str">
        <f>IF(ISNUMBER(SEARCH(",",Table_owssvr[[#This Row],[Created By]])),(MID(Table_owssvr[[#This Row],[Created By_A]]&amp;" "&amp;Table_owssvr[[#This Row],[Created By_A]],FIND(" ",Table_owssvr[[#This Row],[Created By_A]])+1,LEN(Table_owssvr[[#This Row],[Created By_A]]))),Table_owssvr[[#This Row],[Created By]])</f>
        <v>Michael Chua</v>
      </c>
      <c r="S1525" s="36" t="str">
        <f>IF(ISNUMBER(SEARCH(",",Table_owssvr[[#This Row],[Created By_B1]])),SUBSTITUTE(Table_owssvr[[#This Row],[Created By_B1]],",",""),Table_owssvr[[#This Row],[Created By_B1]])</f>
        <v>Michael Chua</v>
      </c>
      <c r="T1525" s="31">
        <v>1542</v>
      </c>
      <c r="U1525" s="25" t="s">
        <v>15</v>
      </c>
      <c r="V1525" s="29">
        <v>43677.449016203704</v>
      </c>
      <c r="W1525" s="25" t="s">
        <v>7</v>
      </c>
      <c r="X1525" s="25"/>
      <c r="Y1525" s="25" t="s">
        <v>13</v>
      </c>
      <c r="Z1525" s="25" t="s">
        <v>12</v>
      </c>
      <c r="AA1525" s="25" t="s">
        <v>11</v>
      </c>
    </row>
    <row r="1526" spans="1:27" x14ac:dyDescent="0.25">
      <c r="A1526" s="25" t="s">
        <v>41</v>
      </c>
      <c r="B1526" s="26">
        <v>43678</v>
      </c>
      <c r="C1526" s="27" t="str">
        <f ca="1">IF(Table_owssvr[[#This Row],[Date]]&gt;=(TODAY()-365),"Y","N")</f>
        <v>Y</v>
      </c>
      <c r="D1526" s="25" t="s">
        <v>40</v>
      </c>
      <c r="E1526" s="25" t="s">
        <v>39</v>
      </c>
      <c r="F1526" s="14" t="s">
        <v>3030</v>
      </c>
      <c r="G1526" s="25" t="s">
        <v>13</v>
      </c>
      <c r="H1526" s="28" t="str">
        <f>IFERROR(LEFT(Table_owssvr[[#This Row],[Subject]],FIND(";",Table_owssvr[[#This Row],[Subject]])-1),Table_owssvr[[#This Row],[Subject]])</f>
        <v>Grants Management</v>
      </c>
      <c r="I1526" s="25" t="s">
        <v>27</v>
      </c>
      <c r="J1526" s="25" t="s">
        <v>26</v>
      </c>
      <c r="K1526" s="29">
        <v>43678.301087962966</v>
      </c>
      <c r="L1526" s="25"/>
      <c r="M1526" s="25"/>
      <c r="N1526" s="30" t="s">
        <v>12</v>
      </c>
      <c r="O1526" s="28" t="b">
        <v>0</v>
      </c>
      <c r="P1526" s="25" t="s">
        <v>15</v>
      </c>
      <c r="Q1526" s="28" t="str">
        <f>IF(ISNUMBER(SEARCH(",",Table_owssvr[[#This Row],[Created By]])),SUBSTITUTE(Table_owssvr[[#This Row],[Created By]]," OCD,",""),Table_owssvr[[#This Row],[Created By]])</f>
        <v>Jimmy Dunphy</v>
      </c>
      <c r="R1526" s="28" t="str">
        <f>IF(ISNUMBER(SEARCH(",",Table_owssvr[[#This Row],[Created By]])),(MID(Table_owssvr[[#This Row],[Created By_A]]&amp;" "&amp;Table_owssvr[[#This Row],[Created By_A]],FIND(" ",Table_owssvr[[#This Row],[Created By_A]])+1,LEN(Table_owssvr[[#This Row],[Created By_A]]))),Table_owssvr[[#This Row],[Created By]])</f>
        <v>Jimmy Dunphy</v>
      </c>
      <c r="S1526" s="36" t="str">
        <f>IF(ISNUMBER(SEARCH(",",Table_owssvr[[#This Row],[Created By_B1]])),SUBSTITUTE(Table_owssvr[[#This Row],[Created By_B1]],",",""),Table_owssvr[[#This Row],[Created By_B1]])</f>
        <v>Jimmy Dunphy</v>
      </c>
      <c r="T1526" s="31">
        <v>1543</v>
      </c>
      <c r="U1526" s="25" t="s">
        <v>15</v>
      </c>
      <c r="V1526" s="29">
        <v>43678.415856481479</v>
      </c>
      <c r="W1526" s="25" t="s">
        <v>26</v>
      </c>
      <c r="X1526" s="25"/>
      <c r="Y1526" s="25" t="s">
        <v>13</v>
      </c>
      <c r="Z1526" s="25" t="s">
        <v>12</v>
      </c>
      <c r="AA1526" s="25" t="s">
        <v>11</v>
      </c>
    </row>
    <row r="1527" spans="1:27" x14ac:dyDescent="0.25">
      <c r="A1527" s="25" t="s">
        <v>1065</v>
      </c>
      <c r="B1527" s="26">
        <v>43677</v>
      </c>
      <c r="C1527" s="27" t="str">
        <f ca="1">IF(Table_owssvr[[#This Row],[Date]]&gt;=(TODAY()-365),"Y","N")</f>
        <v>Y</v>
      </c>
      <c r="D1527" s="25" t="s">
        <v>2789</v>
      </c>
      <c r="E1527" s="25" t="s">
        <v>502</v>
      </c>
      <c r="F1527" s="14" t="s">
        <v>3031</v>
      </c>
      <c r="G1527" s="25" t="s">
        <v>2370</v>
      </c>
      <c r="H1527" s="28" t="str">
        <f>IFERROR(LEFT(Table_owssvr[[#This Row],[Subject]],FIND(";",Table_owssvr[[#This Row],[Subject]])-1),Table_owssvr[[#This Row],[Subject]])</f>
        <v>Damage related to disaster</v>
      </c>
      <c r="I1527" s="25" t="s">
        <v>27</v>
      </c>
      <c r="J1527" s="25" t="s">
        <v>4</v>
      </c>
      <c r="K1527" s="29">
        <v>43678.419756944444</v>
      </c>
      <c r="L1527" s="25"/>
      <c r="M1527" s="25"/>
      <c r="N1527" s="30" t="s">
        <v>12</v>
      </c>
      <c r="O1527" s="28" t="b">
        <v>0</v>
      </c>
      <c r="P1527" s="25" t="s">
        <v>15</v>
      </c>
      <c r="Q1527" s="28" t="str">
        <f>IF(ISNUMBER(SEARCH(",",Table_owssvr[[#This Row],[Created By]])),SUBSTITUTE(Table_owssvr[[#This Row],[Created By]]," OCD,",""),Table_owssvr[[#This Row],[Created By]])</f>
        <v>Kristen Hebert</v>
      </c>
      <c r="R1527" s="28" t="str">
        <f>IF(ISNUMBER(SEARCH(",",Table_owssvr[[#This Row],[Created By]])),(MID(Table_owssvr[[#This Row],[Created By_A]]&amp;" "&amp;Table_owssvr[[#This Row],[Created By_A]],FIND(" ",Table_owssvr[[#This Row],[Created By_A]])+1,LEN(Table_owssvr[[#This Row],[Created By_A]]))),Table_owssvr[[#This Row],[Created By]])</f>
        <v>Kristen Hebert</v>
      </c>
      <c r="S1527" s="36" t="str">
        <f>IF(ISNUMBER(SEARCH(",",Table_owssvr[[#This Row],[Created By_B1]])),SUBSTITUTE(Table_owssvr[[#This Row],[Created By_B1]],",",""),Table_owssvr[[#This Row],[Created By_B1]])</f>
        <v>Kristen Hebert</v>
      </c>
      <c r="T1527" s="31">
        <v>1544</v>
      </c>
      <c r="U1527" s="25" t="s">
        <v>15</v>
      </c>
      <c r="V1527" s="29">
        <v>43678.419756944444</v>
      </c>
      <c r="W1527" s="25" t="s">
        <v>4</v>
      </c>
      <c r="X1527" s="25"/>
      <c r="Y1527" s="25" t="s">
        <v>190</v>
      </c>
      <c r="Z1527" s="25" t="s">
        <v>12</v>
      </c>
      <c r="AA1527" s="25" t="s">
        <v>11</v>
      </c>
    </row>
    <row r="1528" spans="1:27" x14ac:dyDescent="0.25">
      <c r="A1528" s="25" t="s">
        <v>1724</v>
      </c>
      <c r="B1528" s="26">
        <v>43683</v>
      </c>
      <c r="C1528" s="27" t="str">
        <f ca="1">IF(Table_owssvr[[#This Row],[Date]]&gt;=(TODAY()-365),"Y","N")</f>
        <v>Y</v>
      </c>
      <c r="D1528" s="25" t="s">
        <v>3032</v>
      </c>
      <c r="E1528" s="25" t="s">
        <v>19</v>
      </c>
      <c r="F1528" s="14" t="s">
        <v>3033</v>
      </c>
      <c r="G1528" s="25" t="s">
        <v>13</v>
      </c>
      <c r="H1528" s="28" t="str">
        <f>IFERROR(LEFT(Table_owssvr[[#This Row],[Subject]],FIND(";",Table_owssvr[[#This Row],[Subject]])-1),Table_owssvr[[#This Row],[Subject]])</f>
        <v>Grants Management</v>
      </c>
      <c r="I1528" s="25" t="s">
        <v>27</v>
      </c>
      <c r="J1528" s="25" t="s">
        <v>2527</v>
      </c>
      <c r="K1528" s="29">
        <v>43683.601053240738</v>
      </c>
      <c r="L1528" s="25"/>
      <c r="M1528" s="25"/>
      <c r="N1528" s="30" t="s">
        <v>12</v>
      </c>
      <c r="O1528" s="28" t="b">
        <v>0</v>
      </c>
      <c r="P1528" s="25" t="s">
        <v>15</v>
      </c>
      <c r="Q1528" s="28" t="str">
        <f>IF(ISNUMBER(SEARCH(",",Table_owssvr[[#This Row],[Created By]])),SUBSTITUTE(Table_owssvr[[#This Row],[Created By]]," OCD,",""),Table_owssvr[[#This Row],[Created By]])</f>
        <v>Sydney Pino</v>
      </c>
      <c r="R1528" s="28" t="str">
        <f>IF(ISNUMBER(SEARCH(",",Table_owssvr[[#This Row],[Created By]])),(MID(Table_owssvr[[#This Row],[Created By_A]]&amp;" "&amp;Table_owssvr[[#This Row],[Created By_A]],FIND(" ",Table_owssvr[[#This Row],[Created By_A]])+1,LEN(Table_owssvr[[#This Row],[Created By_A]]))),Table_owssvr[[#This Row],[Created By]])</f>
        <v>Sydney Pino</v>
      </c>
      <c r="S1528" s="36" t="str">
        <f>IF(ISNUMBER(SEARCH(",",Table_owssvr[[#This Row],[Created By_B1]])),SUBSTITUTE(Table_owssvr[[#This Row],[Created By_B1]],",",""),Table_owssvr[[#This Row],[Created By_B1]])</f>
        <v>Sydney Pino</v>
      </c>
      <c r="T1528" s="31">
        <v>1545</v>
      </c>
      <c r="U1528" s="25" t="s">
        <v>15</v>
      </c>
      <c r="V1528" s="29">
        <v>43683.601053240738</v>
      </c>
      <c r="W1528" s="25" t="s">
        <v>2527</v>
      </c>
      <c r="X1528" s="25"/>
      <c r="Y1528" s="25" t="s">
        <v>13</v>
      </c>
      <c r="Z1528" s="25" t="s">
        <v>12</v>
      </c>
      <c r="AA1528" s="25" t="s">
        <v>11</v>
      </c>
    </row>
    <row r="1529" spans="1:27" x14ac:dyDescent="0.25">
      <c r="A1529" s="25" t="s">
        <v>3034</v>
      </c>
      <c r="B1529" s="26">
        <v>43683</v>
      </c>
      <c r="C1529" s="27" t="str">
        <f ca="1">IF(Table_owssvr[[#This Row],[Date]]&gt;=(TODAY()-365),"Y","N")</f>
        <v>Y</v>
      </c>
      <c r="D1529" s="25" t="s">
        <v>3035</v>
      </c>
      <c r="E1529" s="25" t="s">
        <v>19</v>
      </c>
      <c r="F1529" s="14" t="s">
        <v>3036</v>
      </c>
      <c r="G1529" s="25" t="s">
        <v>3037</v>
      </c>
      <c r="H1529" s="28" t="str">
        <f>IFERROR(LEFT(Table_owssvr[[#This Row],[Subject]],FIND(";",Table_owssvr[[#This Row],[Subject]])-1),Table_owssvr[[#This Row],[Subject]])</f>
        <v>Damage related to disaster</v>
      </c>
      <c r="I1529" s="25" t="s">
        <v>27</v>
      </c>
      <c r="J1529" s="25" t="s">
        <v>2831</v>
      </c>
      <c r="K1529" s="29">
        <v>43684.372199074074</v>
      </c>
      <c r="L1529" s="25"/>
      <c r="M1529" s="25"/>
      <c r="N1529" s="30" t="s">
        <v>12</v>
      </c>
      <c r="O1529" s="28" t="b">
        <v>0</v>
      </c>
      <c r="P1529" s="25" t="s">
        <v>15</v>
      </c>
      <c r="Q1529" s="28" t="str">
        <f>IF(ISNUMBER(SEARCH(",",Table_owssvr[[#This Row],[Created By]])),SUBSTITUTE(Table_owssvr[[#This Row],[Created By]]," OCD,",""),Table_owssvr[[#This Row],[Created By]])</f>
        <v>Martine Turner</v>
      </c>
      <c r="R1529" s="28" t="str">
        <f>IF(ISNUMBER(SEARCH(",",Table_owssvr[[#This Row],[Created By]])),(MID(Table_owssvr[[#This Row],[Created By_A]]&amp;" "&amp;Table_owssvr[[#This Row],[Created By_A]],FIND(" ",Table_owssvr[[#This Row],[Created By_A]])+1,LEN(Table_owssvr[[#This Row],[Created By_A]]))),Table_owssvr[[#This Row],[Created By]])</f>
        <v>Martine Turner</v>
      </c>
      <c r="S1529" s="36" t="str">
        <f>IF(ISNUMBER(SEARCH(",",Table_owssvr[[#This Row],[Created By_B1]])),SUBSTITUTE(Table_owssvr[[#This Row],[Created By_B1]],",",""),Table_owssvr[[#This Row],[Created By_B1]])</f>
        <v>Martine Turner</v>
      </c>
      <c r="T1529" s="31">
        <v>1546</v>
      </c>
      <c r="U1529" s="25" t="s">
        <v>15</v>
      </c>
      <c r="V1529" s="29">
        <v>43684.372199074074</v>
      </c>
      <c r="W1529" s="25" t="s">
        <v>2831</v>
      </c>
      <c r="X1529" s="25"/>
      <c r="Y1529" s="25" t="s">
        <v>13</v>
      </c>
      <c r="Z1529" s="25" t="s">
        <v>12</v>
      </c>
      <c r="AA1529" s="25" t="s">
        <v>11</v>
      </c>
    </row>
    <row r="1530" spans="1:27" x14ac:dyDescent="0.25">
      <c r="A1530" s="25" t="s">
        <v>3038</v>
      </c>
      <c r="B1530" s="26">
        <v>43677</v>
      </c>
      <c r="C1530" s="27" t="str">
        <f ca="1">IF(Table_owssvr[[#This Row],[Date]]&gt;=(TODAY()-365),"Y","N")</f>
        <v>Y</v>
      </c>
      <c r="D1530" s="25" t="s">
        <v>3039</v>
      </c>
      <c r="E1530" s="25" t="s">
        <v>19</v>
      </c>
      <c r="F1530" s="14" t="s">
        <v>3040</v>
      </c>
      <c r="G1530" s="25" t="s">
        <v>3041</v>
      </c>
      <c r="H1530" s="28" t="str">
        <f>IFERROR(LEFT(Table_owssvr[[#This Row],[Subject]],FIND(";",Table_owssvr[[#This Row],[Subject]])-1),Table_owssvr[[#This Row],[Subject]])</f>
        <v>Damage related to disaster</v>
      </c>
      <c r="I1530" s="25" t="s">
        <v>16</v>
      </c>
      <c r="J1530" s="25" t="s">
        <v>95</v>
      </c>
      <c r="K1530" s="29">
        <v>43684.527384259258</v>
      </c>
      <c r="L1530" s="25"/>
      <c r="M1530" s="25"/>
      <c r="N1530" s="30" t="s">
        <v>12</v>
      </c>
      <c r="O1530" s="28" t="b">
        <v>0</v>
      </c>
      <c r="P1530" s="25" t="s">
        <v>15</v>
      </c>
      <c r="Q1530" s="28" t="str">
        <f>IF(ISNUMBER(SEARCH(",",Table_owssvr[[#This Row],[Created By]])),SUBSTITUTE(Table_owssvr[[#This Row],[Created By]]," OCD,",""),Table_owssvr[[#This Row],[Created By]])</f>
        <v>Eugenia Williams</v>
      </c>
      <c r="R1530" s="28" t="str">
        <f>IF(ISNUMBER(SEARCH(",",Table_owssvr[[#This Row],[Created By]])),(MID(Table_owssvr[[#This Row],[Created By_A]]&amp;" "&amp;Table_owssvr[[#This Row],[Created By_A]],FIND(" ",Table_owssvr[[#This Row],[Created By_A]])+1,LEN(Table_owssvr[[#This Row],[Created By_A]]))),Table_owssvr[[#This Row],[Created By]])</f>
        <v>Eugenia Williams</v>
      </c>
      <c r="S1530" s="36" t="str">
        <f>IF(ISNUMBER(SEARCH(",",Table_owssvr[[#This Row],[Created By_B1]])),SUBSTITUTE(Table_owssvr[[#This Row],[Created By_B1]],",",""),Table_owssvr[[#This Row],[Created By_B1]])</f>
        <v>Eugenia Williams</v>
      </c>
      <c r="T1530" s="31">
        <v>1547</v>
      </c>
      <c r="U1530" s="25" t="s">
        <v>15</v>
      </c>
      <c r="V1530" s="29">
        <v>43684.527384259258</v>
      </c>
      <c r="W1530" s="25" t="s">
        <v>95</v>
      </c>
      <c r="X1530" s="25"/>
      <c r="Y1530" s="25" t="s">
        <v>13</v>
      </c>
      <c r="Z1530" s="25" t="s">
        <v>12</v>
      </c>
      <c r="AA1530" s="25" t="s">
        <v>11</v>
      </c>
    </row>
    <row r="1531" spans="1:27" x14ac:dyDescent="0.25">
      <c r="A1531" s="25" t="s">
        <v>3042</v>
      </c>
      <c r="B1531" s="26">
        <v>43685</v>
      </c>
      <c r="C1531" s="27" t="str">
        <f ca="1">IF(Table_owssvr[[#This Row],[Date]]&gt;=(TODAY()-365),"Y","N")</f>
        <v>Y</v>
      </c>
      <c r="D1531" s="25" t="s">
        <v>3043</v>
      </c>
      <c r="E1531" s="25" t="s">
        <v>19</v>
      </c>
      <c r="F1531" s="14" t="s">
        <v>3044</v>
      </c>
      <c r="G1531" s="25" t="s">
        <v>139</v>
      </c>
      <c r="H1531" s="28" t="str">
        <f>IFERROR(LEFT(Table_owssvr[[#This Row],[Subject]],FIND(";",Table_owssvr[[#This Row],[Subject]])-1),Table_owssvr[[#This Row],[Subject]])</f>
        <v>Labor - Davis/Bacon</v>
      </c>
      <c r="I1531" s="25" t="s">
        <v>27</v>
      </c>
      <c r="J1531" s="25" t="s">
        <v>2527</v>
      </c>
      <c r="K1531" s="29">
        <v>43685.385254629633</v>
      </c>
      <c r="L1531" s="25"/>
      <c r="M1531" s="25"/>
      <c r="N1531" s="30" t="s">
        <v>12</v>
      </c>
      <c r="O1531" s="28" t="b">
        <v>0</v>
      </c>
      <c r="P1531" s="25" t="s">
        <v>15</v>
      </c>
      <c r="Q1531" s="28" t="str">
        <f>IF(ISNUMBER(SEARCH(",",Table_owssvr[[#This Row],[Created By]])),SUBSTITUTE(Table_owssvr[[#This Row],[Created By]]," OCD,",""),Table_owssvr[[#This Row],[Created By]])</f>
        <v>Sydney Pino</v>
      </c>
      <c r="R1531" s="28" t="str">
        <f>IF(ISNUMBER(SEARCH(",",Table_owssvr[[#This Row],[Created By]])),(MID(Table_owssvr[[#This Row],[Created By_A]]&amp;" "&amp;Table_owssvr[[#This Row],[Created By_A]],FIND(" ",Table_owssvr[[#This Row],[Created By_A]])+1,LEN(Table_owssvr[[#This Row],[Created By_A]]))),Table_owssvr[[#This Row],[Created By]])</f>
        <v>Sydney Pino</v>
      </c>
      <c r="S1531" s="36" t="str">
        <f>IF(ISNUMBER(SEARCH(",",Table_owssvr[[#This Row],[Created By_B1]])),SUBSTITUTE(Table_owssvr[[#This Row],[Created By_B1]],",",""),Table_owssvr[[#This Row],[Created By_B1]])</f>
        <v>Sydney Pino</v>
      </c>
      <c r="T1531" s="31">
        <v>1548</v>
      </c>
      <c r="U1531" s="25" t="s">
        <v>15</v>
      </c>
      <c r="V1531" s="29">
        <v>43685.385254629633</v>
      </c>
      <c r="W1531" s="25" t="s">
        <v>2527</v>
      </c>
      <c r="X1531" s="25"/>
      <c r="Y1531" s="25" t="s">
        <v>13</v>
      </c>
      <c r="Z1531" s="25" t="s">
        <v>12</v>
      </c>
      <c r="AA1531" s="25" t="s">
        <v>11</v>
      </c>
    </row>
    <row r="1532" spans="1:27" x14ac:dyDescent="0.25">
      <c r="A1532" s="25" t="s">
        <v>1887</v>
      </c>
      <c r="B1532" s="26">
        <v>43663</v>
      </c>
      <c r="C1532" s="27" t="str">
        <f ca="1">IF(Table_owssvr[[#This Row],[Date]]&gt;=(TODAY()-365),"Y","N")</f>
        <v>Y</v>
      </c>
      <c r="D1532" s="25" t="s">
        <v>3045</v>
      </c>
      <c r="E1532" s="25" t="s">
        <v>2958</v>
      </c>
      <c r="F1532" s="14" t="s">
        <v>3046</v>
      </c>
      <c r="G1532" s="25" t="s">
        <v>3047</v>
      </c>
      <c r="H1532" s="28" t="str">
        <f>IFERROR(LEFT(Table_owssvr[[#This Row],[Subject]],FIND(";",Table_owssvr[[#This Row],[Subject]])-1),Table_owssvr[[#This Row],[Subject]])</f>
        <v>Environmental - Environmental Reviews</v>
      </c>
      <c r="I1532" s="25" t="s">
        <v>16</v>
      </c>
      <c r="J1532" s="25" t="s">
        <v>3048</v>
      </c>
      <c r="K1532" s="29">
        <v>43685.437175925923</v>
      </c>
      <c r="L1532" s="25"/>
      <c r="M1532" s="25"/>
      <c r="N1532" s="30" t="s">
        <v>12</v>
      </c>
      <c r="O1532" s="28" t="b">
        <v>0</v>
      </c>
      <c r="P1532" s="25" t="s">
        <v>15</v>
      </c>
      <c r="Q1532" s="28" t="str">
        <f>IF(ISNUMBER(SEARCH(",",Table_owssvr[[#This Row],[Created By]])),SUBSTITUTE(Table_owssvr[[#This Row],[Created By]]," OCD,",""),Table_owssvr[[#This Row],[Created By]])</f>
        <v>Amy Noll</v>
      </c>
      <c r="R1532" s="28" t="str">
        <f>IF(ISNUMBER(SEARCH(",",Table_owssvr[[#This Row],[Created By]])),(MID(Table_owssvr[[#This Row],[Created By_A]]&amp;" "&amp;Table_owssvr[[#This Row],[Created By_A]],FIND(" ",Table_owssvr[[#This Row],[Created By_A]])+1,LEN(Table_owssvr[[#This Row],[Created By_A]]))),Table_owssvr[[#This Row],[Created By]])</f>
        <v>Amy Noll</v>
      </c>
      <c r="S1532" s="36" t="str">
        <f>IF(ISNUMBER(SEARCH(",",Table_owssvr[[#This Row],[Created By_B1]])),SUBSTITUTE(Table_owssvr[[#This Row],[Created By_B1]],",",""),Table_owssvr[[#This Row],[Created By_B1]])</f>
        <v>Amy Noll</v>
      </c>
      <c r="T1532" s="31">
        <v>1549</v>
      </c>
      <c r="U1532" s="25" t="s">
        <v>15</v>
      </c>
      <c r="V1532" s="29">
        <v>43685.438333333332</v>
      </c>
      <c r="W1532" s="25" t="s">
        <v>3048</v>
      </c>
      <c r="X1532" s="25"/>
      <c r="Y1532" s="25" t="s">
        <v>13</v>
      </c>
      <c r="Z1532" s="25" t="s">
        <v>12</v>
      </c>
      <c r="AA1532" s="25" t="s">
        <v>11</v>
      </c>
    </row>
    <row r="1533" spans="1:27" x14ac:dyDescent="0.25">
      <c r="A1533" s="25" t="s">
        <v>3049</v>
      </c>
      <c r="B1533" s="26">
        <v>43669</v>
      </c>
      <c r="C1533" s="27" t="str">
        <f ca="1">IF(Table_owssvr[[#This Row],[Date]]&gt;=(TODAY()-365),"Y","N")</f>
        <v>Y</v>
      </c>
      <c r="D1533" s="25" t="s">
        <v>3050</v>
      </c>
      <c r="E1533" s="25" t="s">
        <v>2958</v>
      </c>
      <c r="F1533" s="14" t="s">
        <v>3051</v>
      </c>
      <c r="G1533" s="25" t="s">
        <v>3052</v>
      </c>
      <c r="H1533" s="28" t="str">
        <f>IFERROR(LEFT(Table_owssvr[[#This Row],[Subject]],FIND(";",Table_owssvr[[#This Row],[Subject]])-1),Table_owssvr[[#This Row],[Subject]])</f>
        <v>Eligible CDBG Activities</v>
      </c>
      <c r="I1533" s="25" t="s">
        <v>16</v>
      </c>
      <c r="J1533" s="25" t="s">
        <v>3048</v>
      </c>
      <c r="K1533" s="29">
        <v>43685.468657407408</v>
      </c>
      <c r="L1533" s="25"/>
      <c r="M1533" s="25"/>
      <c r="N1533" s="30" t="s">
        <v>12</v>
      </c>
      <c r="O1533" s="28" t="b">
        <v>0</v>
      </c>
      <c r="P1533" s="25" t="s">
        <v>15</v>
      </c>
      <c r="Q1533" s="28" t="str">
        <f>IF(ISNUMBER(SEARCH(",",Table_owssvr[[#This Row],[Created By]])),SUBSTITUTE(Table_owssvr[[#This Row],[Created By]]," OCD,",""),Table_owssvr[[#This Row],[Created By]])</f>
        <v>Amy Noll</v>
      </c>
      <c r="R1533" s="28" t="str">
        <f>IF(ISNUMBER(SEARCH(",",Table_owssvr[[#This Row],[Created By]])),(MID(Table_owssvr[[#This Row],[Created By_A]]&amp;" "&amp;Table_owssvr[[#This Row],[Created By_A]],FIND(" ",Table_owssvr[[#This Row],[Created By_A]])+1,LEN(Table_owssvr[[#This Row],[Created By_A]]))),Table_owssvr[[#This Row],[Created By]])</f>
        <v>Amy Noll</v>
      </c>
      <c r="S1533" s="36" t="str">
        <f>IF(ISNUMBER(SEARCH(",",Table_owssvr[[#This Row],[Created By_B1]])),SUBSTITUTE(Table_owssvr[[#This Row],[Created By_B1]],",",""),Table_owssvr[[#This Row],[Created By_B1]])</f>
        <v>Amy Noll</v>
      </c>
      <c r="T1533" s="31">
        <v>1550</v>
      </c>
      <c r="U1533" s="25" t="s">
        <v>15</v>
      </c>
      <c r="V1533" s="29">
        <v>43685.468657407408</v>
      </c>
      <c r="W1533" s="25" t="s">
        <v>3048</v>
      </c>
      <c r="X1533" s="25"/>
      <c r="Y1533" s="25" t="s">
        <v>13</v>
      </c>
      <c r="Z1533" s="25" t="s">
        <v>12</v>
      </c>
      <c r="AA1533" s="25" t="s">
        <v>11</v>
      </c>
    </row>
    <row r="1534" spans="1:27" x14ac:dyDescent="0.25">
      <c r="A1534" s="25" t="s">
        <v>2993</v>
      </c>
      <c r="B1534" s="26">
        <v>43686</v>
      </c>
      <c r="C1534" s="27" t="str">
        <f ca="1">IF(Table_owssvr[[#This Row],[Date]]&gt;=(TODAY()-365),"Y","N")</f>
        <v>Y</v>
      </c>
      <c r="D1534" s="25" t="s">
        <v>3053</v>
      </c>
      <c r="E1534" s="25" t="s">
        <v>19</v>
      </c>
      <c r="F1534" s="14" t="s">
        <v>3054</v>
      </c>
      <c r="G1534" s="25" t="s">
        <v>1369</v>
      </c>
      <c r="H1534" s="28" t="str">
        <f>IFERROR(LEFT(Table_owssvr[[#This Row],[Subject]],FIND(";",Table_owssvr[[#This Row],[Subject]])-1),Table_owssvr[[#This Row],[Subject]])</f>
        <v>Damage related to disaster</v>
      </c>
      <c r="I1534" s="25" t="s">
        <v>27</v>
      </c>
      <c r="J1534" s="25" t="s">
        <v>2876</v>
      </c>
      <c r="K1534" s="29">
        <v>43686.450972222221</v>
      </c>
      <c r="L1534" s="25"/>
      <c r="M1534" s="25"/>
      <c r="N1534" s="30" t="s">
        <v>12</v>
      </c>
      <c r="O1534" s="28" t="b">
        <v>0</v>
      </c>
      <c r="P1534" s="25" t="s">
        <v>15</v>
      </c>
      <c r="Q1534" s="28" t="str">
        <f>IF(ISNUMBER(SEARCH(",",Table_owssvr[[#This Row],[Created By]])),SUBSTITUTE(Table_owssvr[[#This Row],[Created By]]," OCD,",""),Table_owssvr[[#This Row],[Created By]])</f>
        <v>Eric Miller</v>
      </c>
      <c r="R1534" s="28" t="str">
        <f>IF(ISNUMBER(SEARCH(",",Table_owssvr[[#This Row],[Created By]])),(MID(Table_owssvr[[#This Row],[Created By_A]]&amp;" "&amp;Table_owssvr[[#This Row],[Created By_A]],FIND(" ",Table_owssvr[[#This Row],[Created By_A]])+1,LEN(Table_owssvr[[#This Row],[Created By_A]]))),Table_owssvr[[#This Row],[Created By]])</f>
        <v>Eric Miller</v>
      </c>
      <c r="S1534" s="36" t="str">
        <f>IF(ISNUMBER(SEARCH(",",Table_owssvr[[#This Row],[Created By_B1]])),SUBSTITUTE(Table_owssvr[[#This Row],[Created By_B1]],",",""),Table_owssvr[[#This Row],[Created By_B1]])</f>
        <v>Eric Miller</v>
      </c>
      <c r="T1534" s="31">
        <v>1551</v>
      </c>
      <c r="U1534" s="25" t="s">
        <v>15</v>
      </c>
      <c r="V1534" s="29">
        <v>43686.450972222221</v>
      </c>
      <c r="W1534" s="25" t="s">
        <v>2876</v>
      </c>
      <c r="X1534" s="25"/>
      <c r="Y1534" s="25" t="s">
        <v>13</v>
      </c>
      <c r="Z1534" s="25" t="s">
        <v>12</v>
      </c>
      <c r="AA1534" s="25" t="s">
        <v>11</v>
      </c>
    </row>
    <row r="1535" spans="1:27" x14ac:dyDescent="0.25">
      <c r="A1535" s="25" t="s">
        <v>120</v>
      </c>
      <c r="B1535" s="26">
        <v>43686</v>
      </c>
      <c r="C1535" s="27" t="str">
        <f ca="1">IF(Table_owssvr[[#This Row],[Date]]&gt;=(TODAY()-365),"Y","N")</f>
        <v>Y</v>
      </c>
      <c r="D1535" s="25" t="s">
        <v>3055</v>
      </c>
      <c r="E1535" s="25" t="s">
        <v>19</v>
      </c>
      <c r="F1535" s="14" t="s">
        <v>3056</v>
      </c>
      <c r="G1535" s="25" t="s">
        <v>126</v>
      </c>
      <c r="H1535" s="28" t="str">
        <f>IFERROR(LEFT(Table_owssvr[[#This Row],[Subject]],FIND(";",Table_owssvr[[#This Row],[Subject]])-1),Table_owssvr[[#This Row],[Subject]])</f>
        <v>Damage related to disaster</v>
      </c>
      <c r="I1535" s="25" t="s">
        <v>27</v>
      </c>
      <c r="J1535" s="25" t="s">
        <v>2876</v>
      </c>
      <c r="K1535" s="29">
        <v>43686.464606481481</v>
      </c>
      <c r="L1535" s="25"/>
      <c r="M1535" s="25"/>
      <c r="N1535" s="30" t="s">
        <v>12</v>
      </c>
      <c r="O1535" s="28" t="b">
        <v>0</v>
      </c>
      <c r="P1535" s="25" t="s">
        <v>15</v>
      </c>
      <c r="Q1535" s="28" t="str">
        <f>IF(ISNUMBER(SEARCH(",",Table_owssvr[[#This Row],[Created By]])),SUBSTITUTE(Table_owssvr[[#This Row],[Created By]]," OCD,",""),Table_owssvr[[#This Row],[Created By]])</f>
        <v>Eric Miller</v>
      </c>
      <c r="R1535" s="28" t="str">
        <f>IF(ISNUMBER(SEARCH(",",Table_owssvr[[#This Row],[Created By]])),(MID(Table_owssvr[[#This Row],[Created By_A]]&amp;" "&amp;Table_owssvr[[#This Row],[Created By_A]],FIND(" ",Table_owssvr[[#This Row],[Created By_A]])+1,LEN(Table_owssvr[[#This Row],[Created By_A]]))),Table_owssvr[[#This Row],[Created By]])</f>
        <v>Eric Miller</v>
      </c>
      <c r="S1535" s="36" t="str">
        <f>IF(ISNUMBER(SEARCH(",",Table_owssvr[[#This Row],[Created By_B1]])),SUBSTITUTE(Table_owssvr[[#This Row],[Created By_B1]],",",""),Table_owssvr[[#This Row],[Created By_B1]])</f>
        <v>Eric Miller</v>
      </c>
      <c r="T1535" s="31">
        <v>1552</v>
      </c>
      <c r="U1535" s="25" t="s">
        <v>15</v>
      </c>
      <c r="V1535" s="29">
        <v>43686.464606481481</v>
      </c>
      <c r="W1535" s="25" t="s">
        <v>2876</v>
      </c>
      <c r="X1535" s="25"/>
      <c r="Y1535" s="25" t="s">
        <v>13</v>
      </c>
      <c r="Z1535" s="25" t="s">
        <v>12</v>
      </c>
      <c r="AA1535" s="25" t="s">
        <v>11</v>
      </c>
    </row>
    <row r="1536" spans="1:27" x14ac:dyDescent="0.25">
      <c r="A1536" s="25" t="s">
        <v>31</v>
      </c>
      <c r="B1536" s="26">
        <v>43689</v>
      </c>
      <c r="C1536" s="27" t="str">
        <f ca="1">IF(Table_owssvr[[#This Row],[Date]]&gt;=(TODAY()-365),"Y","N")</f>
        <v>Y</v>
      </c>
      <c r="D1536" s="25" t="s">
        <v>30</v>
      </c>
      <c r="E1536" s="25" t="s">
        <v>29</v>
      </c>
      <c r="F1536" s="14" t="s">
        <v>3057</v>
      </c>
      <c r="G1536" s="25" t="s">
        <v>13</v>
      </c>
      <c r="H1536" s="28" t="str">
        <f>IFERROR(LEFT(Table_owssvr[[#This Row],[Subject]],FIND(";",Table_owssvr[[#This Row],[Subject]])-1),Table_owssvr[[#This Row],[Subject]])</f>
        <v>Grants Management</v>
      </c>
      <c r="I1536" s="25" t="s">
        <v>27</v>
      </c>
      <c r="J1536" s="25" t="s">
        <v>26</v>
      </c>
      <c r="K1536" s="29">
        <v>43689.386099537034</v>
      </c>
      <c r="L1536" s="25"/>
      <c r="M1536" s="25"/>
      <c r="N1536" s="30" t="s">
        <v>12</v>
      </c>
      <c r="O1536" s="28" t="b">
        <v>0</v>
      </c>
      <c r="P1536" s="25" t="s">
        <v>15</v>
      </c>
      <c r="Q1536" s="28" t="str">
        <f>IF(ISNUMBER(SEARCH(",",Table_owssvr[[#This Row],[Created By]])),SUBSTITUTE(Table_owssvr[[#This Row],[Created By]]," OCD,",""),Table_owssvr[[#This Row],[Created By]])</f>
        <v>Jimmy Dunphy</v>
      </c>
      <c r="R1536" s="28" t="str">
        <f>IF(ISNUMBER(SEARCH(",",Table_owssvr[[#This Row],[Created By]])),(MID(Table_owssvr[[#This Row],[Created By_A]]&amp;" "&amp;Table_owssvr[[#This Row],[Created By_A]],FIND(" ",Table_owssvr[[#This Row],[Created By_A]])+1,LEN(Table_owssvr[[#This Row],[Created By_A]]))),Table_owssvr[[#This Row],[Created By]])</f>
        <v>Jimmy Dunphy</v>
      </c>
      <c r="S1536" s="36" t="str">
        <f>IF(ISNUMBER(SEARCH(",",Table_owssvr[[#This Row],[Created By_B1]])),SUBSTITUTE(Table_owssvr[[#This Row],[Created By_B1]],",",""),Table_owssvr[[#This Row],[Created By_B1]])</f>
        <v>Jimmy Dunphy</v>
      </c>
      <c r="T1536" s="31">
        <v>1553</v>
      </c>
      <c r="U1536" s="25" t="s">
        <v>15</v>
      </c>
      <c r="V1536" s="29">
        <v>43689.640555555554</v>
      </c>
      <c r="W1536" s="25" t="s">
        <v>26</v>
      </c>
      <c r="X1536" s="25"/>
      <c r="Y1536" s="25" t="s">
        <v>13</v>
      </c>
      <c r="Z1536" s="25" t="s">
        <v>12</v>
      </c>
      <c r="AA1536" s="25" t="s">
        <v>11</v>
      </c>
    </row>
    <row r="1537" spans="1:27" x14ac:dyDescent="0.25">
      <c r="A1537" s="25" t="s">
        <v>3058</v>
      </c>
      <c r="B1537" s="26">
        <v>43678</v>
      </c>
      <c r="C1537" s="27" t="str">
        <f ca="1">IF(Table_owssvr[[#This Row],[Date]]&gt;=(TODAY()-365),"Y","N")</f>
        <v>Y</v>
      </c>
      <c r="D1537" s="25" t="s">
        <v>3059</v>
      </c>
      <c r="E1537" s="25" t="s">
        <v>19</v>
      </c>
      <c r="F1537" s="14" t="s">
        <v>3060</v>
      </c>
      <c r="G1537" s="25" t="s">
        <v>3061</v>
      </c>
      <c r="H1537" s="28" t="str">
        <f>IFERROR(LEFT(Table_owssvr[[#This Row],[Subject]],FIND(";",Table_owssvr[[#This Row],[Subject]])-1),Table_owssvr[[#This Row],[Subject]])</f>
        <v>Damage related to disaster</v>
      </c>
      <c r="I1537" s="25" t="s">
        <v>16</v>
      </c>
      <c r="J1537" s="25" t="s">
        <v>95</v>
      </c>
      <c r="K1537" s="29">
        <v>43689.479814814818</v>
      </c>
      <c r="L1537" s="25"/>
      <c r="M1537" s="25"/>
      <c r="N1537" s="30" t="s">
        <v>12</v>
      </c>
      <c r="O1537" s="28" t="b">
        <v>0</v>
      </c>
      <c r="P1537" s="25" t="s">
        <v>15</v>
      </c>
      <c r="Q1537" s="28" t="str">
        <f>IF(ISNUMBER(SEARCH(",",Table_owssvr[[#This Row],[Created By]])),SUBSTITUTE(Table_owssvr[[#This Row],[Created By]]," OCD,",""),Table_owssvr[[#This Row],[Created By]])</f>
        <v>Eugenia Williams</v>
      </c>
      <c r="R1537" s="28" t="str">
        <f>IF(ISNUMBER(SEARCH(",",Table_owssvr[[#This Row],[Created By]])),(MID(Table_owssvr[[#This Row],[Created By_A]]&amp;" "&amp;Table_owssvr[[#This Row],[Created By_A]],FIND(" ",Table_owssvr[[#This Row],[Created By_A]])+1,LEN(Table_owssvr[[#This Row],[Created By_A]]))),Table_owssvr[[#This Row],[Created By]])</f>
        <v>Eugenia Williams</v>
      </c>
      <c r="S1537" s="36" t="str">
        <f>IF(ISNUMBER(SEARCH(",",Table_owssvr[[#This Row],[Created By_B1]])),SUBSTITUTE(Table_owssvr[[#This Row],[Created By_B1]],",",""),Table_owssvr[[#This Row],[Created By_B1]])</f>
        <v>Eugenia Williams</v>
      </c>
      <c r="T1537" s="31">
        <v>1554</v>
      </c>
      <c r="U1537" s="25" t="s">
        <v>15</v>
      </c>
      <c r="V1537" s="29">
        <v>43689.479814814818</v>
      </c>
      <c r="W1537" s="25" t="s">
        <v>95</v>
      </c>
      <c r="X1537" s="25"/>
      <c r="Y1537" s="25" t="s">
        <v>13</v>
      </c>
      <c r="Z1537" s="25" t="s">
        <v>12</v>
      </c>
      <c r="AA1537" s="25" t="s">
        <v>11</v>
      </c>
    </row>
    <row r="1538" spans="1:27" x14ac:dyDescent="0.25">
      <c r="A1538" s="25" t="s">
        <v>2976</v>
      </c>
      <c r="B1538" s="26">
        <v>43686</v>
      </c>
      <c r="C1538" s="27" t="str">
        <f ca="1">IF(Table_owssvr[[#This Row],[Date]]&gt;=(TODAY()-365),"Y","N")</f>
        <v>Y</v>
      </c>
      <c r="D1538" s="25" t="s">
        <v>3062</v>
      </c>
      <c r="E1538" s="25" t="s">
        <v>19</v>
      </c>
      <c r="F1538" s="14" t="s">
        <v>3063</v>
      </c>
      <c r="G1538" s="25" t="s">
        <v>539</v>
      </c>
      <c r="H1538" s="28" t="str">
        <f>IFERROR(LEFT(Table_owssvr[[#This Row],[Subject]],FIND(";",Table_owssvr[[#This Row],[Subject]])-1),Table_owssvr[[#This Row],[Subject]])</f>
        <v>Duplication of Benefits</v>
      </c>
      <c r="I1538" s="25" t="s">
        <v>27</v>
      </c>
      <c r="J1538" s="25" t="s">
        <v>10</v>
      </c>
      <c r="K1538" s="29">
        <v>43689.487453703703</v>
      </c>
      <c r="L1538" s="25"/>
      <c r="M1538" s="25"/>
      <c r="N1538" s="30" t="s">
        <v>12</v>
      </c>
      <c r="O1538" s="28" t="b">
        <v>0</v>
      </c>
      <c r="P1538" s="25" t="s">
        <v>15</v>
      </c>
      <c r="Q1538" s="28" t="str">
        <f>IF(ISNUMBER(SEARCH(",",Table_owssvr[[#This Row],[Created By]])),SUBSTITUTE(Table_owssvr[[#This Row],[Created By]]," OCD,",""),Table_owssvr[[#This Row],[Created By]])</f>
        <v>Helena Janssen</v>
      </c>
      <c r="R1538" s="28" t="str">
        <f>IF(ISNUMBER(SEARCH(",",Table_owssvr[[#This Row],[Created By]])),(MID(Table_owssvr[[#This Row],[Created By_A]]&amp;" "&amp;Table_owssvr[[#This Row],[Created By_A]],FIND(" ",Table_owssvr[[#This Row],[Created By_A]])+1,LEN(Table_owssvr[[#This Row],[Created By_A]]))),Table_owssvr[[#This Row],[Created By]])</f>
        <v>Helena Janssen</v>
      </c>
      <c r="S1538" s="36" t="str">
        <f>IF(ISNUMBER(SEARCH(",",Table_owssvr[[#This Row],[Created By_B1]])),SUBSTITUTE(Table_owssvr[[#This Row],[Created By_B1]],",",""),Table_owssvr[[#This Row],[Created By_B1]])</f>
        <v>Helena Janssen</v>
      </c>
      <c r="T1538" s="31">
        <v>1555</v>
      </c>
      <c r="U1538" s="25" t="s">
        <v>15</v>
      </c>
      <c r="V1538" s="29">
        <v>43689.487453703703</v>
      </c>
      <c r="W1538" s="25" t="s">
        <v>10</v>
      </c>
      <c r="X1538" s="25"/>
      <c r="Y1538" s="25" t="s">
        <v>13</v>
      </c>
      <c r="Z1538" s="25" t="s">
        <v>12</v>
      </c>
      <c r="AA1538" s="25" t="s">
        <v>11</v>
      </c>
    </row>
    <row r="1539" spans="1:27" x14ac:dyDescent="0.25">
      <c r="A1539" s="25" t="s">
        <v>2639</v>
      </c>
      <c r="B1539" s="26">
        <v>43686</v>
      </c>
      <c r="C1539" s="27" t="str">
        <f ca="1">IF(Table_owssvr[[#This Row],[Date]]&gt;=(TODAY()-365),"Y","N")</f>
        <v>Y</v>
      </c>
      <c r="D1539" s="25" t="s">
        <v>3064</v>
      </c>
      <c r="E1539" s="25" t="s">
        <v>19</v>
      </c>
      <c r="F1539" s="14" t="s">
        <v>3065</v>
      </c>
      <c r="G1539" s="25" t="s">
        <v>534</v>
      </c>
      <c r="H1539" s="28" t="str">
        <f>IFERROR(LEFT(Table_owssvr[[#This Row],[Subject]],FIND(";",Table_owssvr[[#This Row],[Subject]])-1),Table_owssvr[[#This Row],[Subject]])</f>
        <v>Eligible CDBG Activities</v>
      </c>
      <c r="I1539" s="25" t="s">
        <v>27</v>
      </c>
      <c r="J1539" s="25" t="s">
        <v>10</v>
      </c>
      <c r="K1539" s="29">
        <v>43689.521331018521</v>
      </c>
      <c r="L1539" s="25"/>
      <c r="M1539" s="25"/>
      <c r="N1539" s="30" t="s">
        <v>12</v>
      </c>
      <c r="O1539" s="28" t="b">
        <v>0</v>
      </c>
      <c r="P1539" s="25" t="s">
        <v>15</v>
      </c>
      <c r="Q1539" s="28" t="str">
        <f>IF(ISNUMBER(SEARCH(",",Table_owssvr[[#This Row],[Created By]])),SUBSTITUTE(Table_owssvr[[#This Row],[Created By]]," OCD,",""),Table_owssvr[[#This Row],[Created By]])</f>
        <v>Helena Janssen</v>
      </c>
      <c r="R1539" s="28" t="str">
        <f>IF(ISNUMBER(SEARCH(",",Table_owssvr[[#This Row],[Created By]])),(MID(Table_owssvr[[#This Row],[Created By_A]]&amp;" "&amp;Table_owssvr[[#This Row],[Created By_A]],FIND(" ",Table_owssvr[[#This Row],[Created By_A]])+1,LEN(Table_owssvr[[#This Row],[Created By_A]]))),Table_owssvr[[#This Row],[Created By]])</f>
        <v>Helena Janssen</v>
      </c>
      <c r="S1539" s="36" t="str">
        <f>IF(ISNUMBER(SEARCH(",",Table_owssvr[[#This Row],[Created By_B1]])),SUBSTITUTE(Table_owssvr[[#This Row],[Created By_B1]],",",""),Table_owssvr[[#This Row],[Created By_B1]])</f>
        <v>Helena Janssen</v>
      </c>
      <c r="T1539" s="31">
        <v>1556</v>
      </c>
      <c r="U1539" s="25" t="s">
        <v>15</v>
      </c>
      <c r="V1539" s="29">
        <v>43689.521331018521</v>
      </c>
      <c r="W1539" s="25" t="s">
        <v>10</v>
      </c>
      <c r="X1539" s="25"/>
      <c r="Y1539" s="25" t="s">
        <v>13</v>
      </c>
      <c r="Z1539" s="25" t="s">
        <v>12</v>
      </c>
      <c r="AA1539" s="25" t="s">
        <v>11</v>
      </c>
    </row>
    <row r="1540" spans="1:27" x14ac:dyDescent="0.25">
      <c r="A1540" s="25" t="s">
        <v>153</v>
      </c>
      <c r="B1540" s="26">
        <v>43692</v>
      </c>
      <c r="C1540" s="27" t="str">
        <f ca="1">IF(Table_owssvr[[#This Row],[Date]]&gt;=(TODAY()-365),"Y","N")</f>
        <v>Y</v>
      </c>
      <c r="D1540" s="25" t="s">
        <v>199</v>
      </c>
      <c r="E1540" s="25" t="s">
        <v>39</v>
      </c>
      <c r="F1540" s="14" t="s">
        <v>3066</v>
      </c>
      <c r="G1540" s="25" t="s">
        <v>13</v>
      </c>
      <c r="H1540" s="28" t="str">
        <f>IFERROR(LEFT(Table_owssvr[[#This Row],[Subject]],FIND(";",Table_owssvr[[#This Row],[Subject]])-1),Table_owssvr[[#This Row],[Subject]])</f>
        <v>Grants Management</v>
      </c>
      <c r="I1540" s="25" t="s">
        <v>27</v>
      </c>
      <c r="J1540" s="25" t="s">
        <v>26</v>
      </c>
      <c r="K1540" s="29">
        <v>43692.304664351854</v>
      </c>
      <c r="L1540" s="25"/>
      <c r="M1540" s="25"/>
      <c r="N1540" s="30" t="s">
        <v>12</v>
      </c>
      <c r="O1540" s="28" t="b">
        <v>0</v>
      </c>
      <c r="P1540" s="25" t="s">
        <v>15</v>
      </c>
      <c r="Q1540" s="28" t="str">
        <f>IF(ISNUMBER(SEARCH(",",Table_owssvr[[#This Row],[Created By]])),SUBSTITUTE(Table_owssvr[[#This Row],[Created By]]," OCD,",""),Table_owssvr[[#This Row],[Created By]])</f>
        <v>Jimmy Dunphy</v>
      </c>
      <c r="R1540" s="28" t="str">
        <f>IF(ISNUMBER(SEARCH(",",Table_owssvr[[#This Row],[Created By]])),(MID(Table_owssvr[[#This Row],[Created By_A]]&amp;" "&amp;Table_owssvr[[#This Row],[Created By_A]],FIND(" ",Table_owssvr[[#This Row],[Created By_A]])+1,LEN(Table_owssvr[[#This Row],[Created By_A]]))),Table_owssvr[[#This Row],[Created By]])</f>
        <v>Jimmy Dunphy</v>
      </c>
      <c r="S1540" s="36" t="str">
        <f>IF(ISNUMBER(SEARCH(",",Table_owssvr[[#This Row],[Created By_B1]])),SUBSTITUTE(Table_owssvr[[#This Row],[Created By_B1]],",",""),Table_owssvr[[#This Row],[Created By_B1]])</f>
        <v>Jimmy Dunphy</v>
      </c>
      <c r="T1540" s="31">
        <v>1557</v>
      </c>
      <c r="U1540" s="25" t="s">
        <v>15</v>
      </c>
      <c r="V1540" s="29">
        <v>43693.368703703702</v>
      </c>
      <c r="W1540" s="25" t="s">
        <v>26</v>
      </c>
      <c r="X1540" s="25"/>
      <c r="Y1540" s="25" t="s">
        <v>13</v>
      </c>
      <c r="Z1540" s="25" t="s">
        <v>12</v>
      </c>
      <c r="AA1540" s="25" t="s">
        <v>11</v>
      </c>
    </row>
    <row r="1541" spans="1:27" x14ac:dyDescent="0.25">
      <c r="A1541" s="25" t="s">
        <v>3067</v>
      </c>
      <c r="B1541" s="26">
        <v>43692</v>
      </c>
      <c r="C1541" s="27" t="str">
        <f ca="1">IF(Table_owssvr[[#This Row],[Date]]&gt;=(TODAY()-365),"Y","N")</f>
        <v>Y</v>
      </c>
      <c r="D1541" s="25" t="s">
        <v>3068</v>
      </c>
      <c r="E1541" s="25" t="s">
        <v>39</v>
      </c>
      <c r="F1541" s="14" t="s">
        <v>3069</v>
      </c>
      <c r="G1541" s="25" t="s">
        <v>148</v>
      </c>
      <c r="H1541" s="28" t="str">
        <f>IFERROR(LEFT(Table_owssvr[[#This Row],[Subject]],FIND(";",Table_owssvr[[#This Row],[Subject]])-1),Table_owssvr[[#This Row],[Subject]])</f>
        <v>Financial Management</v>
      </c>
      <c r="I1541" s="25" t="s">
        <v>27</v>
      </c>
      <c r="J1541" s="25" t="s">
        <v>2833</v>
      </c>
      <c r="K1541" s="29">
        <v>43692.444756944446</v>
      </c>
      <c r="L1541" s="25"/>
      <c r="M1541" s="25"/>
      <c r="N1541" s="30" t="s">
        <v>12</v>
      </c>
      <c r="O1541" s="28" t="b">
        <v>0</v>
      </c>
      <c r="P1541" s="25" t="s">
        <v>15</v>
      </c>
      <c r="Q1541" s="28" t="str">
        <f>IF(ISNUMBER(SEARCH(",",Table_owssvr[[#This Row],[Created By]])),SUBSTITUTE(Table_owssvr[[#This Row],[Created By]]," OCD,",""),Table_owssvr[[#This Row],[Created By]])</f>
        <v>Keri Caillet</v>
      </c>
      <c r="R1541" s="28" t="str">
        <f>IF(ISNUMBER(SEARCH(",",Table_owssvr[[#This Row],[Created By]])),(MID(Table_owssvr[[#This Row],[Created By_A]]&amp;" "&amp;Table_owssvr[[#This Row],[Created By_A]],FIND(" ",Table_owssvr[[#This Row],[Created By_A]])+1,LEN(Table_owssvr[[#This Row],[Created By_A]]))),Table_owssvr[[#This Row],[Created By]])</f>
        <v>Keri Caillet</v>
      </c>
      <c r="S1541" s="36" t="str">
        <f>IF(ISNUMBER(SEARCH(",",Table_owssvr[[#This Row],[Created By_B1]])),SUBSTITUTE(Table_owssvr[[#This Row],[Created By_B1]],",",""),Table_owssvr[[#This Row],[Created By_B1]])</f>
        <v>Keri Caillet</v>
      </c>
      <c r="T1541" s="31">
        <v>1558</v>
      </c>
      <c r="U1541" s="25" t="s">
        <v>15</v>
      </c>
      <c r="V1541" s="29">
        <v>43732.433483796296</v>
      </c>
      <c r="W1541" s="25" t="s">
        <v>2833</v>
      </c>
      <c r="X1541" s="25"/>
      <c r="Y1541" s="25" t="s">
        <v>13</v>
      </c>
      <c r="Z1541" s="25" t="s">
        <v>12</v>
      </c>
      <c r="AA1541" s="25" t="s">
        <v>11</v>
      </c>
    </row>
    <row r="1542" spans="1:27" x14ac:dyDescent="0.25">
      <c r="A1542" s="25" t="s">
        <v>2737</v>
      </c>
      <c r="B1542" s="26">
        <v>43692</v>
      </c>
      <c r="C1542" s="27" t="str">
        <f ca="1">IF(Table_owssvr[[#This Row],[Date]]&gt;=(TODAY()-365),"Y","N")</f>
        <v>Y</v>
      </c>
      <c r="D1542" s="25" t="s">
        <v>439</v>
      </c>
      <c r="E1542" s="25" t="s">
        <v>39</v>
      </c>
      <c r="F1542" s="14" t="s">
        <v>3070</v>
      </c>
      <c r="G1542" s="25" t="s">
        <v>13</v>
      </c>
      <c r="H1542" s="28" t="str">
        <f>IFERROR(LEFT(Table_owssvr[[#This Row],[Subject]],FIND(";",Table_owssvr[[#This Row],[Subject]])-1),Table_owssvr[[#This Row],[Subject]])</f>
        <v>Grants Management</v>
      </c>
      <c r="I1542" s="25" t="s">
        <v>16</v>
      </c>
      <c r="J1542" s="25" t="s">
        <v>10</v>
      </c>
      <c r="K1542" s="29">
        <v>43692.574641203704</v>
      </c>
      <c r="L1542" s="25"/>
      <c r="M1542" s="25"/>
      <c r="N1542" s="30" t="s">
        <v>12</v>
      </c>
      <c r="O1542" s="28" t="b">
        <v>0</v>
      </c>
      <c r="P1542" s="25" t="s">
        <v>15</v>
      </c>
      <c r="Q1542" s="28" t="str">
        <f>IF(ISNUMBER(SEARCH(",",Table_owssvr[[#This Row],[Created By]])),SUBSTITUTE(Table_owssvr[[#This Row],[Created By]]," OCD,",""),Table_owssvr[[#This Row],[Created By]])</f>
        <v>Helena Janssen</v>
      </c>
      <c r="R1542" s="28" t="str">
        <f>IF(ISNUMBER(SEARCH(",",Table_owssvr[[#This Row],[Created By]])),(MID(Table_owssvr[[#This Row],[Created By_A]]&amp;" "&amp;Table_owssvr[[#This Row],[Created By_A]],FIND(" ",Table_owssvr[[#This Row],[Created By_A]])+1,LEN(Table_owssvr[[#This Row],[Created By_A]]))),Table_owssvr[[#This Row],[Created By]])</f>
        <v>Helena Janssen</v>
      </c>
      <c r="S1542" s="36" t="str">
        <f>IF(ISNUMBER(SEARCH(",",Table_owssvr[[#This Row],[Created By_B1]])),SUBSTITUTE(Table_owssvr[[#This Row],[Created By_B1]],",",""),Table_owssvr[[#This Row],[Created By_B1]])</f>
        <v>Helena Janssen</v>
      </c>
      <c r="T1542" s="31">
        <v>1559</v>
      </c>
      <c r="U1542" s="25" t="s">
        <v>15</v>
      </c>
      <c r="V1542" s="29">
        <v>43692.574641203704</v>
      </c>
      <c r="W1542" s="25" t="s">
        <v>10</v>
      </c>
      <c r="X1542" s="25"/>
      <c r="Y1542" s="25" t="s">
        <v>13</v>
      </c>
      <c r="Z1542" s="25" t="s">
        <v>12</v>
      </c>
      <c r="AA1542" s="25" t="s">
        <v>11</v>
      </c>
    </row>
    <row r="1543" spans="1:27" x14ac:dyDescent="0.25">
      <c r="A1543" s="25" t="s">
        <v>3071</v>
      </c>
      <c r="B1543" s="26">
        <v>43693</v>
      </c>
      <c r="C1543" s="27" t="str">
        <f ca="1">IF(Table_owssvr[[#This Row],[Date]]&gt;=(TODAY()-365),"Y","N")</f>
        <v>Y</v>
      </c>
      <c r="D1543" s="25" t="s">
        <v>3072</v>
      </c>
      <c r="E1543" s="25" t="s">
        <v>19</v>
      </c>
      <c r="F1543" s="14" t="s">
        <v>3073</v>
      </c>
      <c r="G1543" s="25" t="s">
        <v>148</v>
      </c>
      <c r="H1543" s="28" t="str">
        <f>IFERROR(LEFT(Table_owssvr[[#This Row],[Subject]],FIND(";",Table_owssvr[[#This Row],[Subject]])-1),Table_owssvr[[#This Row],[Subject]])</f>
        <v>Financial Management</v>
      </c>
      <c r="I1543" s="25" t="s">
        <v>27</v>
      </c>
      <c r="J1543" s="25" t="s">
        <v>10</v>
      </c>
      <c r="K1543" s="29">
        <v>43693.508425925924</v>
      </c>
      <c r="L1543" s="25"/>
      <c r="M1543" s="25"/>
      <c r="N1543" s="30" t="s">
        <v>12</v>
      </c>
      <c r="O1543" s="28" t="b">
        <v>0</v>
      </c>
      <c r="P1543" s="25" t="s">
        <v>15</v>
      </c>
      <c r="Q1543" s="28" t="str">
        <f>IF(ISNUMBER(SEARCH(",",Table_owssvr[[#This Row],[Created By]])),SUBSTITUTE(Table_owssvr[[#This Row],[Created By]]," OCD,",""),Table_owssvr[[#This Row],[Created By]])</f>
        <v>Helena Janssen</v>
      </c>
      <c r="R1543" s="28" t="str">
        <f>IF(ISNUMBER(SEARCH(",",Table_owssvr[[#This Row],[Created By]])),(MID(Table_owssvr[[#This Row],[Created By_A]]&amp;" "&amp;Table_owssvr[[#This Row],[Created By_A]],FIND(" ",Table_owssvr[[#This Row],[Created By_A]])+1,LEN(Table_owssvr[[#This Row],[Created By_A]]))),Table_owssvr[[#This Row],[Created By]])</f>
        <v>Helena Janssen</v>
      </c>
      <c r="S1543" s="36" t="str">
        <f>IF(ISNUMBER(SEARCH(",",Table_owssvr[[#This Row],[Created By_B1]])),SUBSTITUTE(Table_owssvr[[#This Row],[Created By_B1]],",",""),Table_owssvr[[#This Row],[Created By_B1]])</f>
        <v>Helena Janssen</v>
      </c>
      <c r="T1543" s="31">
        <v>1560</v>
      </c>
      <c r="U1543" s="25" t="s">
        <v>15</v>
      </c>
      <c r="V1543" s="29">
        <v>43693.508425925924</v>
      </c>
      <c r="W1543" s="25" t="s">
        <v>10</v>
      </c>
      <c r="X1543" s="25"/>
      <c r="Y1543" s="25" t="s">
        <v>13</v>
      </c>
      <c r="Z1543" s="25" t="s">
        <v>12</v>
      </c>
      <c r="AA1543" s="25" t="s">
        <v>11</v>
      </c>
    </row>
    <row r="1544" spans="1:27" x14ac:dyDescent="0.25">
      <c r="A1544" s="25" t="s">
        <v>399</v>
      </c>
      <c r="B1544" s="26">
        <v>43696</v>
      </c>
      <c r="C1544" s="27" t="str">
        <f ca="1">IF(Table_owssvr[[#This Row],[Date]]&gt;=(TODAY()-365),"Y","N")</f>
        <v>Y</v>
      </c>
      <c r="D1544" s="25" t="s">
        <v>2422</v>
      </c>
      <c r="E1544" s="25" t="s">
        <v>48</v>
      </c>
      <c r="F1544" s="14" t="s">
        <v>3074</v>
      </c>
      <c r="G1544" s="25" t="s">
        <v>13</v>
      </c>
      <c r="H1544" s="28" t="str">
        <f>IFERROR(LEFT(Table_owssvr[[#This Row],[Subject]],FIND(";",Table_owssvr[[#This Row],[Subject]])-1),Table_owssvr[[#This Row],[Subject]])</f>
        <v>Grants Management</v>
      </c>
      <c r="I1544" s="25" t="s">
        <v>27</v>
      </c>
      <c r="J1544" s="25" t="s">
        <v>26</v>
      </c>
      <c r="K1544" s="29">
        <v>43696.324456018519</v>
      </c>
      <c r="L1544" s="25"/>
      <c r="M1544" s="25"/>
      <c r="N1544" s="30" t="s">
        <v>12</v>
      </c>
      <c r="O1544" s="28" t="b">
        <v>0</v>
      </c>
      <c r="P1544" s="25" t="s">
        <v>15</v>
      </c>
      <c r="Q1544" s="28" t="str">
        <f>IF(ISNUMBER(SEARCH(",",Table_owssvr[[#This Row],[Created By]])),SUBSTITUTE(Table_owssvr[[#This Row],[Created By]]," OCD,",""),Table_owssvr[[#This Row],[Created By]])</f>
        <v>Jimmy Dunphy</v>
      </c>
      <c r="R1544" s="28" t="str">
        <f>IF(ISNUMBER(SEARCH(",",Table_owssvr[[#This Row],[Created By]])),(MID(Table_owssvr[[#This Row],[Created By_A]]&amp;" "&amp;Table_owssvr[[#This Row],[Created By_A]],FIND(" ",Table_owssvr[[#This Row],[Created By_A]])+1,LEN(Table_owssvr[[#This Row],[Created By_A]]))),Table_owssvr[[#This Row],[Created By]])</f>
        <v>Jimmy Dunphy</v>
      </c>
      <c r="S1544" s="36" t="str">
        <f>IF(ISNUMBER(SEARCH(",",Table_owssvr[[#This Row],[Created By_B1]])),SUBSTITUTE(Table_owssvr[[#This Row],[Created By_B1]],",",""),Table_owssvr[[#This Row],[Created By_B1]])</f>
        <v>Jimmy Dunphy</v>
      </c>
      <c r="T1544" s="31">
        <v>1561</v>
      </c>
      <c r="U1544" s="25" t="s">
        <v>15</v>
      </c>
      <c r="V1544" s="29">
        <v>43696.586921296293</v>
      </c>
      <c r="W1544" s="25" t="s">
        <v>26</v>
      </c>
      <c r="X1544" s="25"/>
      <c r="Y1544" s="25" t="s">
        <v>13</v>
      </c>
      <c r="Z1544" s="25" t="s">
        <v>12</v>
      </c>
      <c r="AA1544" s="25" t="s">
        <v>11</v>
      </c>
    </row>
    <row r="1545" spans="1:27" x14ac:dyDescent="0.25">
      <c r="A1545" s="25" t="s">
        <v>3075</v>
      </c>
      <c r="B1545" s="26">
        <v>43692</v>
      </c>
      <c r="C1545" s="27" t="str">
        <f ca="1">IF(Table_owssvr[[#This Row],[Date]]&gt;=(TODAY()-365),"Y","N")</f>
        <v>Y</v>
      </c>
      <c r="D1545" s="25" t="s">
        <v>2957</v>
      </c>
      <c r="E1545" s="25" t="s">
        <v>2958</v>
      </c>
      <c r="F1545" s="14" t="s">
        <v>3076</v>
      </c>
      <c r="G1545" s="25" t="s">
        <v>13</v>
      </c>
      <c r="H1545" s="28" t="str">
        <f>IFERROR(LEFT(Table_owssvr[[#This Row],[Subject]],FIND(";",Table_owssvr[[#This Row],[Subject]])-1),Table_owssvr[[#This Row],[Subject]])</f>
        <v>Grants Management</v>
      </c>
      <c r="I1545" s="25" t="s">
        <v>16</v>
      </c>
      <c r="J1545" s="25" t="s">
        <v>3077</v>
      </c>
      <c r="K1545" s="29">
        <v>43698.602523148147</v>
      </c>
      <c r="L1545" s="25"/>
      <c r="M1545" s="25"/>
      <c r="N1545" s="30" t="s">
        <v>12</v>
      </c>
      <c r="O1545" s="28" t="b">
        <v>0</v>
      </c>
      <c r="P1545" s="25" t="s">
        <v>15</v>
      </c>
      <c r="Q1545" s="28" t="str">
        <f>IF(ISNUMBER(SEARCH(",",Table_owssvr[[#This Row],[Created By]])),SUBSTITUTE(Table_owssvr[[#This Row],[Created By]]," OCD,",""),Table_owssvr[[#This Row],[Created By]])</f>
        <v>Jessica Simms</v>
      </c>
      <c r="R1545" s="28" t="str">
        <f>IF(ISNUMBER(SEARCH(",",Table_owssvr[[#This Row],[Created By]])),(MID(Table_owssvr[[#This Row],[Created By_A]]&amp;" "&amp;Table_owssvr[[#This Row],[Created By_A]],FIND(" ",Table_owssvr[[#This Row],[Created By_A]])+1,LEN(Table_owssvr[[#This Row],[Created By_A]]))),Table_owssvr[[#This Row],[Created By]])</f>
        <v>Jessica Simms</v>
      </c>
      <c r="S1545" s="36" t="str">
        <f>IF(ISNUMBER(SEARCH(",",Table_owssvr[[#This Row],[Created By_B1]])),SUBSTITUTE(Table_owssvr[[#This Row],[Created By_B1]],",",""),Table_owssvr[[#This Row],[Created By_B1]])</f>
        <v>Jessica Simms</v>
      </c>
      <c r="T1545" s="31">
        <v>1562</v>
      </c>
      <c r="U1545" s="25" t="s">
        <v>15</v>
      </c>
      <c r="V1545" s="29">
        <v>43698.603807870371</v>
      </c>
      <c r="W1545" s="25" t="s">
        <v>3077</v>
      </c>
      <c r="X1545" s="25"/>
      <c r="Y1545" s="25" t="s">
        <v>13</v>
      </c>
      <c r="Z1545" s="25" t="s">
        <v>12</v>
      </c>
      <c r="AA1545" s="25" t="s">
        <v>11</v>
      </c>
    </row>
    <row r="1546" spans="1:27" x14ac:dyDescent="0.25">
      <c r="A1546" s="25" t="s">
        <v>3075</v>
      </c>
      <c r="B1546" s="26">
        <v>43655</v>
      </c>
      <c r="C1546" s="27" t="str">
        <f ca="1">IF(Table_owssvr[[#This Row],[Date]]&gt;=(TODAY()-365),"Y","N")</f>
        <v>Y</v>
      </c>
      <c r="D1546" s="25" t="s">
        <v>2957</v>
      </c>
      <c r="E1546" s="25" t="s">
        <v>2958</v>
      </c>
      <c r="F1546" s="14" t="s">
        <v>3078</v>
      </c>
      <c r="G1546" s="25" t="s">
        <v>13</v>
      </c>
      <c r="H1546" s="28" t="str">
        <f>IFERROR(LEFT(Table_owssvr[[#This Row],[Subject]],FIND(";",Table_owssvr[[#This Row],[Subject]])-1),Table_owssvr[[#This Row],[Subject]])</f>
        <v>Grants Management</v>
      </c>
      <c r="I1546" s="25" t="s">
        <v>16</v>
      </c>
      <c r="J1546" s="25" t="s">
        <v>3077</v>
      </c>
      <c r="K1546" s="29">
        <v>43698.608912037038</v>
      </c>
      <c r="L1546" s="25"/>
      <c r="M1546" s="25"/>
      <c r="N1546" s="30" t="s">
        <v>12</v>
      </c>
      <c r="O1546" s="28" t="b">
        <v>0</v>
      </c>
      <c r="P1546" s="25" t="s">
        <v>15</v>
      </c>
      <c r="Q1546" s="28" t="str">
        <f>IF(ISNUMBER(SEARCH(",",Table_owssvr[[#This Row],[Created By]])),SUBSTITUTE(Table_owssvr[[#This Row],[Created By]]," OCD,",""),Table_owssvr[[#This Row],[Created By]])</f>
        <v>Jessica Simms</v>
      </c>
      <c r="R1546" s="28" t="str">
        <f>IF(ISNUMBER(SEARCH(",",Table_owssvr[[#This Row],[Created By]])),(MID(Table_owssvr[[#This Row],[Created By_A]]&amp;" "&amp;Table_owssvr[[#This Row],[Created By_A]],FIND(" ",Table_owssvr[[#This Row],[Created By_A]])+1,LEN(Table_owssvr[[#This Row],[Created By_A]]))),Table_owssvr[[#This Row],[Created By]])</f>
        <v>Jessica Simms</v>
      </c>
      <c r="S1546" s="36" t="str">
        <f>IF(ISNUMBER(SEARCH(",",Table_owssvr[[#This Row],[Created By_B1]])),SUBSTITUTE(Table_owssvr[[#This Row],[Created By_B1]],",",""),Table_owssvr[[#This Row],[Created By_B1]])</f>
        <v>Jessica Simms</v>
      </c>
      <c r="T1546" s="31">
        <v>1563</v>
      </c>
      <c r="U1546" s="25" t="s">
        <v>15</v>
      </c>
      <c r="V1546" s="29">
        <v>43698.608912037038</v>
      </c>
      <c r="W1546" s="25" t="s">
        <v>3077</v>
      </c>
      <c r="X1546" s="25"/>
      <c r="Y1546" s="25" t="s">
        <v>13</v>
      </c>
      <c r="Z1546" s="25" t="s">
        <v>12</v>
      </c>
      <c r="AA1546" s="25" t="s">
        <v>11</v>
      </c>
    </row>
    <row r="1547" spans="1:27" x14ac:dyDescent="0.25">
      <c r="A1547" s="25" t="s">
        <v>135</v>
      </c>
      <c r="B1547" s="26">
        <v>43700</v>
      </c>
      <c r="C1547" s="27" t="str">
        <f ca="1">IF(Table_owssvr[[#This Row],[Date]]&gt;=(TODAY()-365),"Y","N")</f>
        <v>Y</v>
      </c>
      <c r="D1547" s="25" t="s">
        <v>199</v>
      </c>
      <c r="E1547" s="25" t="s">
        <v>39</v>
      </c>
      <c r="F1547" s="14" t="s">
        <v>3079</v>
      </c>
      <c r="G1547" s="25" t="s">
        <v>13</v>
      </c>
      <c r="H1547" s="28" t="str">
        <f>IFERROR(LEFT(Table_owssvr[[#This Row],[Subject]],FIND(";",Table_owssvr[[#This Row],[Subject]])-1),Table_owssvr[[#This Row],[Subject]])</f>
        <v>Grants Management</v>
      </c>
      <c r="I1547" s="25" t="s">
        <v>27</v>
      </c>
      <c r="J1547" s="25" t="s">
        <v>26</v>
      </c>
      <c r="K1547" s="29">
        <v>43699.314791666664</v>
      </c>
      <c r="L1547" s="25"/>
      <c r="M1547" s="25"/>
      <c r="N1547" s="30" t="s">
        <v>12</v>
      </c>
      <c r="O1547" s="28" t="b">
        <v>0</v>
      </c>
      <c r="P1547" s="25" t="s">
        <v>15</v>
      </c>
      <c r="Q1547" s="28" t="str">
        <f>IF(ISNUMBER(SEARCH(",",Table_owssvr[[#This Row],[Created By]])),SUBSTITUTE(Table_owssvr[[#This Row],[Created By]]," OCD,",""),Table_owssvr[[#This Row],[Created By]])</f>
        <v>Jimmy Dunphy</v>
      </c>
      <c r="R1547" s="28" t="str">
        <f>IF(ISNUMBER(SEARCH(",",Table_owssvr[[#This Row],[Created By]])),(MID(Table_owssvr[[#This Row],[Created By_A]]&amp;" "&amp;Table_owssvr[[#This Row],[Created By_A]],FIND(" ",Table_owssvr[[#This Row],[Created By_A]])+1,LEN(Table_owssvr[[#This Row],[Created By_A]]))),Table_owssvr[[#This Row],[Created By]])</f>
        <v>Jimmy Dunphy</v>
      </c>
      <c r="S1547" s="36" t="str">
        <f>IF(ISNUMBER(SEARCH(",",Table_owssvr[[#This Row],[Created By_B1]])),SUBSTITUTE(Table_owssvr[[#This Row],[Created By_B1]],",",""),Table_owssvr[[#This Row],[Created By_B1]])</f>
        <v>Jimmy Dunphy</v>
      </c>
      <c r="T1547" s="31">
        <v>1564</v>
      </c>
      <c r="U1547" s="25" t="s">
        <v>15</v>
      </c>
      <c r="V1547" s="29">
        <v>43700.626597222225</v>
      </c>
      <c r="W1547" s="25" t="s">
        <v>26</v>
      </c>
      <c r="X1547" s="25"/>
      <c r="Y1547" s="25" t="s">
        <v>13</v>
      </c>
      <c r="Z1547" s="25" t="s">
        <v>12</v>
      </c>
      <c r="AA1547" s="25" t="s">
        <v>11</v>
      </c>
    </row>
    <row r="1548" spans="1:27" x14ac:dyDescent="0.25">
      <c r="A1548" s="25" t="s">
        <v>142</v>
      </c>
      <c r="B1548" s="26">
        <v>43699</v>
      </c>
      <c r="C1548" s="27" t="str">
        <f ca="1">IF(Table_owssvr[[#This Row],[Date]]&gt;=(TODAY()-365),"Y","N")</f>
        <v>Y</v>
      </c>
      <c r="D1548" s="25" t="s">
        <v>3080</v>
      </c>
      <c r="E1548" s="25" t="s">
        <v>48</v>
      </c>
      <c r="F1548" s="14" t="s">
        <v>3081</v>
      </c>
      <c r="G1548" s="25" t="s">
        <v>13</v>
      </c>
      <c r="H1548" s="28" t="str">
        <f>IFERROR(LEFT(Table_owssvr[[#This Row],[Subject]],FIND(";",Table_owssvr[[#This Row],[Subject]])-1),Table_owssvr[[#This Row],[Subject]])</f>
        <v>Grants Management</v>
      </c>
      <c r="I1548" s="25" t="s">
        <v>27</v>
      </c>
      <c r="J1548" s="25" t="s">
        <v>26</v>
      </c>
      <c r="K1548" s="29">
        <v>43699.317083333335</v>
      </c>
      <c r="L1548" s="25"/>
      <c r="M1548" s="25"/>
      <c r="N1548" s="30" t="s">
        <v>12</v>
      </c>
      <c r="O1548" s="28" t="b">
        <v>0</v>
      </c>
      <c r="P1548" s="25" t="s">
        <v>15</v>
      </c>
      <c r="Q1548" s="28" t="str">
        <f>IF(ISNUMBER(SEARCH(",",Table_owssvr[[#This Row],[Created By]])),SUBSTITUTE(Table_owssvr[[#This Row],[Created By]]," OCD,",""),Table_owssvr[[#This Row],[Created By]])</f>
        <v>Jimmy Dunphy</v>
      </c>
      <c r="R1548" s="28" t="str">
        <f>IF(ISNUMBER(SEARCH(",",Table_owssvr[[#This Row],[Created By]])),(MID(Table_owssvr[[#This Row],[Created By_A]]&amp;" "&amp;Table_owssvr[[#This Row],[Created By_A]],FIND(" ",Table_owssvr[[#This Row],[Created By_A]])+1,LEN(Table_owssvr[[#This Row],[Created By_A]]))),Table_owssvr[[#This Row],[Created By]])</f>
        <v>Jimmy Dunphy</v>
      </c>
      <c r="S1548" s="36" t="str">
        <f>IF(ISNUMBER(SEARCH(",",Table_owssvr[[#This Row],[Created By_B1]])),SUBSTITUTE(Table_owssvr[[#This Row],[Created By_B1]],",",""),Table_owssvr[[#This Row],[Created By_B1]])</f>
        <v>Jimmy Dunphy</v>
      </c>
      <c r="T1548" s="31">
        <v>1565</v>
      </c>
      <c r="U1548" s="25" t="s">
        <v>15</v>
      </c>
      <c r="V1548" s="29">
        <v>43699.561643518522</v>
      </c>
      <c r="W1548" s="25" t="s">
        <v>26</v>
      </c>
      <c r="X1548" s="25"/>
      <c r="Y1548" s="25" t="s">
        <v>13</v>
      </c>
      <c r="Z1548" s="25" t="s">
        <v>12</v>
      </c>
      <c r="AA1548" s="25" t="s">
        <v>11</v>
      </c>
    </row>
    <row r="1549" spans="1:27" x14ac:dyDescent="0.25">
      <c r="A1549" s="25" t="s">
        <v>329</v>
      </c>
      <c r="B1549" s="26">
        <v>43699</v>
      </c>
      <c r="C1549" s="27" t="str">
        <f ca="1">IF(Table_owssvr[[#This Row],[Date]]&gt;=(TODAY()-365),"Y","N")</f>
        <v>Y</v>
      </c>
      <c r="D1549" s="25" t="s">
        <v>3082</v>
      </c>
      <c r="E1549" s="25" t="s">
        <v>296</v>
      </c>
      <c r="F1549" s="14" t="s">
        <v>3083</v>
      </c>
      <c r="G1549" s="25" t="s">
        <v>102</v>
      </c>
      <c r="H1549" s="28" t="str">
        <f>IFERROR(LEFT(Table_owssvr[[#This Row],[Subject]],FIND(";",Table_owssvr[[#This Row],[Subject]])-1),Table_owssvr[[#This Row],[Subject]])</f>
        <v>Slum and Blight - National Objective</v>
      </c>
      <c r="I1549" s="25" t="s">
        <v>27</v>
      </c>
      <c r="J1549" s="25" t="s">
        <v>26</v>
      </c>
      <c r="K1549" s="29">
        <v>43699.321944444448</v>
      </c>
      <c r="L1549" s="25"/>
      <c r="M1549" s="25"/>
      <c r="N1549" s="30" t="s">
        <v>12</v>
      </c>
      <c r="O1549" s="28" t="b">
        <v>0</v>
      </c>
      <c r="P1549" s="25" t="s">
        <v>15</v>
      </c>
      <c r="Q1549" s="28" t="str">
        <f>IF(ISNUMBER(SEARCH(",",Table_owssvr[[#This Row],[Created By]])),SUBSTITUTE(Table_owssvr[[#This Row],[Created By]]," OCD,",""),Table_owssvr[[#This Row],[Created By]])</f>
        <v>Jimmy Dunphy</v>
      </c>
      <c r="R1549" s="28" t="str">
        <f>IF(ISNUMBER(SEARCH(",",Table_owssvr[[#This Row],[Created By]])),(MID(Table_owssvr[[#This Row],[Created By_A]]&amp;" "&amp;Table_owssvr[[#This Row],[Created By_A]],FIND(" ",Table_owssvr[[#This Row],[Created By_A]])+1,LEN(Table_owssvr[[#This Row],[Created By_A]]))),Table_owssvr[[#This Row],[Created By]])</f>
        <v>Jimmy Dunphy</v>
      </c>
      <c r="S1549" s="36" t="str">
        <f>IF(ISNUMBER(SEARCH(",",Table_owssvr[[#This Row],[Created By_B1]])),SUBSTITUTE(Table_owssvr[[#This Row],[Created By_B1]],",",""),Table_owssvr[[#This Row],[Created By_B1]])</f>
        <v>Jimmy Dunphy</v>
      </c>
      <c r="T1549" s="31">
        <v>1566</v>
      </c>
      <c r="U1549" s="25" t="s">
        <v>15</v>
      </c>
      <c r="V1549" s="29">
        <v>43699.531388888892</v>
      </c>
      <c r="W1549" s="25" t="s">
        <v>26</v>
      </c>
      <c r="X1549" s="25"/>
      <c r="Y1549" s="25" t="s">
        <v>13</v>
      </c>
      <c r="Z1549" s="25" t="s">
        <v>12</v>
      </c>
      <c r="AA1549" s="25" t="s">
        <v>11</v>
      </c>
    </row>
    <row r="1550" spans="1:27" x14ac:dyDescent="0.25">
      <c r="A1550" s="25" t="s">
        <v>329</v>
      </c>
      <c r="B1550" s="26">
        <v>43699</v>
      </c>
      <c r="C1550" s="27" t="str">
        <f ca="1">IF(Table_owssvr[[#This Row],[Date]]&gt;=(TODAY()-365),"Y","N")</f>
        <v>Y</v>
      </c>
      <c r="D1550" s="25" t="s">
        <v>3084</v>
      </c>
      <c r="E1550" s="25" t="s">
        <v>39</v>
      </c>
      <c r="F1550" s="14" t="s">
        <v>3085</v>
      </c>
      <c r="G1550" s="25" t="s">
        <v>13</v>
      </c>
      <c r="H1550" s="28" t="str">
        <f>IFERROR(LEFT(Table_owssvr[[#This Row],[Subject]],FIND(";",Table_owssvr[[#This Row],[Subject]])-1),Table_owssvr[[#This Row],[Subject]])</f>
        <v>Grants Management</v>
      </c>
      <c r="I1550" s="25" t="s">
        <v>27</v>
      </c>
      <c r="J1550" s="25" t="s">
        <v>26</v>
      </c>
      <c r="K1550" s="29">
        <v>43699.540798611109</v>
      </c>
      <c r="L1550" s="25"/>
      <c r="M1550" s="25"/>
      <c r="N1550" s="30" t="s">
        <v>12</v>
      </c>
      <c r="O1550" s="28" t="b">
        <v>0</v>
      </c>
      <c r="P1550" s="25" t="s">
        <v>15</v>
      </c>
      <c r="Q1550" s="28" t="str">
        <f>IF(ISNUMBER(SEARCH(",",Table_owssvr[[#This Row],[Created By]])),SUBSTITUTE(Table_owssvr[[#This Row],[Created By]]," OCD,",""),Table_owssvr[[#This Row],[Created By]])</f>
        <v>Jimmy Dunphy</v>
      </c>
      <c r="R1550" s="28" t="str">
        <f>IF(ISNUMBER(SEARCH(",",Table_owssvr[[#This Row],[Created By]])),(MID(Table_owssvr[[#This Row],[Created By_A]]&amp;" "&amp;Table_owssvr[[#This Row],[Created By_A]],FIND(" ",Table_owssvr[[#This Row],[Created By_A]])+1,LEN(Table_owssvr[[#This Row],[Created By_A]]))),Table_owssvr[[#This Row],[Created By]])</f>
        <v>Jimmy Dunphy</v>
      </c>
      <c r="S1550" s="36" t="str">
        <f>IF(ISNUMBER(SEARCH(",",Table_owssvr[[#This Row],[Created By_B1]])),SUBSTITUTE(Table_owssvr[[#This Row],[Created By_B1]],",",""),Table_owssvr[[#This Row],[Created By_B1]])</f>
        <v>Jimmy Dunphy</v>
      </c>
      <c r="T1550" s="31">
        <v>1567</v>
      </c>
      <c r="U1550" s="25" t="s">
        <v>15</v>
      </c>
      <c r="V1550" s="29">
        <v>43699.557754629626</v>
      </c>
      <c r="W1550" s="25" t="s">
        <v>26</v>
      </c>
      <c r="X1550" s="25"/>
      <c r="Y1550" s="25" t="s">
        <v>13</v>
      </c>
      <c r="Z1550" s="25" t="s">
        <v>12</v>
      </c>
      <c r="AA1550" s="25" t="s">
        <v>11</v>
      </c>
    </row>
    <row r="1551" spans="1:27" x14ac:dyDescent="0.25">
      <c r="A1551" s="25" t="s">
        <v>2639</v>
      </c>
      <c r="B1551" s="26">
        <v>43699</v>
      </c>
      <c r="C1551" s="27" t="str">
        <f ca="1">IF(Table_owssvr[[#This Row],[Date]]&gt;=(TODAY()-365),"Y","N")</f>
        <v>Y</v>
      </c>
      <c r="D1551" s="25" t="s">
        <v>3086</v>
      </c>
      <c r="E1551" s="25" t="s">
        <v>19</v>
      </c>
      <c r="F1551" s="14" t="s">
        <v>3087</v>
      </c>
      <c r="G1551" s="25" t="s">
        <v>539</v>
      </c>
      <c r="H1551" s="28" t="str">
        <f>IFERROR(LEFT(Table_owssvr[[#This Row],[Subject]],FIND(";",Table_owssvr[[#This Row],[Subject]])-1),Table_owssvr[[#This Row],[Subject]])</f>
        <v>Duplication of Benefits</v>
      </c>
      <c r="I1551" s="25" t="s">
        <v>16</v>
      </c>
      <c r="J1551" s="25" t="s">
        <v>10</v>
      </c>
      <c r="K1551" s="29">
        <v>43700.397430555553</v>
      </c>
      <c r="L1551" s="25"/>
      <c r="M1551" s="25"/>
      <c r="N1551" s="30" t="s">
        <v>12</v>
      </c>
      <c r="O1551" s="28" t="b">
        <v>0</v>
      </c>
      <c r="P1551" s="25" t="s">
        <v>15</v>
      </c>
      <c r="Q1551" s="28" t="str">
        <f>IF(ISNUMBER(SEARCH(",",Table_owssvr[[#This Row],[Created By]])),SUBSTITUTE(Table_owssvr[[#This Row],[Created By]]," OCD,",""),Table_owssvr[[#This Row],[Created By]])</f>
        <v>Helena Janssen</v>
      </c>
      <c r="R1551" s="28" t="str">
        <f>IF(ISNUMBER(SEARCH(",",Table_owssvr[[#This Row],[Created By]])),(MID(Table_owssvr[[#This Row],[Created By_A]]&amp;" "&amp;Table_owssvr[[#This Row],[Created By_A]],FIND(" ",Table_owssvr[[#This Row],[Created By_A]])+1,LEN(Table_owssvr[[#This Row],[Created By_A]]))),Table_owssvr[[#This Row],[Created By]])</f>
        <v>Helena Janssen</v>
      </c>
      <c r="S1551" s="36" t="str">
        <f>IF(ISNUMBER(SEARCH(",",Table_owssvr[[#This Row],[Created By_B1]])),SUBSTITUTE(Table_owssvr[[#This Row],[Created By_B1]],",",""),Table_owssvr[[#This Row],[Created By_B1]])</f>
        <v>Helena Janssen</v>
      </c>
      <c r="T1551" s="31">
        <v>1568</v>
      </c>
      <c r="U1551" s="25" t="s">
        <v>15</v>
      </c>
      <c r="V1551" s="29">
        <v>43700.397430555553</v>
      </c>
      <c r="W1551" s="25" t="s">
        <v>10</v>
      </c>
      <c r="X1551" s="25"/>
      <c r="Y1551" s="25" t="s">
        <v>13</v>
      </c>
      <c r="Z1551" s="25" t="s">
        <v>12</v>
      </c>
      <c r="AA1551" s="25" t="s">
        <v>11</v>
      </c>
    </row>
    <row r="1552" spans="1:27" x14ac:dyDescent="0.25">
      <c r="A1552" s="25" t="s">
        <v>3088</v>
      </c>
      <c r="B1552" s="26">
        <v>43698</v>
      </c>
      <c r="C1552" s="27" t="str">
        <f ca="1">IF(Table_owssvr[[#This Row],[Date]]&gt;=(TODAY()-365),"Y","N")</f>
        <v>Y</v>
      </c>
      <c r="D1552" s="25" t="s">
        <v>3089</v>
      </c>
      <c r="E1552" s="25" t="s">
        <v>223</v>
      </c>
      <c r="F1552" s="14" t="s">
        <v>3090</v>
      </c>
      <c r="G1552" s="25" t="s">
        <v>59</v>
      </c>
      <c r="H1552" s="28" t="str">
        <f>IFERROR(LEFT(Table_owssvr[[#This Row],[Subject]],FIND(";",Table_owssvr[[#This Row],[Subject]])-1),Table_owssvr[[#This Row],[Subject]])</f>
        <v>Damage related to disaster</v>
      </c>
      <c r="I1552" s="25" t="s">
        <v>27</v>
      </c>
      <c r="J1552" s="25" t="s">
        <v>2836</v>
      </c>
      <c r="K1552" s="29">
        <v>43703.380983796298</v>
      </c>
      <c r="L1552" s="25"/>
      <c r="M1552" s="25"/>
      <c r="N1552" s="30" t="s">
        <v>12</v>
      </c>
      <c r="O1552" s="28" t="b">
        <v>0</v>
      </c>
      <c r="P1552" s="25" t="s">
        <v>15</v>
      </c>
      <c r="Q1552" s="28" t="str">
        <f>IF(ISNUMBER(SEARCH(",",Table_owssvr[[#This Row],[Created By]])),SUBSTITUTE(Table_owssvr[[#This Row],[Created By]]," OCD,",""),Table_owssvr[[#This Row],[Created By]])</f>
        <v>Fay Part</v>
      </c>
      <c r="R1552" s="28" t="str">
        <f>IF(ISNUMBER(SEARCH(",",Table_owssvr[[#This Row],[Created By]])),(MID(Table_owssvr[[#This Row],[Created By_A]]&amp;" "&amp;Table_owssvr[[#This Row],[Created By_A]],FIND(" ",Table_owssvr[[#This Row],[Created By_A]])+1,LEN(Table_owssvr[[#This Row],[Created By_A]]))),Table_owssvr[[#This Row],[Created By]])</f>
        <v>Fay Part</v>
      </c>
      <c r="S1552" s="36" t="str">
        <f>IF(ISNUMBER(SEARCH(",",Table_owssvr[[#This Row],[Created By_B1]])),SUBSTITUTE(Table_owssvr[[#This Row],[Created By_B1]],",",""),Table_owssvr[[#This Row],[Created By_B1]])</f>
        <v>Fay Part</v>
      </c>
      <c r="T1552" s="31">
        <v>1569</v>
      </c>
      <c r="U1552" s="25" t="s">
        <v>15</v>
      </c>
      <c r="V1552" s="29">
        <v>43703.380983796298</v>
      </c>
      <c r="W1552" s="25" t="s">
        <v>2836</v>
      </c>
      <c r="X1552" s="25"/>
      <c r="Y1552" s="25" t="s">
        <v>13</v>
      </c>
      <c r="Z1552" s="25" t="s">
        <v>12</v>
      </c>
      <c r="AA1552" s="25" t="s">
        <v>11</v>
      </c>
    </row>
    <row r="1553" spans="1:27" x14ac:dyDescent="0.25">
      <c r="A1553" s="25" t="s">
        <v>3091</v>
      </c>
      <c r="B1553" s="26">
        <v>43692</v>
      </c>
      <c r="C1553" s="27" t="str">
        <f ca="1">IF(Table_owssvr[[#This Row],[Date]]&gt;=(TODAY()-365),"Y","N")</f>
        <v>Y</v>
      </c>
      <c r="D1553" s="25" t="s">
        <v>3092</v>
      </c>
      <c r="E1553" s="25" t="s">
        <v>48</v>
      </c>
      <c r="F1553" s="14" t="s">
        <v>3093</v>
      </c>
      <c r="G1553" s="25" t="s">
        <v>3094</v>
      </c>
      <c r="H1553" s="28" t="str">
        <f>IFERROR(LEFT(Table_owssvr[[#This Row],[Subject]],FIND(";",Table_owssvr[[#This Row],[Subject]])-1),Table_owssvr[[#This Row],[Subject]])</f>
        <v>Damage related to disaster</v>
      </c>
      <c r="I1553" s="25" t="s">
        <v>27</v>
      </c>
      <c r="J1553" s="25" t="s">
        <v>2836</v>
      </c>
      <c r="K1553" s="29">
        <v>43703.45071759259</v>
      </c>
      <c r="L1553" s="25"/>
      <c r="M1553" s="25"/>
      <c r="N1553" s="30" t="s">
        <v>12</v>
      </c>
      <c r="O1553" s="28" t="b">
        <v>0</v>
      </c>
      <c r="P1553" s="25" t="s">
        <v>15</v>
      </c>
      <c r="Q1553" s="28" t="str">
        <f>IF(ISNUMBER(SEARCH(",",Table_owssvr[[#This Row],[Created By]])),SUBSTITUTE(Table_owssvr[[#This Row],[Created By]]," OCD,",""),Table_owssvr[[#This Row],[Created By]])</f>
        <v>Fay Part</v>
      </c>
      <c r="R1553" s="28" t="str">
        <f>IF(ISNUMBER(SEARCH(",",Table_owssvr[[#This Row],[Created By]])),(MID(Table_owssvr[[#This Row],[Created By_A]]&amp;" "&amp;Table_owssvr[[#This Row],[Created By_A]],FIND(" ",Table_owssvr[[#This Row],[Created By_A]])+1,LEN(Table_owssvr[[#This Row],[Created By_A]]))),Table_owssvr[[#This Row],[Created By]])</f>
        <v>Fay Part</v>
      </c>
      <c r="S1553" s="36" t="str">
        <f>IF(ISNUMBER(SEARCH(",",Table_owssvr[[#This Row],[Created By_B1]])),SUBSTITUTE(Table_owssvr[[#This Row],[Created By_B1]],",",""),Table_owssvr[[#This Row],[Created By_B1]])</f>
        <v>Fay Part</v>
      </c>
      <c r="T1553" s="31">
        <v>1570</v>
      </c>
      <c r="U1553" s="25" t="s">
        <v>15</v>
      </c>
      <c r="V1553" s="29">
        <v>43703.451493055552</v>
      </c>
      <c r="W1553" s="25" t="s">
        <v>2836</v>
      </c>
      <c r="X1553" s="25"/>
      <c r="Y1553" s="25" t="s">
        <v>13</v>
      </c>
      <c r="Z1553" s="25" t="s">
        <v>12</v>
      </c>
      <c r="AA1553" s="25" t="s">
        <v>11</v>
      </c>
    </row>
    <row r="1554" spans="1:27" x14ac:dyDescent="0.25">
      <c r="A1554" s="25" t="s">
        <v>3095</v>
      </c>
      <c r="B1554" s="26">
        <v>43692</v>
      </c>
      <c r="C1554" s="27" t="str">
        <f ca="1">IF(Table_owssvr[[#This Row],[Date]]&gt;=(TODAY()-365),"Y","N")</f>
        <v>Y</v>
      </c>
      <c r="D1554" s="25" t="s">
        <v>3096</v>
      </c>
      <c r="E1554" s="25" t="s">
        <v>39</v>
      </c>
      <c r="F1554" s="14" t="s">
        <v>3097</v>
      </c>
      <c r="G1554" s="25" t="s">
        <v>59</v>
      </c>
      <c r="H1554" s="28" t="str">
        <f>IFERROR(LEFT(Table_owssvr[[#This Row],[Subject]],FIND(";",Table_owssvr[[#This Row],[Subject]])-1),Table_owssvr[[#This Row],[Subject]])</f>
        <v>Damage related to disaster</v>
      </c>
      <c r="I1554" s="25" t="s">
        <v>16</v>
      </c>
      <c r="J1554" s="25" t="s">
        <v>2836</v>
      </c>
      <c r="K1554" s="29">
        <v>43703.495821759258</v>
      </c>
      <c r="L1554" s="25"/>
      <c r="M1554" s="25"/>
      <c r="N1554" s="30" t="s">
        <v>12</v>
      </c>
      <c r="O1554" s="28" t="b">
        <v>0</v>
      </c>
      <c r="P1554" s="25" t="s">
        <v>15</v>
      </c>
      <c r="Q1554" s="28" t="str">
        <f>IF(ISNUMBER(SEARCH(",",Table_owssvr[[#This Row],[Created By]])),SUBSTITUTE(Table_owssvr[[#This Row],[Created By]]," OCD,",""),Table_owssvr[[#This Row],[Created By]])</f>
        <v>Fay Part</v>
      </c>
      <c r="R1554" s="28" t="str">
        <f>IF(ISNUMBER(SEARCH(",",Table_owssvr[[#This Row],[Created By]])),(MID(Table_owssvr[[#This Row],[Created By_A]]&amp;" "&amp;Table_owssvr[[#This Row],[Created By_A]],FIND(" ",Table_owssvr[[#This Row],[Created By_A]])+1,LEN(Table_owssvr[[#This Row],[Created By_A]]))),Table_owssvr[[#This Row],[Created By]])</f>
        <v>Fay Part</v>
      </c>
      <c r="S1554" s="36" t="str">
        <f>IF(ISNUMBER(SEARCH(",",Table_owssvr[[#This Row],[Created By_B1]])),SUBSTITUTE(Table_owssvr[[#This Row],[Created By_B1]],",",""),Table_owssvr[[#This Row],[Created By_B1]])</f>
        <v>Fay Part</v>
      </c>
      <c r="T1554" s="31">
        <v>1571</v>
      </c>
      <c r="U1554" s="25" t="s">
        <v>15</v>
      </c>
      <c r="V1554" s="29">
        <v>43703.495821759258</v>
      </c>
      <c r="W1554" s="25" t="s">
        <v>2836</v>
      </c>
      <c r="X1554" s="25"/>
      <c r="Y1554" s="25" t="s">
        <v>13</v>
      </c>
      <c r="Z1554" s="25" t="s">
        <v>12</v>
      </c>
      <c r="AA1554" s="25" t="s">
        <v>11</v>
      </c>
    </row>
    <row r="1555" spans="1:27" x14ac:dyDescent="0.25">
      <c r="A1555" s="25" t="s">
        <v>388</v>
      </c>
      <c r="B1555" s="26">
        <v>43698</v>
      </c>
      <c r="C1555" s="27" t="str">
        <f ca="1">IF(Table_owssvr[[#This Row],[Date]]&gt;=(TODAY()-365),"Y","N")</f>
        <v>Y</v>
      </c>
      <c r="D1555" s="25" t="s">
        <v>105</v>
      </c>
      <c r="E1555" s="25" t="s">
        <v>48</v>
      </c>
      <c r="F1555" s="14" t="s">
        <v>3098</v>
      </c>
      <c r="G1555" s="25" t="s">
        <v>1804</v>
      </c>
      <c r="H1555" s="28" t="str">
        <f>IFERROR(LEFT(Table_owssvr[[#This Row],[Subject]],FIND(";",Table_owssvr[[#This Row],[Subject]])-1),Table_owssvr[[#This Row],[Subject]])</f>
        <v>Damage related to disaster</v>
      </c>
      <c r="I1555" s="25" t="s">
        <v>16</v>
      </c>
      <c r="J1555" s="25" t="s">
        <v>3</v>
      </c>
      <c r="K1555" s="29">
        <v>43704.54828703704</v>
      </c>
      <c r="L1555" s="25"/>
      <c r="M1555" s="25"/>
      <c r="N1555" s="30" t="s">
        <v>12</v>
      </c>
      <c r="O1555" s="28" t="b">
        <v>0</v>
      </c>
      <c r="P1555" s="25" t="s">
        <v>15</v>
      </c>
      <c r="Q1555" s="28" t="str">
        <f>IF(ISNUMBER(SEARCH(",",Table_owssvr[[#This Row],[Created By]])),SUBSTITUTE(Table_owssvr[[#This Row],[Created By]]," OCD,",""),Table_owssvr[[#This Row],[Created By]])</f>
        <v>Rosalind Peychaud</v>
      </c>
      <c r="R1555" s="28" t="str">
        <f>IF(ISNUMBER(SEARCH(",",Table_owssvr[[#This Row],[Created By]])),(MID(Table_owssvr[[#This Row],[Created By_A]]&amp;" "&amp;Table_owssvr[[#This Row],[Created By_A]],FIND(" ",Table_owssvr[[#This Row],[Created By_A]])+1,LEN(Table_owssvr[[#This Row],[Created By_A]]))),Table_owssvr[[#This Row],[Created By]])</f>
        <v>Rosalind Peychaud</v>
      </c>
      <c r="S1555" s="36" t="str">
        <f>IF(ISNUMBER(SEARCH(",",Table_owssvr[[#This Row],[Created By_B1]])),SUBSTITUTE(Table_owssvr[[#This Row],[Created By_B1]],",",""),Table_owssvr[[#This Row],[Created By_B1]])</f>
        <v>Rosalind Peychaud</v>
      </c>
      <c r="T1555" s="31">
        <v>1572</v>
      </c>
      <c r="U1555" s="25" t="s">
        <v>15</v>
      </c>
      <c r="V1555" s="29">
        <v>43704.54828703704</v>
      </c>
      <c r="W1555" s="25" t="s">
        <v>3</v>
      </c>
      <c r="X1555" s="25"/>
      <c r="Y1555" s="25" t="s">
        <v>13</v>
      </c>
      <c r="Z1555" s="25" t="s">
        <v>12</v>
      </c>
      <c r="AA1555" s="25" t="s">
        <v>11</v>
      </c>
    </row>
    <row r="1556" spans="1:27" x14ac:dyDescent="0.25">
      <c r="A1556" s="25" t="s">
        <v>1065</v>
      </c>
      <c r="B1556" s="26">
        <v>43705</v>
      </c>
      <c r="C1556" s="27" t="str">
        <f ca="1">IF(Table_owssvr[[#This Row],[Date]]&gt;=(TODAY()-365),"Y","N")</f>
        <v>Y</v>
      </c>
      <c r="D1556" s="25" t="s">
        <v>2789</v>
      </c>
      <c r="E1556" s="25" t="s">
        <v>502</v>
      </c>
      <c r="F1556" s="14" t="s">
        <v>3099</v>
      </c>
      <c r="G1556" s="25" t="s">
        <v>726</v>
      </c>
      <c r="H1556" s="28" t="str">
        <f>IFERROR(LEFT(Table_owssvr[[#This Row],[Subject]],FIND(";",Table_owssvr[[#This Row],[Subject]])-1),Table_owssvr[[#This Row],[Subject]])</f>
        <v>Damage related to disaster</v>
      </c>
      <c r="I1556" s="25" t="s">
        <v>27</v>
      </c>
      <c r="J1556" s="25" t="s">
        <v>4</v>
      </c>
      <c r="K1556" s="29">
        <v>43705.646377314813</v>
      </c>
      <c r="L1556" s="25"/>
      <c r="M1556" s="25"/>
      <c r="N1556" s="30" t="s">
        <v>12</v>
      </c>
      <c r="O1556" s="28" t="b">
        <v>0</v>
      </c>
      <c r="P1556" s="25" t="s">
        <v>15</v>
      </c>
      <c r="Q1556" s="28" t="str">
        <f>IF(ISNUMBER(SEARCH(",",Table_owssvr[[#This Row],[Created By]])),SUBSTITUTE(Table_owssvr[[#This Row],[Created By]]," OCD,",""),Table_owssvr[[#This Row],[Created By]])</f>
        <v>Kristen Hebert</v>
      </c>
      <c r="R1556" s="28" t="str">
        <f>IF(ISNUMBER(SEARCH(",",Table_owssvr[[#This Row],[Created By]])),(MID(Table_owssvr[[#This Row],[Created By_A]]&amp;" "&amp;Table_owssvr[[#This Row],[Created By_A]],FIND(" ",Table_owssvr[[#This Row],[Created By_A]])+1,LEN(Table_owssvr[[#This Row],[Created By_A]]))),Table_owssvr[[#This Row],[Created By]])</f>
        <v>Kristen Hebert</v>
      </c>
      <c r="S1556" s="36" t="str">
        <f>IF(ISNUMBER(SEARCH(",",Table_owssvr[[#This Row],[Created By_B1]])),SUBSTITUTE(Table_owssvr[[#This Row],[Created By_B1]],",",""),Table_owssvr[[#This Row],[Created By_B1]])</f>
        <v>Kristen Hebert</v>
      </c>
      <c r="T1556" s="31">
        <v>1573</v>
      </c>
      <c r="U1556" s="25" t="s">
        <v>15</v>
      </c>
      <c r="V1556" s="29">
        <v>43705.646377314813</v>
      </c>
      <c r="W1556" s="25" t="s">
        <v>4</v>
      </c>
      <c r="X1556" s="25"/>
      <c r="Y1556" s="25" t="s">
        <v>190</v>
      </c>
      <c r="Z1556" s="25" t="s">
        <v>12</v>
      </c>
      <c r="AA1556" s="25" t="s">
        <v>11</v>
      </c>
    </row>
    <row r="1557" spans="1:27" x14ac:dyDescent="0.25">
      <c r="A1557" s="25" t="s">
        <v>1030</v>
      </c>
      <c r="B1557" s="26">
        <v>43700</v>
      </c>
      <c r="C1557" s="27" t="str">
        <f ca="1">IF(Table_owssvr[[#This Row],[Date]]&gt;=(TODAY()-365),"Y","N")</f>
        <v>Y</v>
      </c>
      <c r="D1557" s="25" t="s">
        <v>3100</v>
      </c>
      <c r="E1557" s="25" t="s">
        <v>29</v>
      </c>
      <c r="F1557" s="14" t="s">
        <v>3101</v>
      </c>
      <c r="G1557" s="25" t="s">
        <v>46</v>
      </c>
      <c r="H1557" s="28" t="str">
        <f>IFERROR(LEFT(Table_owssvr[[#This Row],[Subject]],FIND(";",Table_owssvr[[#This Row],[Subject]])-1),Table_owssvr[[#This Row],[Subject]])</f>
        <v>Damage related to disaster</v>
      </c>
      <c r="I1557" s="25" t="s">
        <v>27</v>
      </c>
      <c r="J1557" s="25" t="s">
        <v>4</v>
      </c>
      <c r="K1557" s="29">
        <v>43707.413726851853</v>
      </c>
      <c r="L1557" s="25"/>
      <c r="M1557" s="25"/>
      <c r="N1557" s="30" t="s">
        <v>12</v>
      </c>
      <c r="O1557" s="28" t="b">
        <v>0</v>
      </c>
      <c r="P1557" s="25" t="s">
        <v>15</v>
      </c>
      <c r="Q1557" s="28" t="str">
        <f>IF(ISNUMBER(SEARCH(",",Table_owssvr[[#This Row],[Created By]])),SUBSTITUTE(Table_owssvr[[#This Row],[Created By]]," OCD,",""),Table_owssvr[[#This Row],[Created By]])</f>
        <v>Kristen Hebert</v>
      </c>
      <c r="R1557" s="28" t="str">
        <f>IF(ISNUMBER(SEARCH(",",Table_owssvr[[#This Row],[Created By]])),(MID(Table_owssvr[[#This Row],[Created By_A]]&amp;" "&amp;Table_owssvr[[#This Row],[Created By_A]],FIND(" ",Table_owssvr[[#This Row],[Created By_A]])+1,LEN(Table_owssvr[[#This Row],[Created By_A]]))),Table_owssvr[[#This Row],[Created By]])</f>
        <v>Kristen Hebert</v>
      </c>
      <c r="S1557" s="36" t="str">
        <f>IF(ISNUMBER(SEARCH(",",Table_owssvr[[#This Row],[Created By_B1]])),SUBSTITUTE(Table_owssvr[[#This Row],[Created By_B1]],",",""),Table_owssvr[[#This Row],[Created By_B1]])</f>
        <v>Kristen Hebert</v>
      </c>
      <c r="T1557" s="31">
        <v>1574</v>
      </c>
      <c r="U1557" s="25" t="s">
        <v>15</v>
      </c>
      <c r="V1557" s="29">
        <v>43714.437048611115</v>
      </c>
      <c r="W1557" s="25" t="s">
        <v>4</v>
      </c>
      <c r="X1557" s="25"/>
      <c r="Y1557" s="25" t="s">
        <v>190</v>
      </c>
      <c r="Z1557" s="25" t="s">
        <v>12</v>
      </c>
      <c r="AA1557" s="25" t="s">
        <v>11</v>
      </c>
    </row>
    <row r="1558" spans="1:27" x14ac:dyDescent="0.25">
      <c r="A1558" s="25" t="s">
        <v>282</v>
      </c>
      <c r="B1558" s="26">
        <v>43707</v>
      </c>
      <c r="C1558" s="27" t="str">
        <f ca="1">IF(Table_owssvr[[#This Row],[Date]]&gt;=(TODAY()-365),"Y","N")</f>
        <v>Y</v>
      </c>
      <c r="D1558" s="25" t="s">
        <v>3102</v>
      </c>
      <c r="E1558" s="25" t="s">
        <v>19</v>
      </c>
      <c r="F1558" s="14" t="s">
        <v>3103</v>
      </c>
      <c r="G1558" s="25" t="s">
        <v>117</v>
      </c>
      <c r="H1558" s="28" t="str">
        <f>IFERROR(LEFT(Table_owssvr[[#This Row],[Subject]],FIND(";",Table_owssvr[[#This Row],[Subject]])-1),Table_owssvr[[#This Row],[Subject]])</f>
        <v>Damage related to disaster</v>
      </c>
      <c r="I1558" s="25" t="s">
        <v>27</v>
      </c>
      <c r="J1558" s="25" t="s">
        <v>10</v>
      </c>
      <c r="K1558" s="29">
        <v>43707.643055555556</v>
      </c>
      <c r="L1558" s="25"/>
      <c r="M1558" s="25"/>
      <c r="N1558" s="30" t="s">
        <v>12</v>
      </c>
      <c r="O1558" s="28" t="b">
        <v>0</v>
      </c>
      <c r="P1558" s="25" t="s">
        <v>15</v>
      </c>
      <c r="Q1558" s="28" t="str">
        <f>IF(ISNUMBER(SEARCH(",",Table_owssvr[[#This Row],[Created By]])),SUBSTITUTE(Table_owssvr[[#This Row],[Created By]]," OCD,",""),Table_owssvr[[#This Row],[Created By]])</f>
        <v>Helena Janssen</v>
      </c>
      <c r="R1558" s="28" t="str">
        <f>IF(ISNUMBER(SEARCH(",",Table_owssvr[[#This Row],[Created By]])),(MID(Table_owssvr[[#This Row],[Created By_A]]&amp;" "&amp;Table_owssvr[[#This Row],[Created By_A]],FIND(" ",Table_owssvr[[#This Row],[Created By_A]])+1,LEN(Table_owssvr[[#This Row],[Created By_A]]))),Table_owssvr[[#This Row],[Created By]])</f>
        <v>Helena Janssen</v>
      </c>
      <c r="S1558" s="36" t="str">
        <f>IF(ISNUMBER(SEARCH(",",Table_owssvr[[#This Row],[Created By_B1]])),SUBSTITUTE(Table_owssvr[[#This Row],[Created By_B1]],",",""),Table_owssvr[[#This Row],[Created By_B1]])</f>
        <v>Helena Janssen</v>
      </c>
      <c r="T1558" s="31">
        <v>1575</v>
      </c>
      <c r="U1558" s="25" t="s">
        <v>15</v>
      </c>
      <c r="V1558" s="29">
        <v>43707.643055555556</v>
      </c>
      <c r="W1558" s="25" t="s">
        <v>10</v>
      </c>
      <c r="X1558" s="25"/>
      <c r="Y1558" s="25" t="s">
        <v>13</v>
      </c>
      <c r="Z1558" s="25" t="s">
        <v>12</v>
      </c>
      <c r="AA1558" s="25" t="s">
        <v>11</v>
      </c>
    </row>
    <row r="1559" spans="1:27" x14ac:dyDescent="0.25">
      <c r="A1559" s="25" t="s">
        <v>649</v>
      </c>
      <c r="B1559" s="26">
        <v>43684</v>
      </c>
      <c r="C1559" s="27" t="str">
        <f ca="1">IF(Table_owssvr[[#This Row],[Date]]&gt;=(TODAY()-365),"Y","N")</f>
        <v>Y</v>
      </c>
      <c r="D1559" s="25" t="s">
        <v>648</v>
      </c>
      <c r="E1559" s="25" t="s">
        <v>19</v>
      </c>
      <c r="F1559" s="14" t="s">
        <v>2802</v>
      </c>
      <c r="G1559" s="25" t="s">
        <v>113</v>
      </c>
      <c r="H1559" s="28" t="str">
        <f>IFERROR(LEFT(Table_owssvr[[#This Row],[Subject]],FIND(";",Table_owssvr[[#This Row],[Subject]])-1),Table_owssvr[[#This Row],[Subject]])</f>
        <v>Duplication of Benefits</v>
      </c>
      <c r="I1559" s="25" t="s">
        <v>27</v>
      </c>
      <c r="J1559" s="25" t="s">
        <v>7</v>
      </c>
      <c r="K1559" s="29">
        <v>43707.66783564815</v>
      </c>
      <c r="L1559" s="25"/>
      <c r="M1559" s="25"/>
      <c r="N1559" s="30" t="s">
        <v>12</v>
      </c>
      <c r="O1559" s="28" t="b">
        <v>0</v>
      </c>
      <c r="P1559" s="25" t="s">
        <v>15</v>
      </c>
      <c r="Q1559" s="28" t="str">
        <f>IF(ISNUMBER(SEARCH(",",Table_owssvr[[#This Row],[Created By]])),SUBSTITUTE(Table_owssvr[[#This Row],[Created By]]," OCD,",""),Table_owssvr[[#This Row],[Created By]])</f>
        <v>Michael Chua</v>
      </c>
      <c r="R1559" s="28" t="str">
        <f>IF(ISNUMBER(SEARCH(",",Table_owssvr[[#This Row],[Created By]])),(MID(Table_owssvr[[#This Row],[Created By_A]]&amp;" "&amp;Table_owssvr[[#This Row],[Created By_A]],FIND(" ",Table_owssvr[[#This Row],[Created By_A]])+1,LEN(Table_owssvr[[#This Row],[Created By_A]]))),Table_owssvr[[#This Row],[Created By]])</f>
        <v>Michael Chua</v>
      </c>
      <c r="S1559" s="36" t="str">
        <f>IF(ISNUMBER(SEARCH(",",Table_owssvr[[#This Row],[Created By_B1]])),SUBSTITUTE(Table_owssvr[[#This Row],[Created By_B1]],",",""),Table_owssvr[[#This Row],[Created By_B1]])</f>
        <v>Michael Chua</v>
      </c>
      <c r="T1559" s="31">
        <v>1576</v>
      </c>
      <c r="U1559" s="25" t="s">
        <v>15</v>
      </c>
      <c r="V1559" s="29">
        <v>43707.66783564815</v>
      </c>
      <c r="W1559" s="25" t="s">
        <v>7</v>
      </c>
      <c r="X1559" s="25"/>
      <c r="Y1559" s="25" t="s">
        <v>13</v>
      </c>
      <c r="Z1559" s="25" t="s">
        <v>12</v>
      </c>
      <c r="AA1559" s="25" t="s">
        <v>11</v>
      </c>
    </row>
    <row r="1560" spans="1:27" x14ac:dyDescent="0.25">
      <c r="A1560" s="25" t="s">
        <v>649</v>
      </c>
      <c r="B1560" s="26">
        <v>43691</v>
      </c>
      <c r="C1560" s="27" t="str">
        <f ca="1">IF(Table_owssvr[[#This Row],[Date]]&gt;=(TODAY()-365),"Y","N")</f>
        <v>Y</v>
      </c>
      <c r="D1560" s="25" t="s">
        <v>648</v>
      </c>
      <c r="E1560" s="25" t="s">
        <v>19</v>
      </c>
      <c r="F1560" s="14" t="s">
        <v>2802</v>
      </c>
      <c r="G1560" s="25" t="s">
        <v>113</v>
      </c>
      <c r="H1560" s="28" t="str">
        <f>IFERROR(LEFT(Table_owssvr[[#This Row],[Subject]],FIND(";",Table_owssvr[[#This Row],[Subject]])-1),Table_owssvr[[#This Row],[Subject]])</f>
        <v>Duplication of Benefits</v>
      </c>
      <c r="I1560" s="25" t="s">
        <v>27</v>
      </c>
      <c r="J1560" s="25" t="s">
        <v>7</v>
      </c>
      <c r="K1560" s="29">
        <v>43707.668206018519</v>
      </c>
      <c r="L1560" s="25"/>
      <c r="M1560" s="25"/>
      <c r="N1560" s="30" t="s">
        <v>12</v>
      </c>
      <c r="O1560" s="28" t="b">
        <v>0</v>
      </c>
      <c r="P1560" s="25" t="s">
        <v>15</v>
      </c>
      <c r="Q1560" s="28" t="str">
        <f>IF(ISNUMBER(SEARCH(",",Table_owssvr[[#This Row],[Created By]])),SUBSTITUTE(Table_owssvr[[#This Row],[Created By]]," OCD,",""),Table_owssvr[[#This Row],[Created By]])</f>
        <v>Michael Chua</v>
      </c>
      <c r="R1560" s="28" t="str">
        <f>IF(ISNUMBER(SEARCH(",",Table_owssvr[[#This Row],[Created By]])),(MID(Table_owssvr[[#This Row],[Created By_A]]&amp;" "&amp;Table_owssvr[[#This Row],[Created By_A]],FIND(" ",Table_owssvr[[#This Row],[Created By_A]])+1,LEN(Table_owssvr[[#This Row],[Created By_A]]))),Table_owssvr[[#This Row],[Created By]])</f>
        <v>Michael Chua</v>
      </c>
      <c r="S1560" s="36" t="str">
        <f>IF(ISNUMBER(SEARCH(",",Table_owssvr[[#This Row],[Created By_B1]])),SUBSTITUTE(Table_owssvr[[#This Row],[Created By_B1]],",",""),Table_owssvr[[#This Row],[Created By_B1]])</f>
        <v>Michael Chua</v>
      </c>
      <c r="T1560" s="31">
        <v>1577</v>
      </c>
      <c r="U1560" s="25" t="s">
        <v>15</v>
      </c>
      <c r="V1560" s="29">
        <v>43707.668206018519</v>
      </c>
      <c r="W1560" s="25" t="s">
        <v>7</v>
      </c>
      <c r="X1560" s="25"/>
      <c r="Y1560" s="25" t="s">
        <v>13</v>
      </c>
      <c r="Z1560" s="25" t="s">
        <v>12</v>
      </c>
      <c r="AA1560" s="25" t="s">
        <v>11</v>
      </c>
    </row>
    <row r="1561" spans="1:27" x14ac:dyDescent="0.25">
      <c r="A1561" s="25" t="s">
        <v>649</v>
      </c>
      <c r="B1561" s="26">
        <v>43698</v>
      </c>
      <c r="C1561" s="27" t="str">
        <f ca="1">IF(Table_owssvr[[#This Row],[Date]]&gt;=(TODAY()-365),"Y","N")</f>
        <v>Y</v>
      </c>
      <c r="D1561" s="25" t="s">
        <v>648</v>
      </c>
      <c r="E1561" s="25" t="s">
        <v>19</v>
      </c>
      <c r="F1561" s="14" t="s">
        <v>2802</v>
      </c>
      <c r="G1561" s="25" t="s">
        <v>113</v>
      </c>
      <c r="H1561" s="28" t="str">
        <f>IFERROR(LEFT(Table_owssvr[[#This Row],[Subject]],FIND(";",Table_owssvr[[#This Row],[Subject]])-1),Table_owssvr[[#This Row],[Subject]])</f>
        <v>Duplication of Benefits</v>
      </c>
      <c r="I1561" s="25" t="s">
        <v>27</v>
      </c>
      <c r="J1561" s="25" t="s">
        <v>7</v>
      </c>
      <c r="K1561" s="29">
        <v>43707.668611111112</v>
      </c>
      <c r="L1561" s="25"/>
      <c r="M1561" s="25"/>
      <c r="N1561" s="30" t="s">
        <v>12</v>
      </c>
      <c r="O1561" s="28" t="b">
        <v>0</v>
      </c>
      <c r="P1561" s="25" t="s">
        <v>15</v>
      </c>
      <c r="Q1561" s="28" t="str">
        <f>IF(ISNUMBER(SEARCH(",",Table_owssvr[[#This Row],[Created By]])),SUBSTITUTE(Table_owssvr[[#This Row],[Created By]]," OCD,",""),Table_owssvr[[#This Row],[Created By]])</f>
        <v>Michael Chua</v>
      </c>
      <c r="R1561" s="28" t="str">
        <f>IF(ISNUMBER(SEARCH(",",Table_owssvr[[#This Row],[Created By]])),(MID(Table_owssvr[[#This Row],[Created By_A]]&amp;" "&amp;Table_owssvr[[#This Row],[Created By_A]],FIND(" ",Table_owssvr[[#This Row],[Created By_A]])+1,LEN(Table_owssvr[[#This Row],[Created By_A]]))),Table_owssvr[[#This Row],[Created By]])</f>
        <v>Michael Chua</v>
      </c>
      <c r="S1561" s="36" t="str">
        <f>IF(ISNUMBER(SEARCH(",",Table_owssvr[[#This Row],[Created By_B1]])),SUBSTITUTE(Table_owssvr[[#This Row],[Created By_B1]],",",""),Table_owssvr[[#This Row],[Created By_B1]])</f>
        <v>Michael Chua</v>
      </c>
      <c r="T1561" s="31">
        <v>1578</v>
      </c>
      <c r="U1561" s="25" t="s">
        <v>15</v>
      </c>
      <c r="V1561" s="29">
        <v>43707.668611111112</v>
      </c>
      <c r="W1561" s="25" t="s">
        <v>7</v>
      </c>
      <c r="X1561" s="25"/>
      <c r="Y1561" s="25" t="s">
        <v>13</v>
      </c>
      <c r="Z1561" s="25" t="s">
        <v>12</v>
      </c>
      <c r="AA1561" s="25" t="s">
        <v>11</v>
      </c>
    </row>
    <row r="1562" spans="1:27" x14ac:dyDescent="0.25">
      <c r="A1562" s="25" t="s">
        <v>649</v>
      </c>
      <c r="B1562" s="26">
        <v>43705</v>
      </c>
      <c r="C1562" s="27" t="str">
        <f ca="1">IF(Table_owssvr[[#This Row],[Date]]&gt;=(TODAY()-365),"Y","N")</f>
        <v>Y</v>
      </c>
      <c r="D1562" s="25" t="s">
        <v>648</v>
      </c>
      <c r="E1562" s="25" t="s">
        <v>19</v>
      </c>
      <c r="F1562" s="14" t="s">
        <v>2802</v>
      </c>
      <c r="G1562" s="25" t="s">
        <v>113</v>
      </c>
      <c r="H1562" s="28" t="str">
        <f>IFERROR(LEFT(Table_owssvr[[#This Row],[Subject]],FIND(";",Table_owssvr[[#This Row],[Subject]])-1),Table_owssvr[[#This Row],[Subject]])</f>
        <v>Duplication of Benefits</v>
      </c>
      <c r="I1562" s="25" t="s">
        <v>27</v>
      </c>
      <c r="J1562" s="25" t="s">
        <v>7</v>
      </c>
      <c r="K1562" s="29">
        <v>43707.669050925928</v>
      </c>
      <c r="L1562" s="25"/>
      <c r="M1562" s="25"/>
      <c r="N1562" s="30" t="s">
        <v>12</v>
      </c>
      <c r="O1562" s="28" t="b">
        <v>0</v>
      </c>
      <c r="P1562" s="25" t="s">
        <v>15</v>
      </c>
      <c r="Q1562" s="28" t="str">
        <f>IF(ISNUMBER(SEARCH(",",Table_owssvr[[#This Row],[Created By]])),SUBSTITUTE(Table_owssvr[[#This Row],[Created By]]," OCD,",""),Table_owssvr[[#This Row],[Created By]])</f>
        <v>Michael Chua</v>
      </c>
      <c r="R1562" s="28" t="str">
        <f>IF(ISNUMBER(SEARCH(",",Table_owssvr[[#This Row],[Created By]])),(MID(Table_owssvr[[#This Row],[Created By_A]]&amp;" "&amp;Table_owssvr[[#This Row],[Created By_A]],FIND(" ",Table_owssvr[[#This Row],[Created By_A]])+1,LEN(Table_owssvr[[#This Row],[Created By_A]]))),Table_owssvr[[#This Row],[Created By]])</f>
        <v>Michael Chua</v>
      </c>
      <c r="S1562" s="36" t="str">
        <f>IF(ISNUMBER(SEARCH(",",Table_owssvr[[#This Row],[Created By_B1]])),SUBSTITUTE(Table_owssvr[[#This Row],[Created By_B1]],",",""),Table_owssvr[[#This Row],[Created By_B1]])</f>
        <v>Michael Chua</v>
      </c>
      <c r="T1562" s="31">
        <v>1579</v>
      </c>
      <c r="U1562" s="25" t="s">
        <v>15</v>
      </c>
      <c r="V1562" s="29">
        <v>43707.669050925928</v>
      </c>
      <c r="W1562" s="25" t="s">
        <v>7</v>
      </c>
      <c r="X1562" s="25"/>
      <c r="Y1562" s="25" t="s">
        <v>13</v>
      </c>
      <c r="Z1562" s="25" t="s">
        <v>12</v>
      </c>
      <c r="AA1562" s="25" t="s">
        <v>11</v>
      </c>
    </row>
    <row r="1563" spans="1:27" x14ac:dyDescent="0.25">
      <c r="A1563" s="25" t="s">
        <v>3104</v>
      </c>
      <c r="B1563" s="26">
        <v>43692</v>
      </c>
      <c r="C1563" s="27" t="str">
        <f ca="1">IF(Table_owssvr[[#This Row],[Date]]&gt;=(TODAY()-365),"Y","N")</f>
        <v>Y</v>
      </c>
      <c r="D1563" s="25" t="s">
        <v>439</v>
      </c>
      <c r="E1563" s="25" t="s">
        <v>39</v>
      </c>
      <c r="F1563" s="14" t="s">
        <v>3105</v>
      </c>
      <c r="G1563" s="25" t="s">
        <v>239</v>
      </c>
      <c r="H1563" s="28" t="str">
        <f>IFERROR(LEFT(Table_owssvr[[#This Row],[Subject]],FIND(";",Table_owssvr[[#This Row],[Subject]])-1),Table_owssvr[[#This Row],[Subject]])</f>
        <v>Labor - Davis/Bacon</v>
      </c>
      <c r="I1563" s="25" t="s">
        <v>16</v>
      </c>
      <c r="J1563" s="25" t="s">
        <v>0</v>
      </c>
      <c r="K1563" s="29">
        <v>43711.591296296298</v>
      </c>
      <c r="L1563" s="25"/>
      <c r="M1563" s="25"/>
      <c r="N1563" s="30" t="s">
        <v>12</v>
      </c>
      <c r="O1563" s="28" t="b">
        <v>0</v>
      </c>
      <c r="P1563" s="25" t="s">
        <v>15</v>
      </c>
      <c r="Q1563" s="28" t="str">
        <f>IF(ISNUMBER(SEARCH(",",Table_owssvr[[#This Row],[Created By]])),SUBSTITUTE(Table_owssvr[[#This Row],[Created By]]," OCD,",""),Table_owssvr[[#This Row],[Created By]])</f>
        <v>Tomorr LeBeouf</v>
      </c>
      <c r="R1563" s="28" t="str">
        <f>IF(ISNUMBER(SEARCH(",",Table_owssvr[[#This Row],[Created By]])),(MID(Table_owssvr[[#This Row],[Created By_A]]&amp;" "&amp;Table_owssvr[[#This Row],[Created By_A]],FIND(" ",Table_owssvr[[#This Row],[Created By_A]])+1,LEN(Table_owssvr[[#This Row],[Created By_A]]))),Table_owssvr[[#This Row],[Created By]])</f>
        <v>Tomorr LeBeouf</v>
      </c>
      <c r="S1563" s="36" t="str">
        <f>IF(ISNUMBER(SEARCH(",",Table_owssvr[[#This Row],[Created By_B1]])),SUBSTITUTE(Table_owssvr[[#This Row],[Created By_B1]],",",""),Table_owssvr[[#This Row],[Created By_B1]])</f>
        <v>Tomorr LeBeouf</v>
      </c>
      <c r="T1563" s="31">
        <v>1580</v>
      </c>
      <c r="U1563" s="25" t="s">
        <v>15</v>
      </c>
      <c r="V1563" s="29">
        <v>43711.591296296298</v>
      </c>
      <c r="W1563" s="25" t="s">
        <v>0</v>
      </c>
      <c r="X1563" s="25"/>
      <c r="Y1563" s="25" t="s">
        <v>13</v>
      </c>
      <c r="Z1563" s="25" t="s">
        <v>12</v>
      </c>
      <c r="AA1563" s="25" t="s">
        <v>11</v>
      </c>
    </row>
    <row r="1564" spans="1:27" x14ac:dyDescent="0.25">
      <c r="A1564" s="25" t="s">
        <v>2706</v>
      </c>
      <c r="B1564" s="26">
        <v>43696</v>
      </c>
      <c r="C1564" s="27" t="str">
        <f ca="1">IF(Table_owssvr[[#This Row],[Date]]&gt;=(TODAY()-365),"Y","N")</f>
        <v>Y</v>
      </c>
      <c r="D1564" s="25" t="s">
        <v>434</v>
      </c>
      <c r="E1564" s="25" t="s">
        <v>19</v>
      </c>
      <c r="F1564" s="14" t="s">
        <v>3106</v>
      </c>
      <c r="G1564" s="25" t="s">
        <v>483</v>
      </c>
      <c r="H1564" s="28" t="str">
        <f>IFERROR(LEFT(Table_owssvr[[#This Row],[Subject]],FIND(";",Table_owssvr[[#This Row],[Subject]])-1),Table_owssvr[[#This Row],[Subject]])</f>
        <v>Damage related to disaster</v>
      </c>
      <c r="I1564" s="25" t="s">
        <v>27</v>
      </c>
      <c r="J1564" s="25" t="s">
        <v>0</v>
      </c>
      <c r="K1564" s="29">
        <v>43711.599282407406</v>
      </c>
      <c r="L1564" s="25"/>
      <c r="M1564" s="25"/>
      <c r="N1564" s="30" t="s">
        <v>12</v>
      </c>
      <c r="O1564" s="28" t="b">
        <v>0</v>
      </c>
      <c r="P1564" s="25" t="s">
        <v>15</v>
      </c>
      <c r="Q1564" s="28" t="str">
        <f>IF(ISNUMBER(SEARCH(",",Table_owssvr[[#This Row],[Created By]])),SUBSTITUTE(Table_owssvr[[#This Row],[Created By]]," OCD,",""),Table_owssvr[[#This Row],[Created By]])</f>
        <v>Tomorr LeBeouf</v>
      </c>
      <c r="R1564" s="28" t="str">
        <f>IF(ISNUMBER(SEARCH(",",Table_owssvr[[#This Row],[Created By]])),(MID(Table_owssvr[[#This Row],[Created By_A]]&amp;" "&amp;Table_owssvr[[#This Row],[Created By_A]],FIND(" ",Table_owssvr[[#This Row],[Created By_A]])+1,LEN(Table_owssvr[[#This Row],[Created By_A]]))),Table_owssvr[[#This Row],[Created By]])</f>
        <v>Tomorr LeBeouf</v>
      </c>
      <c r="S1564" s="36" t="str">
        <f>IF(ISNUMBER(SEARCH(",",Table_owssvr[[#This Row],[Created By_B1]])),SUBSTITUTE(Table_owssvr[[#This Row],[Created By_B1]],",",""),Table_owssvr[[#This Row],[Created By_B1]])</f>
        <v>Tomorr LeBeouf</v>
      </c>
      <c r="T1564" s="31">
        <v>1581</v>
      </c>
      <c r="U1564" s="25" t="s">
        <v>15</v>
      </c>
      <c r="V1564" s="29">
        <v>43711.599282407406</v>
      </c>
      <c r="W1564" s="25" t="s">
        <v>0</v>
      </c>
      <c r="X1564" s="25"/>
      <c r="Y1564" s="25" t="s">
        <v>13</v>
      </c>
      <c r="Z1564" s="25" t="s">
        <v>12</v>
      </c>
      <c r="AA1564" s="25" t="s">
        <v>11</v>
      </c>
    </row>
    <row r="1565" spans="1:27" x14ac:dyDescent="0.25">
      <c r="A1565" s="25" t="s">
        <v>2990</v>
      </c>
      <c r="B1565" s="26">
        <v>43682</v>
      </c>
      <c r="C1565" s="27" t="str">
        <f ca="1">IF(Table_owssvr[[#This Row],[Date]]&gt;=(TODAY()-365),"Y","N")</f>
        <v>Y</v>
      </c>
      <c r="D1565" s="25" t="s">
        <v>434</v>
      </c>
      <c r="E1565" s="25" t="s">
        <v>19</v>
      </c>
      <c r="F1565" s="14" t="s">
        <v>3107</v>
      </c>
      <c r="G1565" s="25" t="s">
        <v>483</v>
      </c>
      <c r="H1565" s="28" t="str">
        <f>IFERROR(LEFT(Table_owssvr[[#This Row],[Subject]],FIND(";",Table_owssvr[[#This Row],[Subject]])-1),Table_owssvr[[#This Row],[Subject]])</f>
        <v>Damage related to disaster</v>
      </c>
      <c r="I1565" s="25" t="s">
        <v>27</v>
      </c>
      <c r="J1565" s="25" t="s">
        <v>0</v>
      </c>
      <c r="K1565" s="29">
        <v>43711.606006944443</v>
      </c>
      <c r="L1565" s="25"/>
      <c r="M1565" s="25"/>
      <c r="N1565" s="30" t="s">
        <v>12</v>
      </c>
      <c r="O1565" s="28" t="b">
        <v>0</v>
      </c>
      <c r="P1565" s="25" t="s">
        <v>15</v>
      </c>
      <c r="Q1565" s="28" t="str">
        <f>IF(ISNUMBER(SEARCH(",",Table_owssvr[[#This Row],[Created By]])),SUBSTITUTE(Table_owssvr[[#This Row],[Created By]]," OCD,",""),Table_owssvr[[#This Row],[Created By]])</f>
        <v>Tomorr LeBeouf</v>
      </c>
      <c r="R1565" s="28" t="str">
        <f>IF(ISNUMBER(SEARCH(",",Table_owssvr[[#This Row],[Created By]])),(MID(Table_owssvr[[#This Row],[Created By_A]]&amp;" "&amp;Table_owssvr[[#This Row],[Created By_A]],FIND(" ",Table_owssvr[[#This Row],[Created By_A]])+1,LEN(Table_owssvr[[#This Row],[Created By_A]]))),Table_owssvr[[#This Row],[Created By]])</f>
        <v>Tomorr LeBeouf</v>
      </c>
      <c r="S1565" s="36" t="str">
        <f>IF(ISNUMBER(SEARCH(",",Table_owssvr[[#This Row],[Created By_B1]])),SUBSTITUTE(Table_owssvr[[#This Row],[Created By_B1]],",",""),Table_owssvr[[#This Row],[Created By_B1]])</f>
        <v>Tomorr LeBeouf</v>
      </c>
      <c r="T1565" s="31">
        <v>1582</v>
      </c>
      <c r="U1565" s="25" t="s">
        <v>15</v>
      </c>
      <c r="V1565" s="29">
        <v>43711.606006944443</v>
      </c>
      <c r="W1565" s="25" t="s">
        <v>0</v>
      </c>
      <c r="X1565" s="25"/>
      <c r="Y1565" s="25" t="s">
        <v>13</v>
      </c>
      <c r="Z1565" s="25" t="s">
        <v>12</v>
      </c>
      <c r="AA1565" s="25" t="s">
        <v>11</v>
      </c>
    </row>
    <row r="1566" spans="1:27" x14ac:dyDescent="0.25">
      <c r="A1566" s="25" t="s">
        <v>2931</v>
      </c>
      <c r="B1566" s="26">
        <v>43697</v>
      </c>
      <c r="C1566" s="27" t="str">
        <f ca="1">IF(Table_owssvr[[#This Row],[Date]]&gt;=(TODAY()-365),"Y","N")</f>
        <v>Y</v>
      </c>
      <c r="D1566" s="25" t="s">
        <v>2932</v>
      </c>
      <c r="E1566" s="25" t="s">
        <v>19</v>
      </c>
      <c r="F1566" s="14" t="s">
        <v>3108</v>
      </c>
      <c r="G1566" s="25" t="s">
        <v>46</v>
      </c>
      <c r="H1566" s="28" t="str">
        <f>IFERROR(LEFT(Table_owssvr[[#This Row],[Subject]],FIND(";",Table_owssvr[[#This Row],[Subject]])-1),Table_owssvr[[#This Row],[Subject]])</f>
        <v>Damage related to disaster</v>
      </c>
      <c r="I1566" s="25" t="s">
        <v>27</v>
      </c>
      <c r="J1566" s="25" t="s">
        <v>0</v>
      </c>
      <c r="K1566" s="29">
        <v>43711.615370370368</v>
      </c>
      <c r="L1566" s="25"/>
      <c r="M1566" s="25"/>
      <c r="N1566" s="30" t="s">
        <v>12</v>
      </c>
      <c r="O1566" s="28" t="b">
        <v>0</v>
      </c>
      <c r="P1566" s="25" t="s">
        <v>15</v>
      </c>
      <c r="Q1566" s="28" t="str">
        <f>IF(ISNUMBER(SEARCH(",",Table_owssvr[[#This Row],[Created By]])),SUBSTITUTE(Table_owssvr[[#This Row],[Created By]]," OCD,",""),Table_owssvr[[#This Row],[Created By]])</f>
        <v>Tomorr LeBeouf</v>
      </c>
      <c r="R1566" s="28" t="str">
        <f>IF(ISNUMBER(SEARCH(",",Table_owssvr[[#This Row],[Created By]])),(MID(Table_owssvr[[#This Row],[Created By_A]]&amp;" "&amp;Table_owssvr[[#This Row],[Created By_A]],FIND(" ",Table_owssvr[[#This Row],[Created By_A]])+1,LEN(Table_owssvr[[#This Row],[Created By_A]]))),Table_owssvr[[#This Row],[Created By]])</f>
        <v>Tomorr LeBeouf</v>
      </c>
      <c r="S1566" s="36" t="str">
        <f>IF(ISNUMBER(SEARCH(",",Table_owssvr[[#This Row],[Created By_B1]])),SUBSTITUTE(Table_owssvr[[#This Row],[Created By_B1]],",",""),Table_owssvr[[#This Row],[Created By_B1]])</f>
        <v>Tomorr LeBeouf</v>
      </c>
      <c r="T1566" s="31">
        <v>1583</v>
      </c>
      <c r="U1566" s="25" t="s">
        <v>15</v>
      </c>
      <c r="V1566" s="29">
        <v>43711.615370370368</v>
      </c>
      <c r="W1566" s="25" t="s">
        <v>0</v>
      </c>
      <c r="X1566" s="25"/>
      <c r="Y1566" s="25" t="s">
        <v>13</v>
      </c>
      <c r="Z1566" s="25" t="s">
        <v>12</v>
      </c>
      <c r="AA1566" s="25" t="s">
        <v>11</v>
      </c>
    </row>
    <row r="1567" spans="1:27" x14ac:dyDescent="0.25">
      <c r="A1567" s="25" t="s">
        <v>220</v>
      </c>
      <c r="B1567" s="26">
        <v>43706</v>
      </c>
      <c r="C1567" s="27" t="str">
        <f ca="1">IF(Table_owssvr[[#This Row],[Date]]&gt;=(TODAY()-365),"Y","N")</f>
        <v>Y</v>
      </c>
      <c r="D1567" s="25" t="s">
        <v>3109</v>
      </c>
      <c r="E1567" s="25" t="s">
        <v>29</v>
      </c>
      <c r="F1567" s="14" t="s">
        <v>3110</v>
      </c>
      <c r="G1567" s="25" t="s">
        <v>451</v>
      </c>
      <c r="H1567" s="28" t="str">
        <f>IFERROR(LEFT(Table_owssvr[[#This Row],[Subject]],FIND(";",Table_owssvr[[#This Row],[Subject]])-1),Table_owssvr[[#This Row],[Subject]])</f>
        <v>Eligible CDBG Activities</v>
      </c>
      <c r="I1567" s="25" t="s">
        <v>27</v>
      </c>
      <c r="J1567" s="25" t="s">
        <v>2527</v>
      </c>
      <c r="K1567" s="29">
        <v>43711.630046296297</v>
      </c>
      <c r="L1567" s="25"/>
      <c r="M1567" s="25"/>
      <c r="N1567" s="30" t="s">
        <v>12</v>
      </c>
      <c r="O1567" s="28" t="b">
        <v>0</v>
      </c>
      <c r="P1567" s="25" t="s">
        <v>15</v>
      </c>
      <c r="Q1567" s="28" t="str">
        <f>IF(ISNUMBER(SEARCH(",",Table_owssvr[[#This Row],[Created By]])),SUBSTITUTE(Table_owssvr[[#This Row],[Created By]]," OCD,",""),Table_owssvr[[#This Row],[Created By]])</f>
        <v>Sydney Pino</v>
      </c>
      <c r="R1567" s="28" t="str">
        <f>IF(ISNUMBER(SEARCH(",",Table_owssvr[[#This Row],[Created By]])),(MID(Table_owssvr[[#This Row],[Created By_A]]&amp;" "&amp;Table_owssvr[[#This Row],[Created By_A]],FIND(" ",Table_owssvr[[#This Row],[Created By_A]])+1,LEN(Table_owssvr[[#This Row],[Created By_A]]))),Table_owssvr[[#This Row],[Created By]])</f>
        <v>Sydney Pino</v>
      </c>
      <c r="S1567" s="36" t="str">
        <f>IF(ISNUMBER(SEARCH(",",Table_owssvr[[#This Row],[Created By_B1]])),SUBSTITUTE(Table_owssvr[[#This Row],[Created By_B1]],",",""),Table_owssvr[[#This Row],[Created By_B1]])</f>
        <v>Sydney Pino</v>
      </c>
      <c r="T1567" s="31">
        <v>1584</v>
      </c>
      <c r="U1567" s="25" t="s">
        <v>15</v>
      </c>
      <c r="V1567" s="29">
        <v>43718.336817129632</v>
      </c>
      <c r="W1567" s="25" t="s">
        <v>2527</v>
      </c>
      <c r="X1567" s="25"/>
      <c r="Y1567" s="25" t="s">
        <v>13</v>
      </c>
      <c r="Z1567" s="25" t="s">
        <v>12</v>
      </c>
      <c r="AA1567" s="25" t="s">
        <v>11</v>
      </c>
    </row>
    <row r="1568" spans="1:27" x14ac:dyDescent="0.25">
      <c r="A1568" s="25" t="s">
        <v>3111</v>
      </c>
      <c r="B1568" s="26">
        <v>43707</v>
      </c>
      <c r="C1568" s="27" t="str">
        <f ca="1">IF(Table_owssvr[[#This Row],[Date]]&gt;=(TODAY()-365),"Y","N")</f>
        <v>Y</v>
      </c>
      <c r="D1568" s="25" t="s">
        <v>3112</v>
      </c>
      <c r="E1568" s="25" t="s">
        <v>2958</v>
      </c>
      <c r="F1568" s="14" t="s">
        <v>3113</v>
      </c>
      <c r="G1568" s="25" t="s">
        <v>3052</v>
      </c>
      <c r="H1568" s="28" t="str">
        <f>IFERROR(LEFT(Table_owssvr[[#This Row],[Subject]],FIND(";",Table_owssvr[[#This Row],[Subject]])-1),Table_owssvr[[#This Row],[Subject]])</f>
        <v>Eligible CDBG Activities</v>
      </c>
      <c r="I1568" s="25" t="s">
        <v>16</v>
      </c>
      <c r="J1568" s="25" t="s">
        <v>3048</v>
      </c>
      <c r="K1568" s="29">
        <v>43711.703634259262</v>
      </c>
      <c r="L1568" s="25"/>
      <c r="M1568" s="25"/>
      <c r="N1568" s="30" t="s">
        <v>12</v>
      </c>
      <c r="O1568" s="28" t="b">
        <v>0</v>
      </c>
      <c r="P1568" s="25" t="s">
        <v>15</v>
      </c>
      <c r="Q1568" s="28" t="str">
        <f>IF(ISNUMBER(SEARCH(",",Table_owssvr[[#This Row],[Created By]])),SUBSTITUTE(Table_owssvr[[#This Row],[Created By]]," OCD,",""),Table_owssvr[[#This Row],[Created By]])</f>
        <v>Amy Noll</v>
      </c>
      <c r="R1568" s="28" t="str">
        <f>IF(ISNUMBER(SEARCH(",",Table_owssvr[[#This Row],[Created By]])),(MID(Table_owssvr[[#This Row],[Created By_A]]&amp;" "&amp;Table_owssvr[[#This Row],[Created By_A]],FIND(" ",Table_owssvr[[#This Row],[Created By_A]])+1,LEN(Table_owssvr[[#This Row],[Created By_A]]))),Table_owssvr[[#This Row],[Created By]])</f>
        <v>Amy Noll</v>
      </c>
      <c r="S1568" s="36" t="str">
        <f>IF(ISNUMBER(SEARCH(",",Table_owssvr[[#This Row],[Created By_B1]])),SUBSTITUTE(Table_owssvr[[#This Row],[Created By_B1]],",",""),Table_owssvr[[#This Row],[Created By_B1]])</f>
        <v>Amy Noll</v>
      </c>
      <c r="T1568" s="31">
        <v>1585</v>
      </c>
      <c r="U1568" s="25" t="s">
        <v>15</v>
      </c>
      <c r="V1568" s="29">
        <v>43711.705474537041</v>
      </c>
      <c r="W1568" s="25" t="s">
        <v>3048</v>
      </c>
      <c r="X1568" s="25"/>
      <c r="Y1568" s="25" t="s">
        <v>13</v>
      </c>
      <c r="Z1568" s="25" t="s">
        <v>12</v>
      </c>
      <c r="AA1568" s="25" t="s">
        <v>11</v>
      </c>
    </row>
    <row r="1569" spans="1:27" x14ac:dyDescent="0.25">
      <c r="A1569" s="25" t="s">
        <v>41</v>
      </c>
      <c r="B1569" s="26">
        <v>43713</v>
      </c>
      <c r="C1569" s="27" t="str">
        <f ca="1">IF(Table_owssvr[[#This Row],[Date]]&gt;=(TODAY()-365),"Y","N")</f>
        <v>Y</v>
      </c>
      <c r="D1569" s="25" t="s">
        <v>40</v>
      </c>
      <c r="E1569" s="25" t="s">
        <v>39</v>
      </c>
      <c r="F1569" s="14" t="s">
        <v>3114</v>
      </c>
      <c r="G1569" s="25" t="s">
        <v>13</v>
      </c>
      <c r="H1569" s="28" t="str">
        <f>IFERROR(LEFT(Table_owssvr[[#This Row],[Subject]],FIND(";",Table_owssvr[[#This Row],[Subject]])-1),Table_owssvr[[#This Row],[Subject]])</f>
        <v>Grants Management</v>
      </c>
      <c r="I1569" s="25" t="s">
        <v>27</v>
      </c>
      <c r="J1569" s="25" t="s">
        <v>26</v>
      </c>
      <c r="K1569" s="29">
        <v>43713.346770833334</v>
      </c>
      <c r="L1569" s="25"/>
      <c r="M1569" s="25"/>
      <c r="N1569" s="30" t="s">
        <v>12</v>
      </c>
      <c r="O1569" s="28" t="b">
        <v>0</v>
      </c>
      <c r="P1569" s="25" t="s">
        <v>15</v>
      </c>
      <c r="Q1569" s="28" t="str">
        <f>IF(ISNUMBER(SEARCH(",",Table_owssvr[[#This Row],[Created By]])),SUBSTITUTE(Table_owssvr[[#This Row],[Created By]]," OCD,",""),Table_owssvr[[#This Row],[Created By]])</f>
        <v>Jimmy Dunphy</v>
      </c>
      <c r="R1569" s="28" t="str">
        <f>IF(ISNUMBER(SEARCH(",",Table_owssvr[[#This Row],[Created By]])),(MID(Table_owssvr[[#This Row],[Created By_A]]&amp;" "&amp;Table_owssvr[[#This Row],[Created By_A]],FIND(" ",Table_owssvr[[#This Row],[Created By_A]])+1,LEN(Table_owssvr[[#This Row],[Created By_A]]))),Table_owssvr[[#This Row],[Created By]])</f>
        <v>Jimmy Dunphy</v>
      </c>
      <c r="S1569" s="36" t="str">
        <f>IF(ISNUMBER(SEARCH(",",Table_owssvr[[#This Row],[Created By_B1]])),SUBSTITUTE(Table_owssvr[[#This Row],[Created By_B1]],",",""),Table_owssvr[[#This Row],[Created By_B1]])</f>
        <v>Jimmy Dunphy</v>
      </c>
      <c r="T1569" s="31">
        <v>1586</v>
      </c>
      <c r="U1569" s="25" t="s">
        <v>15</v>
      </c>
      <c r="V1569" s="29">
        <v>43713.523842592593</v>
      </c>
      <c r="W1569" s="25" t="s">
        <v>26</v>
      </c>
      <c r="X1569" s="25"/>
      <c r="Y1569" s="25" t="s">
        <v>13</v>
      </c>
      <c r="Z1569" s="25" t="s">
        <v>12</v>
      </c>
      <c r="AA1569" s="25" t="s">
        <v>11</v>
      </c>
    </row>
    <row r="1570" spans="1:27" x14ac:dyDescent="0.25">
      <c r="A1570" s="25" t="s">
        <v>512</v>
      </c>
      <c r="B1570" s="26">
        <v>43712</v>
      </c>
      <c r="C1570" s="27" t="str">
        <f ca="1">IF(Table_owssvr[[#This Row],[Date]]&gt;=(TODAY()-365),"Y","N")</f>
        <v>Y</v>
      </c>
      <c r="D1570" s="25" t="s">
        <v>3115</v>
      </c>
      <c r="E1570" s="25" t="s">
        <v>29</v>
      </c>
      <c r="F1570" s="14" t="s">
        <v>3116</v>
      </c>
      <c r="G1570" s="25" t="s">
        <v>574</v>
      </c>
      <c r="H1570" s="28" t="str">
        <f>IFERROR(LEFT(Table_owssvr[[#This Row],[Subject]],FIND(";",Table_owssvr[[#This Row],[Subject]])-1),Table_owssvr[[#This Row],[Subject]])</f>
        <v>Eligible CDBG Activities</v>
      </c>
      <c r="I1570" s="25" t="s">
        <v>16</v>
      </c>
      <c r="J1570" s="25" t="s">
        <v>3</v>
      </c>
      <c r="K1570" s="29">
        <v>43713.525937500002</v>
      </c>
      <c r="L1570" s="25"/>
      <c r="M1570" s="25"/>
      <c r="N1570" s="30" t="s">
        <v>12</v>
      </c>
      <c r="O1570" s="28" t="b">
        <v>0</v>
      </c>
      <c r="P1570" s="25" t="s">
        <v>15</v>
      </c>
      <c r="Q1570" s="28" t="str">
        <f>IF(ISNUMBER(SEARCH(",",Table_owssvr[[#This Row],[Created By]])),SUBSTITUTE(Table_owssvr[[#This Row],[Created By]]," OCD,",""),Table_owssvr[[#This Row],[Created By]])</f>
        <v>Rosalind Peychaud</v>
      </c>
      <c r="R1570" s="28" t="str">
        <f>IF(ISNUMBER(SEARCH(",",Table_owssvr[[#This Row],[Created By]])),(MID(Table_owssvr[[#This Row],[Created By_A]]&amp;" "&amp;Table_owssvr[[#This Row],[Created By_A]],FIND(" ",Table_owssvr[[#This Row],[Created By_A]])+1,LEN(Table_owssvr[[#This Row],[Created By_A]]))),Table_owssvr[[#This Row],[Created By]])</f>
        <v>Rosalind Peychaud</v>
      </c>
      <c r="S1570" s="36" t="str">
        <f>IF(ISNUMBER(SEARCH(",",Table_owssvr[[#This Row],[Created By_B1]])),SUBSTITUTE(Table_owssvr[[#This Row],[Created By_B1]],",",""),Table_owssvr[[#This Row],[Created By_B1]])</f>
        <v>Rosalind Peychaud</v>
      </c>
      <c r="T1570" s="31">
        <v>1587</v>
      </c>
      <c r="U1570" s="25" t="s">
        <v>15</v>
      </c>
      <c r="V1570" s="29">
        <v>43713.534189814818</v>
      </c>
      <c r="W1570" s="25" t="s">
        <v>3</v>
      </c>
      <c r="X1570" s="25"/>
      <c r="Y1570" s="25" t="s">
        <v>13</v>
      </c>
      <c r="Z1570" s="25" t="s">
        <v>12</v>
      </c>
      <c r="AA1570" s="25" t="s">
        <v>11</v>
      </c>
    </row>
    <row r="1571" spans="1:27" x14ac:dyDescent="0.25">
      <c r="A1571" s="25" t="s">
        <v>426</v>
      </c>
      <c r="B1571" s="26">
        <v>43683</v>
      </c>
      <c r="C1571" s="27" t="str">
        <f ca="1">IF(Table_owssvr[[#This Row],[Date]]&gt;=(TODAY()-365),"Y","N")</f>
        <v>Y</v>
      </c>
      <c r="D1571" s="25" t="s">
        <v>105</v>
      </c>
      <c r="E1571" s="25" t="s">
        <v>29</v>
      </c>
      <c r="F1571" s="14" t="s">
        <v>3117</v>
      </c>
      <c r="G1571" s="25" t="s">
        <v>13</v>
      </c>
      <c r="H1571" s="28" t="str">
        <f>IFERROR(LEFT(Table_owssvr[[#This Row],[Subject]],FIND(";",Table_owssvr[[#This Row],[Subject]])-1),Table_owssvr[[#This Row],[Subject]])</f>
        <v>Grants Management</v>
      </c>
      <c r="I1571" s="25" t="s">
        <v>16</v>
      </c>
      <c r="J1571" s="25" t="s">
        <v>3</v>
      </c>
      <c r="K1571" s="29">
        <v>43713.531458333331</v>
      </c>
      <c r="L1571" s="25"/>
      <c r="M1571" s="25"/>
      <c r="N1571" s="30" t="s">
        <v>12</v>
      </c>
      <c r="O1571" s="28" t="b">
        <v>0</v>
      </c>
      <c r="P1571" s="25" t="s">
        <v>15</v>
      </c>
      <c r="Q1571" s="28" t="str">
        <f>IF(ISNUMBER(SEARCH(",",Table_owssvr[[#This Row],[Created By]])),SUBSTITUTE(Table_owssvr[[#This Row],[Created By]]," OCD,",""),Table_owssvr[[#This Row],[Created By]])</f>
        <v>Rosalind Peychaud</v>
      </c>
      <c r="R1571" s="28" t="str">
        <f>IF(ISNUMBER(SEARCH(",",Table_owssvr[[#This Row],[Created By]])),(MID(Table_owssvr[[#This Row],[Created By_A]]&amp;" "&amp;Table_owssvr[[#This Row],[Created By_A]],FIND(" ",Table_owssvr[[#This Row],[Created By_A]])+1,LEN(Table_owssvr[[#This Row],[Created By_A]]))),Table_owssvr[[#This Row],[Created By]])</f>
        <v>Rosalind Peychaud</v>
      </c>
      <c r="S1571" s="36" t="str">
        <f>IF(ISNUMBER(SEARCH(",",Table_owssvr[[#This Row],[Created By_B1]])),SUBSTITUTE(Table_owssvr[[#This Row],[Created By_B1]],",",""),Table_owssvr[[#This Row],[Created By_B1]])</f>
        <v>Rosalind Peychaud</v>
      </c>
      <c r="T1571" s="31">
        <v>1588</v>
      </c>
      <c r="U1571" s="25" t="s">
        <v>15</v>
      </c>
      <c r="V1571" s="29">
        <v>43713.531458333331</v>
      </c>
      <c r="W1571" s="25" t="s">
        <v>3</v>
      </c>
      <c r="X1571" s="25"/>
      <c r="Y1571" s="25" t="s">
        <v>13</v>
      </c>
      <c r="Z1571" s="25" t="s">
        <v>12</v>
      </c>
      <c r="AA1571" s="25" t="s">
        <v>11</v>
      </c>
    </row>
    <row r="1572" spans="1:27" x14ac:dyDescent="0.25">
      <c r="A1572" s="25" t="s">
        <v>482</v>
      </c>
      <c r="B1572" s="26">
        <v>43689</v>
      </c>
      <c r="C1572" s="27" t="str">
        <f ca="1">IF(Table_owssvr[[#This Row],[Date]]&gt;=(TODAY()-365),"Y","N")</f>
        <v>Y</v>
      </c>
      <c r="D1572" s="25" t="s">
        <v>219</v>
      </c>
      <c r="E1572" s="25" t="s">
        <v>48</v>
      </c>
      <c r="F1572" s="14" t="s">
        <v>3118</v>
      </c>
      <c r="G1572" s="25" t="s">
        <v>3119</v>
      </c>
      <c r="H1572" s="28" t="str">
        <f>IFERROR(LEFT(Table_owssvr[[#This Row],[Subject]],FIND(";",Table_owssvr[[#This Row],[Subject]])-1),Table_owssvr[[#This Row],[Subject]])</f>
        <v>Damage related to disaster</v>
      </c>
      <c r="I1572" s="25" t="s">
        <v>16</v>
      </c>
      <c r="J1572" s="25" t="s">
        <v>3</v>
      </c>
      <c r="K1572" s="29">
        <v>43713.537210648145</v>
      </c>
      <c r="L1572" s="25"/>
      <c r="M1572" s="25"/>
      <c r="N1572" s="30" t="s">
        <v>12</v>
      </c>
      <c r="O1572" s="28" t="b">
        <v>0</v>
      </c>
      <c r="P1572" s="25" t="s">
        <v>15</v>
      </c>
      <c r="Q1572" s="28" t="str">
        <f>IF(ISNUMBER(SEARCH(",",Table_owssvr[[#This Row],[Created By]])),SUBSTITUTE(Table_owssvr[[#This Row],[Created By]]," OCD,",""),Table_owssvr[[#This Row],[Created By]])</f>
        <v>Rosalind Peychaud</v>
      </c>
      <c r="R1572" s="28" t="str">
        <f>IF(ISNUMBER(SEARCH(",",Table_owssvr[[#This Row],[Created By]])),(MID(Table_owssvr[[#This Row],[Created By_A]]&amp;" "&amp;Table_owssvr[[#This Row],[Created By_A]],FIND(" ",Table_owssvr[[#This Row],[Created By_A]])+1,LEN(Table_owssvr[[#This Row],[Created By_A]]))),Table_owssvr[[#This Row],[Created By]])</f>
        <v>Rosalind Peychaud</v>
      </c>
      <c r="S1572" s="36" t="str">
        <f>IF(ISNUMBER(SEARCH(",",Table_owssvr[[#This Row],[Created By_B1]])),SUBSTITUTE(Table_owssvr[[#This Row],[Created By_B1]],",",""),Table_owssvr[[#This Row],[Created By_B1]])</f>
        <v>Rosalind Peychaud</v>
      </c>
      <c r="T1572" s="31">
        <v>1589</v>
      </c>
      <c r="U1572" s="25" t="s">
        <v>15</v>
      </c>
      <c r="V1572" s="29">
        <v>43713.537210648145</v>
      </c>
      <c r="W1572" s="25" t="s">
        <v>3</v>
      </c>
      <c r="X1572" s="25"/>
      <c r="Y1572" s="25" t="s">
        <v>13</v>
      </c>
      <c r="Z1572" s="25" t="s">
        <v>12</v>
      </c>
      <c r="AA1572" s="25" t="s">
        <v>11</v>
      </c>
    </row>
    <row r="1573" spans="1:27" x14ac:dyDescent="0.25">
      <c r="A1573" s="25" t="s">
        <v>482</v>
      </c>
      <c r="B1573" s="26">
        <v>43684</v>
      </c>
      <c r="C1573" s="27" t="str">
        <f ca="1">IF(Table_owssvr[[#This Row],[Date]]&gt;=(TODAY()-365),"Y","N")</f>
        <v>Y</v>
      </c>
      <c r="D1573" s="25" t="s">
        <v>2919</v>
      </c>
      <c r="E1573" s="25" t="s">
        <v>29</v>
      </c>
      <c r="F1573" s="14" t="s">
        <v>3120</v>
      </c>
      <c r="G1573" s="25" t="s">
        <v>59</v>
      </c>
      <c r="H1573" s="28" t="str">
        <f>IFERROR(LEFT(Table_owssvr[[#This Row],[Subject]],FIND(";",Table_owssvr[[#This Row],[Subject]])-1),Table_owssvr[[#This Row],[Subject]])</f>
        <v>Damage related to disaster</v>
      </c>
      <c r="I1573" s="25" t="s">
        <v>16</v>
      </c>
      <c r="J1573" s="25" t="s">
        <v>3</v>
      </c>
      <c r="K1573" s="29">
        <v>43713.538993055554</v>
      </c>
      <c r="L1573" s="25"/>
      <c r="M1573" s="25"/>
      <c r="N1573" s="30" t="s">
        <v>12</v>
      </c>
      <c r="O1573" s="28" t="b">
        <v>0</v>
      </c>
      <c r="P1573" s="25" t="s">
        <v>15</v>
      </c>
      <c r="Q1573" s="28" t="str">
        <f>IF(ISNUMBER(SEARCH(",",Table_owssvr[[#This Row],[Created By]])),SUBSTITUTE(Table_owssvr[[#This Row],[Created By]]," OCD,",""),Table_owssvr[[#This Row],[Created By]])</f>
        <v>Rosalind Peychaud</v>
      </c>
      <c r="R1573" s="28" t="str">
        <f>IF(ISNUMBER(SEARCH(",",Table_owssvr[[#This Row],[Created By]])),(MID(Table_owssvr[[#This Row],[Created By_A]]&amp;" "&amp;Table_owssvr[[#This Row],[Created By_A]],FIND(" ",Table_owssvr[[#This Row],[Created By_A]])+1,LEN(Table_owssvr[[#This Row],[Created By_A]]))),Table_owssvr[[#This Row],[Created By]])</f>
        <v>Rosalind Peychaud</v>
      </c>
      <c r="S1573" s="36" t="str">
        <f>IF(ISNUMBER(SEARCH(",",Table_owssvr[[#This Row],[Created By_B1]])),SUBSTITUTE(Table_owssvr[[#This Row],[Created By_B1]],",",""),Table_owssvr[[#This Row],[Created By_B1]])</f>
        <v>Rosalind Peychaud</v>
      </c>
      <c r="T1573" s="31">
        <v>1590</v>
      </c>
      <c r="U1573" s="25" t="s">
        <v>15</v>
      </c>
      <c r="V1573" s="29">
        <v>43713.538993055554</v>
      </c>
      <c r="W1573" s="25" t="s">
        <v>3</v>
      </c>
      <c r="X1573" s="25"/>
      <c r="Y1573" s="25" t="s">
        <v>13</v>
      </c>
      <c r="Z1573" s="25" t="s">
        <v>12</v>
      </c>
      <c r="AA1573" s="25" t="s">
        <v>11</v>
      </c>
    </row>
    <row r="1574" spans="1:27" x14ac:dyDescent="0.25">
      <c r="A1574" s="25" t="s">
        <v>482</v>
      </c>
      <c r="B1574" s="26">
        <v>43684</v>
      </c>
      <c r="C1574" s="27" t="str">
        <f ca="1">IF(Table_owssvr[[#This Row],[Date]]&gt;=(TODAY()-365),"Y","N")</f>
        <v>Y</v>
      </c>
      <c r="D1574" s="25" t="s">
        <v>2919</v>
      </c>
      <c r="E1574" s="25" t="s">
        <v>29</v>
      </c>
      <c r="F1574" s="14" t="s">
        <v>3121</v>
      </c>
      <c r="G1574" s="25" t="s">
        <v>59</v>
      </c>
      <c r="H1574" s="28" t="str">
        <f>IFERROR(LEFT(Table_owssvr[[#This Row],[Subject]],FIND(";",Table_owssvr[[#This Row],[Subject]])-1),Table_owssvr[[#This Row],[Subject]])</f>
        <v>Damage related to disaster</v>
      </c>
      <c r="I1574" s="25" t="s">
        <v>16</v>
      </c>
      <c r="J1574" s="25" t="s">
        <v>3</v>
      </c>
      <c r="K1574" s="29">
        <v>43713.540798611109</v>
      </c>
      <c r="L1574" s="25"/>
      <c r="M1574" s="25"/>
      <c r="N1574" s="30" t="s">
        <v>12</v>
      </c>
      <c r="O1574" s="28" t="b">
        <v>0</v>
      </c>
      <c r="P1574" s="25" t="s">
        <v>15</v>
      </c>
      <c r="Q1574" s="28" t="str">
        <f>IF(ISNUMBER(SEARCH(",",Table_owssvr[[#This Row],[Created By]])),SUBSTITUTE(Table_owssvr[[#This Row],[Created By]]," OCD,",""),Table_owssvr[[#This Row],[Created By]])</f>
        <v>Rosalind Peychaud</v>
      </c>
      <c r="R1574" s="28" t="str">
        <f>IF(ISNUMBER(SEARCH(",",Table_owssvr[[#This Row],[Created By]])),(MID(Table_owssvr[[#This Row],[Created By_A]]&amp;" "&amp;Table_owssvr[[#This Row],[Created By_A]],FIND(" ",Table_owssvr[[#This Row],[Created By_A]])+1,LEN(Table_owssvr[[#This Row],[Created By_A]]))),Table_owssvr[[#This Row],[Created By]])</f>
        <v>Rosalind Peychaud</v>
      </c>
      <c r="S1574" s="36" t="str">
        <f>IF(ISNUMBER(SEARCH(",",Table_owssvr[[#This Row],[Created By_B1]])),SUBSTITUTE(Table_owssvr[[#This Row],[Created By_B1]],",",""),Table_owssvr[[#This Row],[Created By_B1]])</f>
        <v>Rosalind Peychaud</v>
      </c>
      <c r="T1574" s="31">
        <v>1591</v>
      </c>
      <c r="U1574" s="25" t="s">
        <v>15</v>
      </c>
      <c r="V1574" s="29">
        <v>43713.540798611109</v>
      </c>
      <c r="W1574" s="25" t="s">
        <v>3</v>
      </c>
      <c r="X1574" s="25"/>
      <c r="Y1574" s="25" t="s">
        <v>13</v>
      </c>
      <c r="Z1574" s="25" t="s">
        <v>12</v>
      </c>
      <c r="AA1574" s="25" t="s">
        <v>11</v>
      </c>
    </row>
    <row r="1575" spans="1:27" x14ac:dyDescent="0.25">
      <c r="A1575" s="25" t="s">
        <v>105</v>
      </c>
      <c r="B1575" s="26">
        <v>43690</v>
      </c>
      <c r="C1575" s="27" t="str">
        <f ca="1">IF(Table_owssvr[[#This Row],[Date]]&gt;=(TODAY()-365),"Y","N")</f>
        <v>Y</v>
      </c>
      <c r="D1575" s="25" t="s">
        <v>3122</v>
      </c>
      <c r="E1575" s="25" t="s">
        <v>29</v>
      </c>
      <c r="F1575" s="14" t="s">
        <v>3117</v>
      </c>
      <c r="G1575" s="25" t="s">
        <v>126</v>
      </c>
      <c r="H1575" s="28" t="str">
        <f>IFERROR(LEFT(Table_owssvr[[#This Row],[Subject]],FIND(";",Table_owssvr[[#This Row],[Subject]])-1),Table_owssvr[[#This Row],[Subject]])</f>
        <v>Damage related to disaster</v>
      </c>
      <c r="I1575" s="25" t="s">
        <v>16</v>
      </c>
      <c r="J1575" s="25" t="s">
        <v>3</v>
      </c>
      <c r="K1575" s="29">
        <v>43713.542696759258</v>
      </c>
      <c r="L1575" s="25"/>
      <c r="M1575" s="25"/>
      <c r="N1575" s="30" t="s">
        <v>12</v>
      </c>
      <c r="O1575" s="28" t="b">
        <v>0</v>
      </c>
      <c r="P1575" s="25" t="s">
        <v>15</v>
      </c>
      <c r="Q1575" s="28" t="str">
        <f>IF(ISNUMBER(SEARCH(",",Table_owssvr[[#This Row],[Created By]])),SUBSTITUTE(Table_owssvr[[#This Row],[Created By]]," OCD,",""),Table_owssvr[[#This Row],[Created By]])</f>
        <v>Rosalind Peychaud</v>
      </c>
      <c r="R1575" s="28" t="str">
        <f>IF(ISNUMBER(SEARCH(",",Table_owssvr[[#This Row],[Created By]])),(MID(Table_owssvr[[#This Row],[Created By_A]]&amp;" "&amp;Table_owssvr[[#This Row],[Created By_A]],FIND(" ",Table_owssvr[[#This Row],[Created By_A]])+1,LEN(Table_owssvr[[#This Row],[Created By_A]]))),Table_owssvr[[#This Row],[Created By]])</f>
        <v>Rosalind Peychaud</v>
      </c>
      <c r="S1575" s="36" t="str">
        <f>IF(ISNUMBER(SEARCH(",",Table_owssvr[[#This Row],[Created By_B1]])),SUBSTITUTE(Table_owssvr[[#This Row],[Created By_B1]],",",""),Table_owssvr[[#This Row],[Created By_B1]])</f>
        <v>Rosalind Peychaud</v>
      </c>
      <c r="T1575" s="31">
        <v>1592</v>
      </c>
      <c r="U1575" s="25" t="s">
        <v>15</v>
      </c>
      <c r="V1575" s="29">
        <v>43713.542696759258</v>
      </c>
      <c r="W1575" s="25" t="s">
        <v>3</v>
      </c>
      <c r="X1575" s="25"/>
      <c r="Y1575" s="25" t="s">
        <v>13</v>
      </c>
      <c r="Z1575" s="25" t="s">
        <v>12</v>
      </c>
      <c r="AA1575" s="25" t="s">
        <v>11</v>
      </c>
    </row>
    <row r="1576" spans="1:27" x14ac:dyDescent="0.25">
      <c r="A1576" s="25" t="s">
        <v>426</v>
      </c>
      <c r="B1576" s="26">
        <v>43683</v>
      </c>
      <c r="C1576" s="27" t="str">
        <f ca="1">IF(Table_owssvr[[#This Row],[Date]]&gt;=(TODAY()-365),"Y","N")</f>
        <v>Y</v>
      </c>
      <c r="D1576" s="25" t="s">
        <v>3123</v>
      </c>
      <c r="E1576" s="25" t="s">
        <v>29</v>
      </c>
      <c r="F1576" s="14" t="s">
        <v>3120</v>
      </c>
      <c r="G1576" s="25" t="s">
        <v>13</v>
      </c>
      <c r="H1576" s="28" t="str">
        <f>IFERROR(LEFT(Table_owssvr[[#This Row],[Subject]],FIND(";",Table_owssvr[[#This Row],[Subject]])-1),Table_owssvr[[#This Row],[Subject]])</f>
        <v>Grants Management</v>
      </c>
      <c r="I1576" s="25" t="s">
        <v>16</v>
      </c>
      <c r="J1576" s="25" t="s">
        <v>3</v>
      </c>
      <c r="K1576" s="29">
        <v>43713.544583333336</v>
      </c>
      <c r="L1576" s="25"/>
      <c r="M1576" s="25"/>
      <c r="N1576" s="30" t="s">
        <v>12</v>
      </c>
      <c r="O1576" s="28" t="b">
        <v>0</v>
      </c>
      <c r="P1576" s="25" t="s">
        <v>15</v>
      </c>
      <c r="Q1576" s="28" t="str">
        <f>IF(ISNUMBER(SEARCH(",",Table_owssvr[[#This Row],[Created By]])),SUBSTITUTE(Table_owssvr[[#This Row],[Created By]]," OCD,",""),Table_owssvr[[#This Row],[Created By]])</f>
        <v>Rosalind Peychaud</v>
      </c>
      <c r="R1576" s="28" t="str">
        <f>IF(ISNUMBER(SEARCH(",",Table_owssvr[[#This Row],[Created By]])),(MID(Table_owssvr[[#This Row],[Created By_A]]&amp;" "&amp;Table_owssvr[[#This Row],[Created By_A]],FIND(" ",Table_owssvr[[#This Row],[Created By_A]])+1,LEN(Table_owssvr[[#This Row],[Created By_A]]))),Table_owssvr[[#This Row],[Created By]])</f>
        <v>Rosalind Peychaud</v>
      </c>
      <c r="S1576" s="36" t="str">
        <f>IF(ISNUMBER(SEARCH(",",Table_owssvr[[#This Row],[Created By_B1]])),SUBSTITUTE(Table_owssvr[[#This Row],[Created By_B1]],",",""),Table_owssvr[[#This Row],[Created By_B1]])</f>
        <v>Rosalind Peychaud</v>
      </c>
      <c r="T1576" s="31">
        <v>1593</v>
      </c>
      <c r="U1576" s="25" t="s">
        <v>15</v>
      </c>
      <c r="V1576" s="29">
        <v>43713.544583333336</v>
      </c>
      <c r="W1576" s="25" t="s">
        <v>3</v>
      </c>
      <c r="X1576" s="25"/>
      <c r="Y1576" s="25" t="s">
        <v>13</v>
      </c>
      <c r="Z1576" s="25" t="s">
        <v>12</v>
      </c>
      <c r="AA1576" s="25" t="s">
        <v>11</v>
      </c>
    </row>
    <row r="1577" spans="1:27" x14ac:dyDescent="0.25">
      <c r="A1577" s="25" t="s">
        <v>104</v>
      </c>
      <c r="B1577" s="26">
        <v>43698</v>
      </c>
      <c r="C1577" s="27" t="str">
        <f ca="1">IF(Table_owssvr[[#This Row],[Date]]&gt;=(TODAY()-365),"Y","N")</f>
        <v>Y</v>
      </c>
      <c r="D1577" s="25" t="s">
        <v>105</v>
      </c>
      <c r="E1577" s="25" t="s">
        <v>48</v>
      </c>
      <c r="F1577" s="14" t="s">
        <v>3124</v>
      </c>
      <c r="G1577" s="25" t="s">
        <v>313</v>
      </c>
      <c r="H1577" s="28" t="str">
        <f>IFERROR(LEFT(Table_owssvr[[#This Row],[Subject]],FIND(";",Table_owssvr[[#This Row],[Subject]])-1),Table_owssvr[[#This Row],[Subject]])</f>
        <v>Damage related to disaster</v>
      </c>
      <c r="I1577" s="25" t="s">
        <v>16</v>
      </c>
      <c r="J1577" s="25" t="s">
        <v>3</v>
      </c>
      <c r="K1577" s="29">
        <v>43713.548368055555</v>
      </c>
      <c r="L1577" s="25"/>
      <c r="M1577" s="25"/>
      <c r="N1577" s="30" t="s">
        <v>12</v>
      </c>
      <c r="O1577" s="28" t="b">
        <v>0</v>
      </c>
      <c r="P1577" s="25" t="s">
        <v>15</v>
      </c>
      <c r="Q1577" s="28" t="str">
        <f>IF(ISNUMBER(SEARCH(",",Table_owssvr[[#This Row],[Created By]])),SUBSTITUTE(Table_owssvr[[#This Row],[Created By]]," OCD,",""),Table_owssvr[[#This Row],[Created By]])</f>
        <v>Rosalind Peychaud</v>
      </c>
      <c r="R1577" s="28" t="str">
        <f>IF(ISNUMBER(SEARCH(",",Table_owssvr[[#This Row],[Created By]])),(MID(Table_owssvr[[#This Row],[Created By_A]]&amp;" "&amp;Table_owssvr[[#This Row],[Created By_A]],FIND(" ",Table_owssvr[[#This Row],[Created By_A]])+1,LEN(Table_owssvr[[#This Row],[Created By_A]]))),Table_owssvr[[#This Row],[Created By]])</f>
        <v>Rosalind Peychaud</v>
      </c>
      <c r="S1577" s="36" t="str">
        <f>IF(ISNUMBER(SEARCH(",",Table_owssvr[[#This Row],[Created By_B1]])),SUBSTITUTE(Table_owssvr[[#This Row],[Created By_B1]],",",""),Table_owssvr[[#This Row],[Created By_B1]])</f>
        <v>Rosalind Peychaud</v>
      </c>
      <c r="T1577" s="31">
        <v>1594</v>
      </c>
      <c r="U1577" s="25" t="s">
        <v>15</v>
      </c>
      <c r="V1577" s="29">
        <v>43713.548368055555</v>
      </c>
      <c r="W1577" s="25" t="s">
        <v>3</v>
      </c>
      <c r="X1577" s="25"/>
      <c r="Y1577" s="25" t="s">
        <v>13</v>
      </c>
      <c r="Z1577" s="25" t="s">
        <v>12</v>
      </c>
      <c r="AA1577" s="25" t="s">
        <v>11</v>
      </c>
    </row>
    <row r="1578" spans="1:27" x14ac:dyDescent="0.25">
      <c r="A1578" s="25" t="s">
        <v>3125</v>
      </c>
      <c r="B1578" s="26">
        <v>43717</v>
      </c>
      <c r="C1578" s="27" t="str">
        <f ca="1">IF(Table_owssvr[[#This Row],[Date]]&gt;=(TODAY()-365),"Y","N")</f>
        <v>Y</v>
      </c>
      <c r="D1578" s="25" t="s">
        <v>3126</v>
      </c>
      <c r="E1578" s="25" t="s">
        <v>39</v>
      </c>
      <c r="F1578" s="14" t="s">
        <v>3127</v>
      </c>
      <c r="G1578" s="25" t="s">
        <v>59</v>
      </c>
      <c r="H1578" s="28" t="str">
        <f>IFERROR(LEFT(Table_owssvr[[#This Row],[Subject]],FIND(";",Table_owssvr[[#This Row],[Subject]])-1),Table_owssvr[[#This Row],[Subject]])</f>
        <v>Damage related to disaster</v>
      </c>
      <c r="I1578" s="25" t="s">
        <v>27</v>
      </c>
      <c r="J1578" s="25" t="s">
        <v>2836</v>
      </c>
      <c r="K1578" s="29">
        <v>43717.596921296295</v>
      </c>
      <c r="L1578" s="25"/>
      <c r="M1578" s="25"/>
      <c r="N1578" s="30" t="s">
        <v>12</v>
      </c>
      <c r="O1578" s="28" t="b">
        <v>0</v>
      </c>
      <c r="P1578" s="25" t="s">
        <v>15</v>
      </c>
      <c r="Q1578" s="28" t="str">
        <f>IF(ISNUMBER(SEARCH(",",Table_owssvr[[#This Row],[Created By]])),SUBSTITUTE(Table_owssvr[[#This Row],[Created By]]," OCD,",""),Table_owssvr[[#This Row],[Created By]])</f>
        <v>Fay Part</v>
      </c>
      <c r="R1578" s="28" t="str">
        <f>IF(ISNUMBER(SEARCH(",",Table_owssvr[[#This Row],[Created By]])),(MID(Table_owssvr[[#This Row],[Created By_A]]&amp;" "&amp;Table_owssvr[[#This Row],[Created By_A]],FIND(" ",Table_owssvr[[#This Row],[Created By_A]])+1,LEN(Table_owssvr[[#This Row],[Created By_A]]))),Table_owssvr[[#This Row],[Created By]])</f>
        <v>Fay Part</v>
      </c>
      <c r="S1578" s="36" t="str">
        <f>IF(ISNUMBER(SEARCH(",",Table_owssvr[[#This Row],[Created By_B1]])),SUBSTITUTE(Table_owssvr[[#This Row],[Created By_B1]],",",""),Table_owssvr[[#This Row],[Created By_B1]])</f>
        <v>Fay Part</v>
      </c>
      <c r="T1578" s="31">
        <v>1595</v>
      </c>
      <c r="U1578" s="25" t="s">
        <v>15</v>
      </c>
      <c r="V1578" s="29">
        <v>43769.56826388889</v>
      </c>
      <c r="W1578" s="25" t="s">
        <v>2836</v>
      </c>
      <c r="X1578" s="25"/>
      <c r="Y1578" s="25" t="s">
        <v>13</v>
      </c>
      <c r="Z1578" s="25" t="s">
        <v>12</v>
      </c>
      <c r="AA1578" s="25" t="s">
        <v>11</v>
      </c>
    </row>
    <row r="1579" spans="1:27" x14ac:dyDescent="0.25">
      <c r="A1579" s="25" t="s">
        <v>3125</v>
      </c>
      <c r="B1579" s="26">
        <v>43698</v>
      </c>
      <c r="C1579" s="27" t="str">
        <f ca="1">IF(Table_owssvr[[#This Row],[Date]]&gt;=(TODAY()-365),"Y","N")</f>
        <v>Y</v>
      </c>
      <c r="D1579" s="25" t="s">
        <v>3128</v>
      </c>
      <c r="E1579" s="25" t="s">
        <v>39</v>
      </c>
      <c r="F1579" s="14" t="s">
        <v>3129</v>
      </c>
      <c r="G1579" s="25" t="s">
        <v>59</v>
      </c>
      <c r="H1579" s="28" t="str">
        <f>IFERROR(LEFT(Table_owssvr[[#This Row],[Subject]],FIND(";",Table_owssvr[[#This Row],[Subject]])-1),Table_owssvr[[#This Row],[Subject]])</f>
        <v>Damage related to disaster</v>
      </c>
      <c r="I1579" s="25" t="s">
        <v>27</v>
      </c>
      <c r="J1579" s="25" t="s">
        <v>2836</v>
      </c>
      <c r="K1579" s="29">
        <v>43717.598240740743</v>
      </c>
      <c r="L1579" s="25"/>
      <c r="M1579" s="25"/>
      <c r="N1579" s="30" t="s">
        <v>12</v>
      </c>
      <c r="O1579" s="28" t="b">
        <v>0</v>
      </c>
      <c r="P1579" s="25" t="s">
        <v>15</v>
      </c>
      <c r="Q1579" s="28" t="str">
        <f>IF(ISNUMBER(SEARCH(",",Table_owssvr[[#This Row],[Created By]])),SUBSTITUTE(Table_owssvr[[#This Row],[Created By]]," OCD,",""),Table_owssvr[[#This Row],[Created By]])</f>
        <v>Fay Part</v>
      </c>
      <c r="R1579" s="28" t="str">
        <f>IF(ISNUMBER(SEARCH(",",Table_owssvr[[#This Row],[Created By]])),(MID(Table_owssvr[[#This Row],[Created By_A]]&amp;" "&amp;Table_owssvr[[#This Row],[Created By_A]],FIND(" ",Table_owssvr[[#This Row],[Created By_A]])+1,LEN(Table_owssvr[[#This Row],[Created By_A]]))),Table_owssvr[[#This Row],[Created By]])</f>
        <v>Fay Part</v>
      </c>
      <c r="S1579" s="36" t="str">
        <f>IF(ISNUMBER(SEARCH(",",Table_owssvr[[#This Row],[Created By_B1]])),SUBSTITUTE(Table_owssvr[[#This Row],[Created By_B1]],",",""),Table_owssvr[[#This Row],[Created By_B1]])</f>
        <v>Fay Part</v>
      </c>
      <c r="T1579" s="31">
        <v>1596</v>
      </c>
      <c r="U1579" s="25" t="s">
        <v>15</v>
      </c>
      <c r="V1579" s="29">
        <v>43717.598240740743</v>
      </c>
      <c r="W1579" s="25" t="s">
        <v>2836</v>
      </c>
      <c r="X1579" s="25"/>
      <c r="Y1579" s="25" t="s">
        <v>13</v>
      </c>
      <c r="Z1579" s="25" t="s">
        <v>12</v>
      </c>
      <c r="AA1579" s="25" t="s">
        <v>11</v>
      </c>
    </row>
    <row r="1580" spans="1:27" x14ac:dyDescent="0.25">
      <c r="A1580" s="25" t="s">
        <v>147</v>
      </c>
      <c r="B1580" s="26">
        <v>43698</v>
      </c>
      <c r="C1580" s="27" t="str">
        <f ca="1">IF(Table_owssvr[[#This Row],[Date]]&gt;=(TODAY()-365),"Y","N")</f>
        <v>Y</v>
      </c>
      <c r="D1580" s="25" t="s">
        <v>828</v>
      </c>
      <c r="E1580" s="25" t="s">
        <v>39</v>
      </c>
      <c r="F1580" s="14" t="s">
        <v>3130</v>
      </c>
      <c r="G1580" s="25" t="s">
        <v>59</v>
      </c>
      <c r="H1580" s="28" t="str">
        <f>IFERROR(LEFT(Table_owssvr[[#This Row],[Subject]],FIND(";",Table_owssvr[[#This Row],[Subject]])-1),Table_owssvr[[#This Row],[Subject]])</f>
        <v>Damage related to disaster</v>
      </c>
      <c r="I1580" s="25" t="s">
        <v>27</v>
      </c>
      <c r="J1580" s="25" t="s">
        <v>2836</v>
      </c>
      <c r="K1580" s="29">
        <v>43717.601863425924</v>
      </c>
      <c r="L1580" s="25"/>
      <c r="M1580" s="25"/>
      <c r="N1580" s="30" t="s">
        <v>12</v>
      </c>
      <c r="O1580" s="28" t="b">
        <v>0</v>
      </c>
      <c r="P1580" s="25" t="s">
        <v>15</v>
      </c>
      <c r="Q1580" s="28" t="str">
        <f>IF(ISNUMBER(SEARCH(",",Table_owssvr[[#This Row],[Created By]])),SUBSTITUTE(Table_owssvr[[#This Row],[Created By]]," OCD,",""),Table_owssvr[[#This Row],[Created By]])</f>
        <v>Fay Part</v>
      </c>
      <c r="R1580" s="28" t="str">
        <f>IF(ISNUMBER(SEARCH(",",Table_owssvr[[#This Row],[Created By]])),(MID(Table_owssvr[[#This Row],[Created By_A]]&amp;" "&amp;Table_owssvr[[#This Row],[Created By_A]],FIND(" ",Table_owssvr[[#This Row],[Created By_A]])+1,LEN(Table_owssvr[[#This Row],[Created By_A]]))),Table_owssvr[[#This Row],[Created By]])</f>
        <v>Fay Part</v>
      </c>
      <c r="S1580" s="36" t="str">
        <f>IF(ISNUMBER(SEARCH(",",Table_owssvr[[#This Row],[Created By_B1]])),SUBSTITUTE(Table_owssvr[[#This Row],[Created By_B1]],",",""),Table_owssvr[[#This Row],[Created By_B1]])</f>
        <v>Fay Part</v>
      </c>
      <c r="T1580" s="31">
        <v>1597</v>
      </c>
      <c r="U1580" s="25" t="s">
        <v>15</v>
      </c>
      <c r="V1580" s="29">
        <v>43717.601863425924</v>
      </c>
      <c r="W1580" s="25" t="s">
        <v>2836</v>
      </c>
      <c r="X1580" s="25"/>
      <c r="Y1580" s="25" t="s">
        <v>13</v>
      </c>
      <c r="Z1580" s="25" t="s">
        <v>12</v>
      </c>
      <c r="AA1580" s="25" t="s">
        <v>11</v>
      </c>
    </row>
    <row r="1581" spans="1:27" x14ac:dyDescent="0.25">
      <c r="A1581" s="25" t="s">
        <v>3131</v>
      </c>
      <c r="B1581" s="26">
        <v>43713</v>
      </c>
      <c r="C1581" s="27" t="str">
        <f ca="1">IF(Table_owssvr[[#This Row],[Date]]&gt;=(TODAY()-365),"Y","N")</f>
        <v>Y</v>
      </c>
      <c r="D1581" s="25" t="s">
        <v>3132</v>
      </c>
      <c r="E1581" s="25" t="s">
        <v>19</v>
      </c>
      <c r="F1581" s="14" t="s">
        <v>3133</v>
      </c>
      <c r="G1581" s="25" t="s">
        <v>3134</v>
      </c>
      <c r="H1581" s="28" t="str">
        <f>IFERROR(LEFT(Table_owssvr[[#This Row],[Subject]],FIND(";",Table_owssvr[[#This Row],[Subject]])-1),Table_owssvr[[#This Row],[Subject]])</f>
        <v>Damage related to disaster</v>
      </c>
      <c r="I1581" s="25" t="s">
        <v>16</v>
      </c>
      <c r="J1581" s="25" t="s">
        <v>95</v>
      </c>
      <c r="K1581" s="29">
        <v>43718.438368055555</v>
      </c>
      <c r="L1581" s="25"/>
      <c r="M1581" s="25"/>
      <c r="N1581" s="30" t="s">
        <v>12</v>
      </c>
      <c r="O1581" s="28" t="b">
        <v>0</v>
      </c>
      <c r="P1581" s="25" t="s">
        <v>15</v>
      </c>
      <c r="Q1581" s="28" t="str">
        <f>IF(ISNUMBER(SEARCH(",",Table_owssvr[[#This Row],[Created By]])),SUBSTITUTE(Table_owssvr[[#This Row],[Created By]]," OCD,",""),Table_owssvr[[#This Row],[Created By]])</f>
        <v>Eugenia Williams</v>
      </c>
      <c r="R1581" s="28" t="str">
        <f>IF(ISNUMBER(SEARCH(",",Table_owssvr[[#This Row],[Created By]])),(MID(Table_owssvr[[#This Row],[Created By_A]]&amp;" "&amp;Table_owssvr[[#This Row],[Created By_A]],FIND(" ",Table_owssvr[[#This Row],[Created By_A]])+1,LEN(Table_owssvr[[#This Row],[Created By_A]]))),Table_owssvr[[#This Row],[Created By]])</f>
        <v>Eugenia Williams</v>
      </c>
      <c r="S1581" s="36" t="str">
        <f>IF(ISNUMBER(SEARCH(",",Table_owssvr[[#This Row],[Created By_B1]])),SUBSTITUTE(Table_owssvr[[#This Row],[Created By_B1]],",",""),Table_owssvr[[#This Row],[Created By_B1]])</f>
        <v>Eugenia Williams</v>
      </c>
      <c r="T1581" s="31">
        <v>1598</v>
      </c>
      <c r="U1581" s="25" t="s">
        <v>15</v>
      </c>
      <c r="V1581" s="29">
        <v>43718.438368055555</v>
      </c>
      <c r="W1581" s="25" t="s">
        <v>95</v>
      </c>
      <c r="X1581" s="25"/>
      <c r="Y1581" s="25" t="s">
        <v>13</v>
      </c>
      <c r="Z1581" s="25" t="s">
        <v>12</v>
      </c>
      <c r="AA1581" s="25" t="s">
        <v>11</v>
      </c>
    </row>
    <row r="1582" spans="1:27" x14ac:dyDescent="0.25">
      <c r="A1582" s="25" t="s">
        <v>2737</v>
      </c>
      <c r="B1582" s="26">
        <v>43719</v>
      </c>
      <c r="C1582" s="27" t="str">
        <f ca="1">IF(Table_owssvr[[#This Row],[Date]]&gt;=(TODAY()-365),"Y","N")</f>
        <v>Y</v>
      </c>
      <c r="D1582" s="25" t="s">
        <v>439</v>
      </c>
      <c r="E1582" s="25" t="s">
        <v>39</v>
      </c>
      <c r="F1582" s="14" t="s">
        <v>2980</v>
      </c>
      <c r="G1582" s="25" t="s">
        <v>13</v>
      </c>
      <c r="H1582" s="28" t="str">
        <f>IFERROR(LEFT(Table_owssvr[[#This Row],[Subject]],FIND(";",Table_owssvr[[#This Row],[Subject]])-1),Table_owssvr[[#This Row],[Subject]])</f>
        <v>Grants Management</v>
      </c>
      <c r="I1582" s="25" t="s">
        <v>27</v>
      </c>
      <c r="J1582" s="25" t="s">
        <v>10</v>
      </c>
      <c r="K1582" s="29">
        <v>43720.424398148149</v>
      </c>
      <c r="L1582" s="25"/>
      <c r="M1582" s="25"/>
      <c r="N1582" s="30" t="s">
        <v>12</v>
      </c>
      <c r="O1582" s="28" t="b">
        <v>0</v>
      </c>
      <c r="P1582" s="25" t="s">
        <v>15</v>
      </c>
      <c r="Q1582" s="28" t="str">
        <f>IF(ISNUMBER(SEARCH(",",Table_owssvr[[#This Row],[Created By]])),SUBSTITUTE(Table_owssvr[[#This Row],[Created By]]," OCD,",""),Table_owssvr[[#This Row],[Created By]])</f>
        <v>Helena Janssen</v>
      </c>
      <c r="R1582" s="28" t="str">
        <f>IF(ISNUMBER(SEARCH(",",Table_owssvr[[#This Row],[Created By]])),(MID(Table_owssvr[[#This Row],[Created By_A]]&amp;" "&amp;Table_owssvr[[#This Row],[Created By_A]],FIND(" ",Table_owssvr[[#This Row],[Created By_A]])+1,LEN(Table_owssvr[[#This Row],[Created By_A]]))),Table_owssvr[[#This Row],[Created By]])</f>
        <v>Helena Janssen</v>
      </c>
      <c r="S1582" s="36" t="str">
        <f>IF(ISNUMBER(SEARCH(",",Table_owssvr[[#This Row],[Created By_B1]])),SUBSTITUTE(Table_owssvr[[#This Row],[Created By_B1]],",",""),Table_owssvr[[#This Row],[Created By_B1]])</f>
        <v>Helena Janssen</v>
      </c>
      <c r="T1582" s="31">
        <v>1599</v>
      </c>
      <c r="U1582" s="25" t="s">
        <v>15</v>
      </c>
      <c r="V1582" s="29">
        <v>43720.424398148149</v>
      </c>
      <c r="W1582" s="25" t="s">
        <v>10</v>
      </c>
      <c r="X1582" s="25"/>
      <c r="Y1582" s="25" t="s">
        <v>13</v>
      </c>
      <c r="Z1582" s="25" t="s">
        <v>12</v>
      </c>
      <c r="AA1582" s="25" t="s">
        <v>11</v>
      </c>
    </row>
    <row r="1583" spans="1:27" x14ac:dyDescent="0.25">
      <c r="A1583" s="25" t="s">
        <v>2737</v>
      </c>
      <c r="B1583" s="26">
        <v>43719</v>
      </c>
      <c r="C1583" s="27" t="str">
        <f ca="1">IF(Table_owssvr[[#This Row],[Date]]&gt;=(TODAY()-365),"Y","N")</f>
        <v>Y</v>
      </c>
      <c r="D1583" s="25" t="s">
        <v>439</v>
      </c>
      <c r="E1583" s="25" t="s">
        <v>39</v>
      </c>
      <c r="F1583" s="14" t="s">
        <v>3135</v>
      </c>
      <c r="G1583" s="25" t="s">
        <v>432</v>
      </c>
      <c r="H1583" s="28" t="str">
        <f>IFERROR(LEFT(Table_owssvr[[#This Row],[Subject]],FIND(";",Table_owssvr[[#This Row],[Subject]])-1),Table_owssvr[[#This Row],[Subject]])</f>
        <v>Financial Management</v>
      </c>
      <c r="I1583" s="25" t="s">
        <v>27</v>
      </c>
      <c r="J1583" s="25" t="s">
        <v>10</v>
      </c>
      <c r="K1583" s="29">
        <v>43720.490057870367</v>
      </c>
      <c r="L1583" s="25"/>
      <c r="M1583" s="25"/>
      <c r="N1583" s="30" t="s">
        <v>12</v>
      </c>
      <c r="O1583" s="28" t="b">
        <v>0</v>
      </c>
      <c r="P1583" s="25" t="s">
        <v>15</v>
      </c>
      <c r="Q1583" s="28" t="str">
        <f>IF(ISNUMBER(SEARCH(",",Table_owssvr[[#This Row],[Created By]])),SUBSTITUTE(Table_owssvr[[#This Row],[Created By]]," OCD,",""),Table_owssvr[[#This Row],[Created By]])</f>
        <v>Helena Janssen</v>
      </c>
      <c r="R1583" s="28" t="str">
        <f>IF(ISNUMBER(SEARCH(",",Table_owssvr[[#This Row],[Created By]])),(MID(Table_owssvr[[#This Row],[Created By_A]]&amp;" "&amp;Table_owssvr[[#This Row],[Created By_A]],FIND(" ",Table_owssvr[[#This Row],[Created By_A]])+1,LEN(Table_owssvr[[#This Row],[Created By_A]]))),Table_owssvr[[#This Row],[Created By]])</f>
        <v>Helena Janssen</v>
      </c>
      <c r="S1583" s="36" t="str">
        <f>IF(ISNUMBER(SEARCH(",",Table_owssvr[[#This Row],[Created By_B1]])),SUBSTITUTE(Table_owssvr[[#This Row],[Created By_B1]],",",""),Table_owssvr[[#This Row],[Created By_B1]])</f>
        <v>Helena Janssen</v>
      </c>
      <c r="T1583" s="31">
        <v>1600</v>
      </c>
      <c r="U1583" s="25" t="s">
        <v>15</v>
      </c>
      <c r="V1583" s="29">
        <v>43720.490057870367</v>
      </c>
      <c r="W1583" s="25" t="s">
        <v>10</v>
      </c>
      <c r="X1583" s="25"/>
      <c r="Y1583" s="25" t="s">
        <v>13</v>
      </c>
      <c r="Z1583" s="25" t="s">
        <v>12</v>
      </c>
      <c r="AA1583" s="25" t="s">
        <v>11</v>
      </c>
    </row>
    <row r="1584" spans="1:27" x14ac:dyDescent="0.25">
      <c r="A1584" s="25" t="s">
        <v>2639</v>
      </c>
      <c r="B1584" s="26">
        <v>43720</v>
      </c>
      <c r="C1584" s="27" t="str">
        <f ca="1">IF(Table_owssvr[[#This Row],[Date]]&gt;=(TODAY()-365),"Y","N")</f>
        <v>Y</v>
      </c>
      <c r="D1584" s="25" t="s">
        <v>3136</v>
      </c>
      <c r="E1584" s="25" t="s">
        <v>19</v>
      </c>
      <c r="F1584" s="14" t="s">
        <v>3137</v>
      </c>
      <c r="G1584" s="25" t="s">
        <v>148</v>
      </c>
      <c r="H1584" s="28" t="str">
        <f>IFERROR(LEFT(Table_owssvr[[#This Row],[Subject]],FIND(";",Table_owssvr[[#This Row],[Subject]])-1),Table_owssvr[[#This Row],[Subject]])</f>
        <v>Financial Management</v>
      </c>
      <c r="I1584" s="25" t="s">
        <v>27</v>
      </c>
      <c r="J1584" s="25" t="s">
        <v>10</v>
      </c>
      <c r="K1584" s="29">
        <v>43720.506342592591</v>
      </c>
      <c r="L1584" s="25"/>
      <c r="M1584" s="25"/>
      <c r="N1584" s="30" t="s">
        <v>12</v>
      </c>
      <c r="O1584" s="28" t="b">
        <v>0</v>
      </c>
      <c r="P1584" s="25" t="s">
        <v>15</v>
      </c>
      <c r="Q1584" s="28" t="str">
        <f>IF(ISNUMBER(SEARCH(",",Table_owssvr[[#This Row],[Created By]])),SUBSTITUTE(Table_owssvr[[#This Row],[Created By]]," OCD,",""),Table_owssvr[[#This Row],[Created By]])</f>
        <v>Helena Janssen</v>
      </c>
      <c r="R1584" s="28" t="str">
        <f>IF(ISNUMBER(SEARCH(",",Table_owssvr[[#This Row],[Created By]])),(MID(Table_owssvr[[#This Row],[Created By_A]]&amp;" "&amp;Table_owssvr[[#This Row],[Created By_A]],FIND(" ",Table_owssvr[[#This Row],[Created By_A]])+1,LEN(Table_owssvr[[#This Row],[Created By_A]]))),Table_owssvr[[#This Row],[Created By]])</f>
        <v>Helena Janssen</v>
      </c>
      <c r="S1584" s="36" t="str">
        <f>IF(ISNUMBER(SEARCH(",",Table_owssvr[[#This Row],[Created By_B1]])),SUBSTITUTE(Table_owssvr[[#This Row],[Created By_B1]],",",""),Table_owssvr[[#This Row],[Created By_B1]])</f>
        <v>Helena Janssen</v>
      </c>
      <c r="T1584" s="31">
        <v>1601</v>
      </c>
      <c r="U1584" s="25" t="s">
        <v>15</v>
      </c>
      <c r="V1584" s="29">
        <v>43720.506342592591</v>
      </c>
      <c r="W1584" s="25" t="s">
        <v>10</v>
      </c>
      <c r="X1584" s="25"/>
      <c r="Y1584" s="25" t="s">
        <v>13</v>
      </c>
      <c r="Z1584" s="25" t="s">
        <v>12</v>
      </c>
      <c r="AA1584" s="25" t="s">
        <v>11</v>
      </c>
    </row>
    <row r="1585" spans="1:27" x14ac:dyDescent="0.25">
      <c r="A1585" s="25" t="s">
        <v>94</v>
      </c>
      <c r="B1585" s="26">
        <v>43718</v>
      </c>
      <c r="C1585" s="27" t="str">
        <f ca="1">IF(Table_owssvr[[#This Row],[Date]]&gt;=(TODAY()-365),"Y","N")</f>
        <v>Y</v>
      </c>
      <c r="D1585" s="25" t="s">
        <v>3138</v>
      </c>
      <c r="E1585" s="25" t="s">
        <v>19</v>
      </c>
      <c r="F1585" s="14" t="s">
        <v>3139</v>
      </c>
      <c r="G1585" s="25" t="s">
        <v>139</v>
      </c>
      <c r="H1585" s="28" t="str">
        <f>IFERROR(LEFT(Table_owssvr[[#This Row],[Subject]],FIND(";",Table_owssvr[[#This Row],[Subject]])-1),Table_owssvr[[#This Row],[Subject]])</f>
        <v>Labor - Davis/Bacon</v>
      </c>
      <c r="I1585" s="25" t="s">
        <v>16</v>
      </c>
      <c r="J1585" s="25" t="s">
        <v>2527</v>
      </c>
      <c r="K1585" s="29">
        <v>43720.60974537037</v>
      </c>
      <c r="L1585" s="25"/>
      <c r="M1585" s="25"/>
      <c r="N1585" s="30" t="s">
        <v>12</v>
      </c>
      <c r="O1585" s="28" t="b">
        <v>0</v>
      </c>
      <c r="P1585" s="25" t="s">
        <v>15</v>
      </c>
      <c r="Q1585" s="28" t="str">
        <f>IF(ISNUMBER(SEARCH(",",Table_owssvr[[#This Row],[Created By]])),SUBSTITUTE(Table_owssvr[[#This Row],[Created By]]," OCD,",""),Table_owssvr[[#This Row],[Created By]])</f>
        <v>Sydney Pino</v>
      </c>
      <c r="R1585" s="28" t="str">
        <f>IF(ISNUMBER(SEARCH(",",Table_owssvr[[#This Row],[Created By]])),(MID(Table_owssvr[[#This Row],[Created By_A]]&amp;" "&amp;Table_owssvr[[#This Row],[Created By_A]],FIND(" ",Table_owssvr[[#This Row],[Created By_A]])+1,LEN(Table_owssvr[[#This Row],[Created By_A]]))),Table_owssvr[[#This Row],[Created By]])</f>
        <v>Sydney Pino</v>
      </c>
      <c r="S1585" s="36" t="str">
        <f>IF(ISNUMBER(SEARCH(",",Table_owssvr[[#This Row],[Created By_B1]])),SUBSTITUTE(Table_owssvr[[#This Row],[Created By_B1]],",",""),Table_owssvr[[#This Row],[Created By_B1]])</f>
        <v>Sydney Pino</v>
      </c>
      <c r="T1585" s="31">
        <v>1602</v>
      </c>
      <c r="U1585" s="25" t="s">
        <v>15</v>
      </c>
      <c r="V1585" s="29">
        <v>43720.612511574072</v>
      </c>
      <c r="W1585" s="25" t="s">
        <v>2527</v>
      </c>
      <c r="X1585" s="25"/>
      <c r="Y1585" s="25" t="s">
        <v>13</v>
      </c>
      <c r="Z1585" s="25" t="s">
        <v>12</v>
      </c>
      <c r="AA1585" s="25" t="s">
        <v>11</v>
      </c>
    </row>
    <row r="1586" spans="1:27" x14ac:dyDescent="0.25">
      <c r="A1586" s="25" t="s">
        <v>94</v>
      </c>
      <c r="B1586" s="26">
        <v>43718</v>
      </c>
      <c r="C1586" s="27" t="str">
        <f ca="1">IF(Table_owssvr[[#This Row],[Date]]&gt;=(TODAY()-365),"Y","N")</f>
        <v>Y</v>
      </c>
      <c r="D1586" s="25" t="s">
        <v>3140</v>
      </c>
      <c r="E1586" s="25" t="s">
        <v>19</v>
      </c>
      <c r="F1586" s="14" t="s">
        <v>3141</v>
      </c>
      <c r="G1586" s="25" t="s">
        <v>91</v>
      </c>
      <c r="H1586" s="28" t="str">
        <f>IFERROR(LEFT(Table_owssvr[[#This Row],[Subject]],FIND(";",Table_owssvr[[#This Row],[Subject]])-1),Table_owssvr[[#This Row],[Subject]])</f>
        <v>Damage related to disaster</v>
      </c>
      <c r="I1586" s="25" t="s">
        <v>16</v>
      </c>
      <c r="J1586" s="25" t="s">
        <v>2827</v>
      </c>
      <c r="K1586" s="29">
        <v>43720.632418981484</v>
      </c>
      <c r="L1586" s="25"/>
      <c r="M1586" s="25"/>
      <c r="N1586" s="30" t="s">
        <v>12</v>
      </c>
      <c r="O1586" s="28" t="b">
        <v>0</v>
      </c>
      <c r="P1586" s="25" t="s">
        <v>15</v>
      </c>
      <c r="Q1586" s="28" t="str">
        <f>IF(ISNUMBER(SEARCH(",",Table_owssvr[[#This Row],[Created By]])),SUBSTITUTE(Table_owssvr[[#This Row],[Created By]]," OCD,",""),Table_owssvr[[#This Row],[Created By]])</f>
        <v>Eva Strausbaugh</v>
      </c>
      <c r="R1586" s="28" t="str">
        <f>IF(ISNUMBER(SEARCH(",",Table_owssvr[[#This Row],[Created By]])),(MID(Table_owssvr[[#This Row],[Created By_A]]&amp;" "&amp;Table_owssvr[[#This Row],[Created By_A]],FIND(" ",Table_owssvr[[#This Row],[Created By_A]])+1,LEN(Table_owssvr[[#This Row],[Created By_A]]))),Table_owssvr[[#This Row],[Created By]])</f>
        <v>Eva Strausbaugh</v>
      </c>
      <c r="S1586" s="36" t="str">
        <f>IF(ISNUMBER(SEARCH(",",Table_owssvr[[#This Row],[Created By_B1]])),SUBSTITUTE(Table_owssvr[[#This Row],[Created By_B1]],",",""),Table_owssvr[[#This Row],[Created By_B1]])</f>
        <v>Eva Strausbaugh</v>
      </c>
      <c r="T1586" s="31">
        <v>1603</v>
      </c>
      <c r="U1586" s="25" t="s">
        <v>15</v>
      </c>
      <c r="V1586" s="29">
        <v>43720.632418981484</v>
      </c>
      <c r="W1586" s="25" t="s">
        <v>2827</v>
      </c>
      <c r="X1586" s="25"/>
      <c r="Y1586" s="25" t="s">
        <v>13</v>
      </c>
      <c r="Z1586" s="25" t="s">
        <v>12</v>
      </c>
      <c r="AA1586" s="25" t="s">
        <v>11</v>
      </c>
    </row>
    <row r="1587" spans="1:27" x14ac:dyDescent="0.25">
      <c r="A1587" s="25" t="s">
        <v>3142</v>
      </c>
      <c r="B1587" s="26">
        <v>43724</v>
      </c>
      <c r="C1587" s="27" t="str">
        <f ca="1">IF(Table_owssvr[[#This Row],[Date]]&gt;=(TODAY()-365),"Y","N")</f>
        <v>Y</v>
      </c>
      <c r="D1587" s="25" t="s">
        <v>2422</v>
      </c>
      <c r="E1587" s="25" t="s">
        <v>48</v>
      </c>
      <c r="F1587" s="14" t="s">
        <v>3143</v>
      </c>
      <c r="G1587" s="25" t="s">
        <v>13</v>
      </c>
      <c r="H1587" s="28" t="str">
        <f>IFERROR(LEFT(Table_owssvr[[#This Row],[Subject]],FIND(";",Table_owssvr[[#This Row],[Subject]])-1),Table_owssvr[[#This Row],[Subject]])</f>
        <v>Grants Management</v>
      </c>
      <c r="I1587" s="25" t="s">
        <v>27</v>
      </c>
      <c r="J1587" s="25" t="s">
        <v>26</v>
      </c>
      <c r="K1587" s="29">
        <v>43724.342129629629</v>
      </c>
      <c r="L1587" s="25"/>
      <c r="M1587" s="25"/>
      <c r="N1587" s="30" t="s">
        <v>12</v>
      </c>
      <c r="O1587" s="28" t="b">
        <v>0</v>
      </c>
      <c r="P1587" s="25" t="s">
        <v>15</v>
      </c>
      <c r="Q1587" s="28" t="str">
        <f>IF(ISNUMBER(SEARCH(",",Table_owssvr[[#This Row],[Created By]])),SUBSTITUTE(Table_owssvr[[#This Row],[Created By]]," OCD,",""),Table_owssvr[[#This Row],[Created By]])</f>
        <v>Jimmy Dunphy</v>
      </c>
      <c r="R1587" s="28" t="str">
        <f>IF(ISNUMBER(SEARCH(",",Table_owssvr[[#This Row],[Created By]])),(MID(Table_owssvr[[#This Row],[Created By_A]]&amp;" "&amp;Table_owssvr[[#This Row],[Created By_A]],FIND(" ",Table_owssvr[[#This Row],[Created By_A]])+1,LEN(Table_owssvr[[#This Row],[Created By_A]]))),Table_owssvr[[#This Row],[Created By]])</f>
        <v>Jimmy Dunphy</v>
      </c>
      <c r="S1587" s="36" t="str">
        <f>IF(ISNUMBER(SEARCH(",",Table_owssvr[[#This Row],[Created By_B1]])),SUBSTITUTE(Table_owssvr[[#This Row],[Created By_B1]],",",""),Table_owssvr[[#This Row],[Created By_B1]])</f>
        <v>Jimmy Dunphy</v>
      </c>
      <c r="T1587" s="31">
        <v>1604</v>
      </c>
      <c r="U1587" s="25" t="s">
        <v>15</v>
      </c>
      <c r="V1587" s="29">
        <v>43725.371319444443</v>
      </c>
      <c r="W1587" s="25" t="s">
        <v>26</v>
      </c>
      <c r="X1587" s="25"/>
      <c r="Y1587" s="25" t="s">
        <v>13</v>
      </c>
      <c r="Z1587" s="25" t="s">
        <v>12</v>
      </c>
      <c r="AA1587" s="25" t="s">
        <v>11</v>
      </c>
    </row>
    <row r="1588" spans="1:27" x14ac:dyDescent="0.25">
      <c r="A1588" s="25" t="s">
        <v>1665</v>
      </c>
      <c r="B1588" s="26">
        <v>43724</v>
      </c>
      <c r="C1588" s="27" t="str">
        <f ca="1">IF(Table_owssvr[[#This Row],[Date]]&gt;=(TODAY()-365),"Y","N")</f>
        <v>Y</v>
      </c>
      <c r="D1588" s="25" t="s">
        <v>1664</v>
      </c>
      <c r="E1588" s="25" t="s">
        <v>39</v>
      </c>
      <c r="F1588" s="14" t="s">
        <v>3144</v>
      </c>
      <c r="G1588" s="25" t="s">
        <v>2840</v>
      </c>
      <c r="H1588" s="28" t="str">
        <f>IFERROR(LEFT(Table_owssvr[[#This Row],[Subject]],FIND(";",Table_owssvr[[#This Row],[Subject]])-1),Table_owssvr[[#This Row],[Subject]])</f>
        <v>Eligible CDBG Activities</v>
      </c>
      <c r="I1588" s="25" t="s">
        <v>27</v>
      </c>
      <c r="J1588" s="25" t="s">
        <v>2827</v>
      </c>
      <c r="K1588" s="29">
        <v>43724.557708333334</v>
      </c>
      <c r="L1588" s="25"/>
      <c r="M1588" s="25"/>
      <c r="N1588" s="30" t="s">
        <v>12</v>
      </c>
      <c r="O1588" s="28" t="b">
        <v>0</v>
      </c>
      <c r="P1588" s="25" t="s">
        <v>15</v>
      </c>
      <c r="Q1588" s="28" t="str">
        <f>IF(ISNUMBER(SEARCH(",",Table_owssvr[[#This Row],[Created By]])),SUBSTITUTE(Table_owssvr[[#This Row],[Created By]]," OCD,",""),Table_owssvr[[#This Row],[Created By]])</f>
        <v>Eva Strausbaugh</v>
      </c>
      <c r="R1588" s="28" t="str">
        <f>IF(ISNUMBER(SEARCH(",",Table_owssvr[[#This Row],[Created By]])),(MID(Table_owssvr[[#This Row],[Created By_A]]&amp;" "&amp;Table_owssvr[[#This Row],[Created By_A]],FIND(" ",Table_owssvr[[#This Row],[Created By_A]])+1,LEN(Table_owssvr[[#This Row],[Created By_A]]))),Table_owssvr[[#This Row],[Created By]])</f>
        <v>Eva Strausbaugh</v>
      </c>
      <c r="S1588" s="36" t="str">
        <f>IF(ISNUMBER(SEARCH(",",Table_owssvr[[#This Row],[Created By_B1]])),SUBSTITUTE(Table_owssvr[[#This Row],[Created By_B1]],",",""),Table_owssvr[[#This Row],[Created By_B1]])</f>
        <v>Eva Strausbaugh</v>
      </c>
      <c r="T1588" s="31">
        <v>1605</v>
      </c>
      <c r="U1588" s="25" t="s">
        <v>15</v>
      </c>
      <c r="V1588" s="29">
        <v>43724.557708333334</v>
      </c>
      <c r="W1588" s="25" t="s">
        <v>2827</v>
      </c>
      <c r="X1588" s="25"/>
      <c r="Y1588" s="25" t="s">
        <v>13</v>
      </c>
      <c r="Z1588" s="25" t="s">
        <v>12</v>
      </c>
      <c r="AA1588" s="25" t="s">
        <v>11</v>
      </c>
    </row>
    <row r="1589" spans="1:27" x14ac:dyDescent="0.25">
      <c r="A1589" s="25" t="s">
        <v>2706</v>
      </c>
      <c r="B1589" s="26">
        <v>43724</v>
      </c>
      <c r="C1589" s="27" t="str">
        <f ca="1">IF(Table_owssvr[[#This Row],[Date]]&gt;=(TODAY()-365),"Y","N")</f>
        <v>Y</v>
      </c>
      <c r="D1589" s="25" t="s">
        <v>2864</v>
      </c>
      <c r="E1589" s="25" t="s">
        <v>39</v>
      </c>
      <c r="F1589" s="14" t="s">
        <v>3145</v>
      </c>
      <c r="G1589" s="25" t="s">
        <v>1265</v>
      </c>
      <c r="H1589" s="28" t="str">
        <f>IFERROR(LEFT(Table_owssvr[[#This Row],[Subject]],FIND(";",Table_owssvr[[#This Row],[Subject]])-1),Table_owssvr[[#This Row],[Subject]])</f>
        <v>Damage related to disaster</v>
      </c>
      <c r="I1589" s="25" t="s">
        <v>27</v>
      </c>
      <c r="J1589" s="25" t="s">
        <v>4</v>
      </c>
      <c r="K1589" s="29">
        <v>43724.599976851852</v>
      </c>
      <c r="L1589" s="25"/>
      <c r="M1589" s="25"/>
      <c r="N1589" s="30" t="s">
        <v>12</v>
      </c>
      <c r="O1589" s="28" t="b">
        <v>0</v>
      </c>
      <c r="P1589" s="25" t="s">
        <v>15</v>
      </c>
      <c r="Q1589" s="28" t="str">
        <f>IF(ISNUMBER(SEARCH(",",Table_owssvr[[#This Row],[Created By]])),SUBSTITUTE(Table_owssvr[[#This Row],[Created By]]," OCD,",""),Table_owssvr[[#This Row],[Created By]])</f>
        <v>Kristen Hebert</v>
      </c>
      <c r="R1589" s="28" t="str">
        <f>IF(ISNUMBER(SEARCH(",",Table_owssvr[[#This Row],[Created By]])),(MID(Table_owssvr[[#This Row],[Created By_A]]&amp;" "&amp;Table_owssvr[[#This Row],[Created By_A]],FIND(" ",Table_owssvr[[#This Row],[Created By_A]])+1,LEN(Table_owssvr[[#This Row],[Created By_A]]))),Table_owssvr[[#This Row],[Created By]])</f>
        <v>Kristen Hebert</v>
      </c>
      <c r="S1589" s="36" t="str">
        <f>IF(ISNUMBER(SEARCH(",",Table_owssvr[[#This Row],[Created By_B1]])),SUBSTITUTE(Table_owssvr[[#This Row],[Created By_B1]],",",""),Table_owssvr[[#This Row],[Created By_B1]])</f>
        <v>Kristen Hebert</v>
      </c>
      <c r="T1589" s="31">
        <v>1606</v>
      </c>
      <c r="U1589" s="25" t="s">
        <v>15</v>
      </c>
      <c r="V1589" s="29">
        <v>43724.599976851852</v>
      </c>
      <c r="W1589" s="25" t="s">
        <v>4</v>
      </c>
      <c r="X1589" s="25"/>
      <c r="Y1589" s="25" t="s">
        <v>190</v>
      </c>
      <c r="Z1589" s="25" t="s">
        <v>12</v>
      </c>
      <c r="AA1589" s="25" t="s">
        <v>11</v>
      </c>
    </row>
    <row r="1590" spans="1:27" x14ac:dyDescent="0.25">
      <c r="A1590" s="25" t="s">
        <v>2706</v>
      </c>
      <c r="B1590" s="26">
        <v>43696</v>
      </c>
      <c r="C1590" s="27" t="str">
        <f ca="1">IF(Table_owssvr[[#This Row],[Date]]&gt;=(TODAY()-365),"Y","N")</f>
        <v>Y</v>
      </c>
      <c r="D1590" s="25" t="s">
        <v>2864</v>
      </c>
      <c r="E1590" s="25" t="s">
        <v>39</v>
      </c>
      <c r="F1590" s="14" t="s">
        <v>3146</v>
      </c>
      <c r="G1590" s="25" t="s">
        <v>1265</v>
      </c>
      <c r="H1590" s="28" t="str">
        <f>IFERROR(LEFT(Table_owssvr[[#This Row],[Subject]],FIND(";",Table_owssvr[[#This Row],[Subject]])-1),Table_owssvr[[#This Row],[Subject]])</f>
        <v>Damage related to disaster</v>
      </c>
      <c r="I1590" s="25" t="s">
        <v>27</v>
      </c>
      <c r="J1590" s="25" t="s">
        <v>4</v>
      </c>
      <c r="K1590" s="29">
        <v>43724.601712962962</v>
      </c>
      <c r="L1590" s="25"/>
      <c r="M1590" s="25"/>
      <c r="N1590" s="30" t="s">
        <v>12</v>
      </c>
      <c r="O1590" s="28" t="b">
        <v>0</v>
      </c>
      <c r="P1590" s="25" t="s">
        <v>15</v>
      </c>
      <c r="Q1590" s="28" t="str">
        <f>IF(ISNUMBER(SEARCH(",",Table_owssvr[[#This Row],[Created By]])),SUBSTITUTE(Table_owssvr[[#This Row],[Created By]]," OCD,",""),Table_owssvr[[#This Row],[Created By]])</f>
        <v>Kristen Hebert</v>
      </c>
      <c r="R1590" s="28" t="str">
        <f>IF(ISNUMBER(SEARCH(",",Table_owssvr[[#This Row],[Created By]])),(MID(Table_owssvr[[#This Row],[Created By_A]]&amp;" "&amp;Table_owssvr[[#This Row],[Created By_A]],FIND(" ",Table_owssvr[[#This Row],[Created By_A]])+1,LEN(Table_owssvr[[#This Row],[Created By_A]]))),Table_owssvr[[#This Row],[Created By]])</f>
        <v>Kristen Hebert</v>
      </c>
      <c r="S1590" s="36" t="str">
        <f>IF(ISNUMBER(SEARCH(",",Table_owssvr[[#This Row],[Created By_B1]])),SUBSTITUTE(Table_owssvr[[#This Row],[Created By_B1]],",",""),Table_owssvr[[#This Row],[Created By_B1]])</f>
        <v>Kristen Hebert</v>
      </c>
      <c r="T1590" s="31">
        <v>1607</v>
      </c>
      <c r="U1590" s="25" t="s">
        <v>15</v>
      </c>
      <c r="V1590" s="29">
        <v>43724.601712962962</v>
      </c>
      <c r="W1590" s="25" t="s">
        <v>4</v>
      </c>
      <c r="X1590" s="25"/>
      <c r="Y1590" s="25" t="s">
        <v>190</v>
      </c>
      <c r="Z1590" s="25" t="s">
        <v>12</v>
      </c>
      <c r="AA1590" s="25" t="s">
        <v>11</v>
      </c>
    </row>
    <row r="1591" spans="1:27" x14ac:dyDescent="0.25">
      <c r="A1591" s="25" t="s">
        <v>2737</v>
      </c>
      <c r="B1591" s="26">
        <v>43726</v>
      </c>
      <c r="C1591" s="27" t="str">
        <f ca="1">IF(Table_owssvr[[#This Row],[Date]]&gt;=(TODAY()-365),"Y","N")</f>
        <v>Y</v>
      </c>
      <c r="D1591" s="25" t="s">
        <v>439</v>
      </c>
      <c r="E1591" s="25" t="s">
        <v>39</v>
      </c>
      <c r="F1591" s="14" t="s">
        <v>3147</v>
      </c>
      <c r="G1591" s="25" t="s">
        <v>432</v>
      </c>
      <c r="H1591" s="28" t="str">
        <f>IFERROR(LEFT(Table_owssvr[[#This Row],[Subject]],FIND(";",Table_owssvr[[#This Row],[Subject]])-1),Table_owssvr[[#This Row],[Subject]])</f>
        <v>Financial Management</v>
      </c>
      <c r="I1591" s="25" t="s">
        <v>27</v>
      </c>
      <c r="J1591" s="25" t="s">
        <v>10</v>
      </c>
      <c r="K1591" s="29">
        <v>43726.611435185187</v>
      </c>
      <c r="L1591" s="25"/>
      <c r="M1591" s="25"/>
      <c r="N1591" s="30" t="s">
        <v>12</v>
      </c>
      <c r="O1591" s="28" t="b">
        <v>0</v>
      </c>
      <c r="P1591" s="25" t="s">
        <v>15</v>
      </c>
      <c r="Q1591" s="28" t="str">
        <f>IF(ISNUMBER(SEARCH(",",Table_owssvr[[#This Row],[Created By]])),SUBSTITUTE(Table_owssvr[[#This Row],[Created By]]," OCD,",""),Table_owssvr[[#This Row],[Created By]])</f>
        <v>Helena Janssen</v>
      </c>
      <c r="R1591" s="28" t="str">
        <f>IF(ISNUMBER(SEARCH(",",Table_owssvr[[#This Row],[Created By]])),(MID(Table_owssvr[[#This Row],[Created By_A]]&amp;" "&amp;Table_owssvr[[#This Row],[Created By_A]],FIND(" ",Table_owssvr[[#This Row],[Created By_A]])+1,LEN(Table_owssvr[[#This Row],[Created By_A]]))),Table_owssvr[[#This Row],[Created By]])</f>
        <v>Helena Janssen</v>
      </c>
      <c r="S1591" s="36" t="str">
        <f>IF(ISNUMBER(SEARCH(",",Table_owssvr[[#This Row],[Created By_B1]])),SUBSTITUTE(Table_owssvr[[#This Row],[Created By_B1]],",",""),Table_owssvr[[#This Row],[Created By_B1]])</f>
        <v>Helena Janssen</v>
      </c>
      <c r="T1591" s="31">
        <v>1608</v>
      </c>
      <c r="U1591" s="25" t="s">
        <v>15</v>
      </c>
      <c r="V1591" s="29">
        <v>43726.611435185187</v>
      </c>
      <c r="W1591" s="25" t="s">
        <v>10</v>
      </c>
      <c r="X1591" s="25"/>
      <c r="Y1591" s="25" t="s">
        <v>13</v>
      </c>
      <c r="Z1591" s="25" t="s">
        <v>12</v>
      </c>
      <c r="AA1591" s="25" t="s">
        <v>11</v>
      </c>
    </row>
    <row r="1592" spans="1:27" x14ac:dyDescent="0.25">
      <c r="A1592" s="25" t="s">
        <v>142</v>
      </c>
      <c r="B1592" s="26">
        <v>43727</v>
      </c>
      <c r="C1592" s="27" t="str">
        <f ca="1">IF(Table_owssvr[[#This Row],[Date]]&gt;=(TODAY()-365),"Y","N")</f>
        <v>Y</v>
      </c>
      <c r="D1592" s="25" t="s">
        <v>3148</v>
      </c>
      <c r="E1592" s="25" t="s">
        <v>48</v>
      </c>
      <c r="F1592" s="14" t="s">
        <v>3149</v>
      </c>
      <c r="G1592" s="25" t="s">
        <v>13</v>
      </c>
      <c r="H1592" s="28" t="str">
        <f>IFERROR(LEFT(Table_owssvr[[#This Row],[Subject]],FIND(";",Table_owssvr[[#This Row],[Subject]])-1),Table_owssvr[[#This Row],[Subject]])</f>
        <v>Grants Management</v>
      </c>
      <c r="I1592" s="25" t="s">
        <v>27</v>
      </c>
      <c r="J1592" s="25" t="s">
        <v>26</v>
      </c>
      <c r="K1592" s="29">
        <v>43727.393368055556</v>
      </c>
      <c r="L1592" s="25"/>
      <c r="M1592" s="25"/>
      <c r="N1592" s="30" t="s">
        <v>12</v>
      </c>
      <c r="O1592" s="28" t="b">
        <v>0</v>
      </c>
      <c r="P1592" s="25" t="s">
        <v>15</v>
      </c>
      <c r="Q1592" s="28" t="str">
        <f>IF(ISNUMBER(SEARCH(",",Table_owssvr[[#This Row],[Created By]])),SUBSTITUTE(Table_owssvr[[#This Row],[Created By]]," OCD,",""),Table_owssvr[[#This Row],[Created By]])</f>
        <v>Jimmy Dunphy</v>
      </c>
      <c r="R1592" s="28" t="str">
        <f>IF(ISNUMBER(SEARCH(",",Table_owssvr[[#This Row],[Created By]])),(MID(Table_owssvr[[#This Row],[Created By_A]]&amp;" "&amp;Table_owssvr[[#This Row],[Created By_A]],FIND(" ",Table_owssvr[[#This Row],[Created By_A]])+1,LEN(Table_owssvr[[#This Row],[Created By_A]]))),Table_owssvr[[#This Row],[Created By]])</f>
        <v>Jimmy Dunphy</v>
      </c>
      <c r="S1592" s="36" t="str">
        <f>IF(ISNUMBER(SEARCH(",",Table_owssvr[[#This Row],[Created By_B1]])),SUBSTITUTE(Table_owssvr[[#This Row],[Created By_B1]],",",""),Table_owssvr[[#This Row],[Created By_B1]])</f>
        <v>Jimmy Dunphy</v>
      </c>
      <c r="T1592" s="31">
        <v>1609</v>
      </c>
      <c r="U1592" s="25" t="s">
        <v>15</v>
      </c>
      <c r="V1592" s="29">
        <v>43727.50267361111</v>
      </c>
      <c r="W1592" s="25" t="s">
        <v>26</v>
      </c>
      <c r="X1592" s="25"/>
      <c r="Y1592" s="25" t="s">
        <v>13</v>
      </c>
      <c r="Z1592" s="25" t="s">
        <v>12</v>
      </c>
      <c r="AA1592" s="25" t="s">
        <v>11</v>
      </c>
    </row>
    <row r="1593" spans="1:27" x14ac:dyDescent="0.25">
      <c r="A1593" s="25" t="s">
        <v>1751</v>
      </c>
      <c r="B1593" s="26">
        <v>43726</v>
      </c>
      <c r="C1593" s="27" t="str">
        <f ca="1">IF(Table_owssvr[[#This Row],[Date]]&gt;=(TODAY()-365),"Y","N")</f>
        <v>Y</v>
      </c>
      <c r="D1593" s="25" t="s">
        <v>3150</v>
      </c>
      <c r="E1593" s="25" t="s">
        <v>39</v>
      </c>
      <c r="F1593" s="14" t="s">
        <v>3151</v>
      </c>
      <c r="G1593" s="25" t="s">
        <v>59</v>
      </c>
      <c r="H1593" s="28" t="str">
        <f>IFERROR(LEFT(Table_owssvr[[#This Row],[Subject]],FIND(";",Table_owssvr[[#This Row],[Subject]])-1),Table_owssvr[[#This Row],[Subject]])</f>
        <v>Damage related to disaster</v>
      </c>
      <c r="I1593" s="25" t="s">
        <v>27</v>
      </c>
      <c r="J1593" s="25" t="s">
        <v>2836</v>
      </c>
      <c r="K1593" s="29">
        <v>43727.452175925922</v>
      </c>
      <c r="L1593" s="25"/>
      <c r="M1593" s="25"/>
      <c r="N1593" s="30" t="s">
        <v>12</v>
      </c>
      <c r="O1593" s="28" t="b">
        <v>0</v>
      </c>
      <c r="P1593" s="25" t="s">
        <v>15</v>
      </c>
      <c r="Q1593" s="28" t="str">
        <f>IF(ISNUMBER(SEARCH(",",Table_owssvr[[#This Row],[Created By]])),SUBSTITUTE(Table_owssvr[[#This Row],[Created By]]," OCD,",""),Table_owssvr[[#This Row],[Created By]])</f>
        <v>Fay Part</v>
      </c>
      <c r="R1593" s="28" t="str">
        <f>IF(ISNUMBER(SEARCH(",",Table_owssvr[[#This Row],[Created By]])),(MID(Table_owssvr[[#This Row],[Created By_A]]&amp;" "&amp;Table_owssvr[[#This Row],[Created By_A]],FIND(" ",Table_owssvr[[#This Row],[Created By_A]])+1,LEN(Table_owssvr[[#This Row],[Created By_A]]))),Table_owssvr[[#This Row],[Created By]])</f>
        <v>Fay Part</v>
      </c>
      <c r="S1593" s="36" t="str">
        <f>IF(ISNUMBER(SEARCH(",",Table_owssvr[[#This Row],[Created By_B1]])),SUBSTITUTE(Table_owssvr[[#This Row],[Created By_B1]],",",""),Table_owssvr[[#This Row],[Created By_B1]])</f>
        <v>Fay Part</v>
      </c>
      <c r="T1593" s="31">
        <v>1611</v>
      </c>
      <c r="U1593" s="25" t="s">
        <v>15</v>
      </c>
      <c r="V1593" s="29">
        <v>43727.452175925922</v>
      </c>
      <c r="W1593" s="25" t="s">
        <v>2836</v>
      </c>
      <c r="X1593" s="25"/>
      <c r="Y1593" s="25" t="s">
        <v>13</v>
      </c>
      <c r="Z1593" s="25" t="s">
        <v>12</v>
      </c>
      <c r="AA1593" s="25" t="s">
        <v>11</v>
      </c>
    </row>
    <row r="1594" spans="1:27" x14ac:dyDescent="0.25">
      <c r="A1594" s="25" t="s">
        <v>1030</v>
      </c>
      <c r="B1594" s="26">
        <v>43726</v>
      </c>
      <c r="C1594" s="27" t="str">
        <f ca="1">IF(Table_owssvr[[#This Row],[Date]]&gt;=(TODAY()-365),"Y","N")</f>
        <v>Y</v>
      </c>
      <c r="D1594" s="25" t="s">
        <v>2866</v>
      </c>
      <c r="E1594" s="25" t="s">
        <v>48</v>
      </c>
      <c r="F1594" s="14" t="s">
        <v>3014</v>
      </c>
      <c r="G1594" s="25" t="s">
        <v>3152</v>
      </c>
      <c r="H1594" s="28" t="str">
        <f>IFERROR(LEFT(Table_owssvr[[#This Row],[Subject]],FIND(";",Table_owssvr[[#This Row],[Subject]])-1),Table_owssvr[[#This Row],[Subject]])</f>
        <v>Damage related to disaster</v>
      </c>
      <c r="I1594" s="25" t="s">
        <v>27</v>
      </c>
      <c r="J1594" s="25" t="s">
        <v>4</v>
      </c>
      <c r="K1594" s="29">
        <v>43728.430636574078</v>
      </c>
      <c r="L1594" s="25"/>
      <c r="M1594" s="25"/>
      <c r="N1594" s="30" t="s">
        <v>12</v>
      </c>
      <c r="O1594" s="28" t="b">
        <v>0</v>
      </c>
      <c r="P1594" s="25" t="s">
        <v>15</v>
      </c>
      <c r="Q1594" s="28" t="str">
        <f>IF(ISNUMBER(SEARCH(",",Table_owssvr[[#This Row],[Created By]])),SUBSTITUTE(Table_owssvr[[#This Row],[Created By]]," OCD,",""),Table_owssvr[[#This Row],[Created By]])</f>
        <v>Kristen Hebert</v>
      </c>
      <c r="R1594" s="28" t="str">
        <f>IF(ISNUMBER(SEARCH(",",Table_owssvr[[#This Row],[Created By]])),(MID(Table_owssvr[[#This Row],[Created By_A]]&amp;" "&amp;Table_owssvr[[#This Row],[Created By_A]],FIND(" ",Table_owssvr[[#This Row],[Created By_A]])+1,LEN(Table_owssvr[[#This Row],[Created By_A]]))),Table_owssvr[[#This Row],[Created By]])</f>
        <v>Kristen Hebert</v>
      </c>
      <c r="S1594" s="36" t="str">
        <f>IF(ISNUMBER(SEARCH(",",Table_owssvr[[#This Row],[Created By_B1]])),SUBSTITUTE(Table_owssvr[[#This Row],[Created By_B1]],",",""),Table_owssvr[[#This Row],[Created By_B1]])</f>
        <v>Kristen Hebert</v>
      </c>
      <c r="T1594" s="31">
        <v>1612</v>
      </c>
      <c r="U1594" s="25" t="s">
        <v>15</v>
      </c>
      <c r="V1594" s="29">
        <v>43728.430636574078</v>
      </c>
      <c r="W1594" s="25" t="s">
        <v>4</v>
      </c>
      <c r="X1594" s="25"/>
      <c r="Y1594" s="25" t="s">
        <v>190</v>
      </c>
      <c r="Z1594" s="25" t="s">
        <v>12</v>
      </c>
      <c r="AA1594" s="25" t="s">
        <v>11</v>
      </c>
    </row>
    <row r="1595" spans="1:27" x14ac:dyDescent="0.25">
      <c r="A1595" s="25" t="s">
        <v>1030</v>
      </c>
      <c r="B1595" s="26">
        <v>43685</v>
      </c>
      <c r="C1595" s="27" t="str">
        <f ca="1">IF(Table_owssvr[[#This Row],[Date]]&gt;=(TODAY()-365),"Y","N")</f>
        <v>Y</v>
      </c>
      <c r="D1595" s="25" t="s">
        <v>2866</v>
      </c>
      <c r="E1595" s="25" t="s">
        <v>48</v>
      </c>
      <c r="F1595" s="14" t="s">
        <v>3014</v>
      </c>
      <c r="G1595" s="25" t="s">
        <v>3015</v>
      </c>
      <c r="H1595" s="28" t="str">
        <f>IFERROR(LEFT(Table_owssvr[[#This Row],[Subject]],FIND(";",Table_owssvr[[#This Row],[Subject]])-1),Table_owssvr[[#This Row],[Subject]])</f>
        <v>Damage related to disaster</v>
      </c>
      <c r="I1595" s="25" t="s">
        <v>27</v>
      </c>
      <c r="J1595" s="25" t="s">
        <v>4</v>
      </c>
      <c r="K1595" s="29">
        <v>43728.431342592594</v>
      </c>
      <c r="L1595" s="25"/>
      <c r="M1595" s="25"/>
      <c r="N1595" s="30" t="s">
        <v>12</v>
      </c>
      <c r="O1595" s="28" t="b">
        <v>0</v>
      </c>
      <c r="P1595" s="25" t="s">
        <v>15</v>
      </c>
      <c r="Q1595" s="28" t="str">
        <f>IF(ISNUMBER(SEARCH(",",Table_owssvr[[#This Row],[Created By]])),SUBSTITUTE(Table_owssvr[[#This Row],[Created By]]," OCD,",""),Table_owssvr[[#This Row],[Created By]])</f>
        <v>Kristen Hebert</v>
      </c>
      <c r="R1595" s="28" t="str">
        <f>IF(ISNUMBER(SEARCH(",",Table_owssvr[[#This Row],[Created By]])),(MID(Table_owssvr[[#This Row],[Created By_A]]&amp;" "&amp;Table_owssvr[[#This Row],[Created By_A]],FIND(" ",Table_owssvr[[#This Row],[Created By_A]])+1,LEN(Table_owssvr[[#This Row],[Created By_A]]))),Table_owssvr[[#This Row],[Created By]])</f>
        <v>Kristen Hebert</v>
      </c>
      <c r="S1595" s="36" t="str">
        <f>IF(ISNUMBER(SEARCH(",",Table_owssvr[[#This Row],[Created By_B1]])),SUBSTITUTE(Table_owssvr[[#This Row],[Created By_B1]],",",""),Table_owssvr[[#This Row],[Created By_B1]])</f>
        <v>Kristen Hebert</v>
      </c>
      <c r="T1595" s="31">
        <v>1613</v>
      </c>
      <c r="U1595" s="25" t="s">
        <v>15</v>
      </c>
      <c r="V1595" s="29">
        <v>43728.431342592594</v>
      </c>
      <c r="W1595" s="25" t="s">
        <v>4</v>
      </c>
      <c r="X1595" s="25"/>
      <c r="Y1595" s="25" t="s">
        <v>190</v>
      </c>
      <c r="Z1595" s="25" t="s">
        <v>12</v>
      </c>
      <c r="AA1595" s="25" t="s">
        <v>11</v>
      </c>
    </row>
    <row r="1596" spans="1:27" x14ac:dyDescent="0.25">
      <c r="A1596" s="25" t="s">
        <v>3153</v>
      </c>
      <c r="B1596" s="26">
        <v>43732</v>
      </c>
      <c r="C1596" s="27" t="str">
        <f ca="1">IF(Table_owssvr[[#This Row],[Date]]&gt;=(TODAY()-365),"Y","N")</f>
        <v>Y</v>
      </c>
      <c r="D1596" s="25" t="s">
        <v>3154</v>
      </c>
      <c r="E1596" s="25" t="s">
        <v>29</v>
      </c>
      <c r="F1596" s="14" t="s">
        <v>3155</v>
      </c>
      <c r="G1596" s="25" t="s">
        <v>432</v>
      </c>
      <c r="H1596" s="28" t="str">
        <f>IFERROR(LEFT(Table_owssvr[[#This Row],[Subject]],FIND(";",Table_owssvr[[#This Row],[Subject]])-1),Table_owssvr[[#This Row],[Subject]])</f>
        <v>Financial Management</v>
      </c>
      <c r="I1596" s="25" t="s">
        <v>27</v>
      </c>
      <c r="J1596" s="25" t="s">
        <v>2527</v>
      </c>
      <c r="K1596" s="29">
        <v>43732.504467592589</v>
      </c>
      <c r="L1596" s="25"/>
      <c r="M1596" s="25"/>
      <c r="N1596" s="30" t="s">
        <v>12</v>
      </c>
      <c r="O1596" s="28" t="b">
        <v>0</v>
      </c>
      <c r="P1596" s="25" t="s">
        <v>15</v>
      </c>
      <c r="Q1596" s="28" t="str">
        <f>IF(ISNUMBER(SEARCH(",",Table_owssvr[[#This Row],[Created By]])),SUBSTITUTE(Table_owssvr[[#This Row],[Created By]]," OCD,",""),Table_owssvr[[#This Row],[Created By]])</f>
        <v>Sydney Pino</v>
      </c>
      <c r="R1596" s="28" t="str">
        <f>IF(ISNUMBER(SEARCH(",",Table_owssvr[[#This Row],[Created By]])),(MID(Table_owssvr[[#This Row],[Created By_A]]&amp;" "&amp;Table_owssvr[[#This Row],[Created By_A]],FIND(" ",Table_owssvr[[#This Row],[Created By_A]])+1,LEN(Table_owssvr[[#This Row],[Created By_A]]))),Table_owssvr[[#This Row],[Created By]])</f>
        <v>Sydney Pino</v>
      </c>
      <c r="S1596" s="36" t="str">
        <f>IF(ISNUMBER(SEARCH(",",Table_owssvr[[#This Row],[Created By_B1]])),SUBSTITUTE(Table_owssvr[[#This Row],[Created By_B1]],",",""),Table_owssvr[[#This Row],[Created By_B1]])</f>
        <v>Sydney Pino</v>
      </c>
      <c r="T1596" s="31">
        <v>1614</v>
      </c>
      <c r="U1596" s="25" t="s">
        <v>15</v>
      </c>
      <c r="V1596" s="29">
        <v>43732.504467592589</v>
      </c>
      <c r="W1596" s="25" t="s">
        <v>2527</v>
      </c>
      <c r="X1596" s="25"/>
      <c r="Y1596" s="25" t="s">
        <v>13</v>
      </c>
      <c r="Z1596" s="25" t="s">
        <v>12</v>
      </c>
      <c r="AA1596" s="25" t="s">
        <v>11</v>
      </c>
    </row>
    <row r="1597" spans="1:27" x14ac:dyDescent="0.25">
      <c r="A1597" s="25" t="s">
        <v>135</v>
      </c>
      <c r="B1597" s="26">
        <v>43735</v>
      </c>
      <c r="C1597" s="27" t="str">
        <f ca="1">IF(Table_owssvr[[#This Row],[Date]]&gt;=(TODAY()-365),"Y","N")</f>
        <v>Y</v>
      </c>
      <c r="D1597" s="25" t="s">
        <v>199</v>
      </c>
      <c r="E1597" s="25" t="s">
        <v>39</v>
      </c>
      <c r="F1597" s="14" t="s">
        <v>3156</v>
      </c>
      <c r="G1597" s="25" t="s">
        <v>13</v>
      </c>
      <c r="H1597" s="28" t="str">
        <f>IFERROR(LEFT(Table_owssvr[[#This Row],[Subject]],FIND(";",Table_owssvr[[#This Row],[Subject]])-1),Table_owssvr[[#This Row],[Subject]])</f>
        <v>Grants Management</v>
      </c>
      <c r="I1597" s="25" t="s">
        <v>27</v>
      </c>
      <c r="J1597" s="25" t="s">
        <v>26</v>
      </c>
      <c r="K1597" s="29">
        <v>43734.306793981479</v>
      </c>
      <c r="L1597" s="25"/>
      <c r="M1597" s="25"/>
      <c r="N1597" s="30" t="s">
        <v>12</v>
      </c>
      <c r="O1597" s="28" t="b">
        <v>0</v>
      </c>
      <c r="P1597" s="25" t="s">
        <v>15</v>
      </c>
      <c r="Q1597" s="28" t="str">
        <f>IF(ISNUMBER(SEARCH(",",Table_owssvr[[#This Row],[Created By]])),SUBSTITUTE(Table_owssvr[[#This Row],[Created By]]," OCD,",""),Table_owssvr[[#This Row],[Created By]])</f>
        <v>Jimmy Dunphy</v>
      </c>
      <c r="R1597" s="28" t="str">
        <f>IF(ISNUMBER(SEARCH(",",Table_owssvr[[#This Row],[Created By]])),(MID(Table_owssvr[[#This Row],[Created By_A]]&amp;" "&amp;Table_owssvr[[#This Row],[Created By_A]],FIND(" ",Table_owssvr[[#This Row],[Created By_A]])+1,LEN(Table_owssvr[[#This Row],[Created By_A]]))),Table_owssvr[[#This Row],[Created By]])</f>
        <v>Jimmy Dunphy</v>
      </c>
      <c r="S1597" s="36" t="str">
        <f>IF(ISNUMBER(SEARCH(",",Table_owssvr[[#This Row],[Created By_B1]])),SUBSTITUTE(Table_owssvr[[#This Row],[Created By_B1]],",",""),Table_owssvr[[#This Row],[Created By_B1]])</f>
        <v>Jimmy Dunphy</v>
      </c>
      <c r="T1597" s="31">
        <v>1615</v>
      </c>
      <c r="U1597" s="25" t="s">
        <v>15</v>
      </c>
      <c r="V1597" s="29">
        <v>43734.444687499999</v>
      </c>
      <c r="W1597" s="25" t="s">
        <v>26</v>
      </c>
      <c r="X1597" s="25"/>
      <c r="Y1597" s="25" t="s">
        <v>13</v>
      </c>
      <c r="Z1597" s="25" t="s">
        <v>12</v>
      </c>
      <c r="AA1597" s="25" t="s">
        <v>11</v>
      </c>
    </row>
    <row r="1598" spans="1:27" x14ac:dyDescent="0.25">
      <c r="A1598" s="25" t="s">
        <v>1030</v>
      </c>
      <c r="B1598" s="26">
        <v>43692</v>
      </c>
      <c r="C1598" s="27" t="str">
        <f ca="1">IF(Table_owssvr[[#This Row],[Date]]&gt;=(TODAY()-365),"Y","N")</f>
        <v>Y</v>
      </c>
      <c r="D1598" s="25" t="s">
        <v>3157</v>
      </c>
      <c r="E1598" s="25" t="s">
        <v>448</v>
      </c>
      <c r="F1598" s="14" t="s">
        <v>3158</v>
      </c>
      <c r="G1598" s="25" t="s">
        <v>2840</v>
      </c>
      <c r="H1598" s="28" t="str">
        <f>IFERROR(LEFT(Table_owssvr[[#This Row],[Subject]],FIND(";",Table_owssvr[[#This Row],[Subject]])-1),Table_owssvr[[#This Row],[Subject]])</f>
        <v>Eligible CDBG Activities</v>
      </c>
      <c r="I1598" s="25" t="s">
        <v>16</v>
      </c>
      <c r="J1598" s="25" t="s">
        <v>3159</v>
      </c>
      <c r="K1598" s="29">
        <v>43734.458935185183</v>
      </c>
      <c r="L1598" s="25"/>
      <c r="M1598" s="25"/>
      <c r="N1598" s="30" t="s">
        <v>12</v>
      </c>
      <c r="O1598" s="28" t="b">
        <v>0</v>
      </c>
      <c r="P1598" s="25" t="s">
        <v>15</v>
      </c>
      <c r="Q1598" s="28" t="str">
        <f>IF(ISNUMBER(SEARCH(",",Table_owssvr[[#This Row],[Created By]])),SUBSTITUTE(Table_owssvr[[#This Row],[Created By]]," OCD,",""),Table_owssvr[[#This Row],[Created By]])</f>
        <v>Chad Carson</v>
      </c>
      <c r="R1598" s="28" t="str">
        <f>IF(ISNUMBER(SEARCH(",",Table_owssvr[[#This Row],[Created By]])),(MID(Table_owssvr[[#This Row],[Created By_A]]&amp;" "&amp;Table_owssvr[[#This Row],[Created By_A]],FIND(" ",Table_owssvr[[#This Row],[Created By_A]])+1,LEN(Table_owssvr[[#This Row],[Created By_A]]))),Table_owssvr[[#This Row],[Created By]])</f>
        <v>Chad Carson</v>
      </c>
      <c r="S1598" s="36" t="str">
        <f>IF(ISNUMBER(SEARCH(",",Table_owssvr[[#This Row],[Created By_B1]])),SUBSTITUTE(Table_owssvr[[#This Row],[Created By_B1]],",",""),Table_owssvr[[#This Row],[Created By_B1]])</f>
        <v>Chad Carson</v>
      </c>
      <c r="T1598" s="31">
        <v>1616</v>
      </c>
      <c r="U1598" s="25" t="s">
        <v>15</v>
      </c>
      <c r="V1598" s="29">
        <v>43741.463402777779</v>
      </c>
      <c r="W1598" s="25" t="s">
        <v>3159</v>
      </c>
      <c r="X1598" s="25"/>
      <c r="Y1598" s="25" t="s">
        <v>13</v>
      </c>
      <c r="Z1598" s="25" t="s">
        <v>12</v>
      </c>
      <c r="AA1598" s="25" t="s">
        <v>11</v>
      </c>
    </row>
    <row r="1599" spans="1:27" x14ac:dyDescent="0.25">
      <c r="A1599" s="25" t="s">
        <v>3160</v>
      </c>
      <c r="B1599" s="26">
        <v>43734</v>
      </c>
      <c r="C1599" s="27" t="str">
        <f ca="1">IF(Table_owssvr[[#This Row],[Date]]&gt;=(TODAY()-365),"Y","N")</f>
        <v>Y</v>
      </c>
      <c r="D1599" s="25" t="s">
        <v>3161</v>
      </c>
      <c r="E1599" s="25" t="s">
        <v>39</v>
      </c>
      <c r="F1599" s="14" t="s">
        <v>3162</v>
      </c>
      <c r="G1599" s="25" t="s">
        <v>13</v>
      </c>
      <c r="H1599" s="28" t="str">
        <f>IFERROR(LEFT(Table_owssvr[[#This Row],[Subject]],FIND(";",Table_owssvr[[#This Row],[Subject]])-1),Table_owssvr[[#This Row],[Subject]])</f>
        <v>Grants Management</v>
      </c>
      <c r="I1599" s="25" t="s">
        <v>27</v>
      </c>
      <c r="J1599" s="25" t="s">
        <v>2835</v>
      </c>
      <c r="K1599" s="29">
        <v>43735.438576388886</v>
      </c>
      <c r="L1599" s="25"/>
      <c r="M1599" s="25"/>
      <c r="N1599" s="30" t="s">
        <v>12</v>
      </c>
      <c r="O1599" s="28" t="b">
        <v>0</v>
      </c>
      <c r="P1599" s="25" t="s">
        <v>15</v>
      </c>
      <c r="Q1599" s="28" t="str">
        <f>IF(ISNUMBER(SEARCH(",",Table_owssvr[[#This Row],[Created By]])),SUBSTITUTE(Table_owssvr[[#This Row],[Created By]]," OCD,",""),Table_owssvr[[#This Row],[Created By]])</f>
        <v>Shayla Thompson</v>
      </c>
      <c r="R1599" s="28" t="str">
        <f>IF(ISNUMBER(SEARCH(",",Table_owssvr[[#This Row],[Created By]])),(MID(Table_owssvr[[#This Row],[Created By_A]]&amp;" "&amp;Table_owssvr[[#This Row],[Created By_A]],FIND(" ",Table_owssvr[[#This Row],[Created By_A]])+1,LEN(Table_owssvr[[#This Row],[Created By_A]]))),Table_owssvr[[#This Row],[Created By]])</f>
        <v>Shayla Thompson</v>
      </c>
      <c r="S1599" s="36" t="str">
        <f>IF(ISNUMBER(SEARCH(",",Table_owssvr[[#This Row],[Created By_B1]])),SUBSTITUTE(Table_owssvr[[#This Row],[Created By_B1]],",",""),Table_owssvr[[#This Row],[Created By_B1]])</f>
        <v>Shayla Thompson</v>
      </c>
      <c r="T1599" s="31">
        <v>1617</v>
      </c>
      <c r="U1599" s="25" t="s">
        <v>15</v>
      </c>
      <c r="V1599" s="29">
        <v>43741.448912037034</v>
      </c>
      <c r="W1599" s="25" t="s">
        <v>2835</v>
      </c>
      <c r="X1599" s="25"/>
      <c r="Y1599" s="25" t="s">
        <v>13</v>
      </c>
      <c r="Z1599" s="25" t="s">
        <v>12</v>
      </c>
      <c r="AA1599" s="25" t="s">
        <v>11</v>
      </c>
    </row>
    <row r="1600" spans="1:27" x14ac:dyDescent="0.25">
      <c r="A1600" s="25" t="s">
        <v>3163</v>
      </c>
      <c r="B1600" s="26">
        <v>43733</v>
      </c>
      <c r="C1600" s="27" t="str">
        <f ca="1">IF(Table_owssvr[[#This Row],[Date]]&gt;=(TODAY()-365),"Y","N")</f>
        <v>Y</v>
      </c>
      <c r="D1600" s="25" t="s">
        <v>3164</v>
      </c>
      <c r="E1600" s="25" t="s">
        <v>19</v>
      </c>
      <c r="F1600" s="14" t="s">
        <v>3165</v>
      </c>
      <c r="G1600" s="25" t="s">
        <v>148</v>
      </c>
      <c r="H1600" s="28" t="str">
        <f>IFERROR(LEFT(Table_owssvr[[#This Row],[Subject]],FIND(";",Table_owssvr[[#This Row],[Subject]])-1),Table_owssvr[[#This Row],[Subject]])</f>
        <v>Financial Management</v>
      </c>
      <c r="I1600" s="25" t="s">
        <v>27</v>
      </c>
      <c r="J1600" s="25" t="s">
        <v>2835</v>
      </c>
      <c r="K1600" s="29">
        <v>43735.443206018521</v>
      </c>
      <c r="L1600" s="25"/>
      <c r="M1600" s="25"/>
      <c r="N1600" s="30" t="s">
        <v>12</v>
      </c>
      <c r="O1600" s="28" t="b">
        <v>0</v>
      </c>
      <c r="P1600" s="25" t="s">
        <v>15</v>
      </c>
      <c r="Q1600" s="28" t="str">
        <f>IF(ISNUMBER(SEARCH(",",Table_owssvr[[#This Row],[Created By]])),SUBSTITUTE(Table_owssvr[[#This Row],[Created By]]," OCD,",""),Table_owssvr[[#This Row],[Created By]])</f>
        <v>Shayla Thompson</v>
      </c>
      <c r="R1600" s="28" t="str">
        <f>IF(ISNUMBER(SEARCH(",",Table_owssvr[[#This Row],[Created By]])),(MID(Table_owssvr[[#This Row],[Created By_A]]&amp;" "&amp;Table_owssvr[[#This Row],[Created By_A]],FIND(" ",Table_owssvr[[#This Row],[Created By_A]])+1,LEN(Table_owssvr[[#This Row],[Created By_A]]))),Table_owssvr[[#This Row],[Created By]])</f>
        <v>Shayla Thompson</v>
      </c>
      <c r="S1600" s="36" t="str">
        <f>IF(ISNUMBER(SEARCH(",",Table_owssvr[[#This Row],[Created By_B1]])),SUBSTITUTE(Table_owssvr[[#This Row],[Created By_B1]],",",""),Table_owssvr[[#This Row],[Created By_B1]])</f>
        <v>Shayla Thompson</v>
      </c>
      <c r="T1600" s="31">
        <v>1618</v>
      </c>
      <c r="U1600" s="25" t="s">
        <v>15</v>
      </c>
      <c r="V1600" s="29">
        <v>43847.397187499999</v>
      </c>
      <c r="W1600" s="25" t="s">
        <v>2826</v>
      </c>
      <c r="X1600" s="25"/>
      <c r="Y1600" s="25" t="s">
        <v>13</v>
      </c>
      <c r="Z1600" s="25" t="s">
        <v>12</v>
      </c>
      <c r="AA1600" s="25" t="s">
        <v>11</v>
      </c>
    </row>
    <row r="1601" spans="1:27" x14ac:dyDescent="0.25">
      <c r="A1601" s="25" t="s">
        <v>3166</v>
      </c>
      <c r="B1601" s="26">
        <v>43734</v>
      </c>
      <c r="C1601" s="27" t="str">
        <f ca="1">IF(Table_owssvr[[#This Row],[Date]]&gt;=(TODAY()-365),"Y","N")</f>
        <v>Y</v>
      </c>
      <c r="D1601" s="25" t="s">
        <v>3167</v>
      </c>
      <c r="E1601" s="25" t="s">
        <v>39</v>
      </c>
      <c r="F1601" s="14" t="s">
        <v>3168</v>
      </c>
      <c r="G1601" s="25" t="s">
        <v>3169</v>
      </c>
      <c r="H1601" s="28" t="str">
        <f>IFERROR(LEFT(Table_owssvr[[#This Row],[Subject]],FIND(";",Table_owssvr[[#This Row],[Subject]])-1),Table_owssvr[[#This Row],[Subject]])</f>
        <v>Damage related to disaster</v>
      </c>
      <c r="I1601" s="25" t="s">
        <v>27</v>
      </c>
      <c r="J1601" s="25" t="s">
        <v>2831</v>
      </c>
      <c r="K1601" s="29">
        <v>43735.454421296294</v>
      </c>
      <c r="L1601" s="25"/>
      <c r="M1601" s="25"/>
      <c r="N1601" s="30" t="s">
        <v>12</v>
      </c>
      <c r="O1601" s="28" t="b">
        <v>0</v>
      </c>
      <c r="P1601" s="25" t="s">
        <v>15</v>
      </c>
      <c r="Q1601" s="28" t="str">
        <f>IF(ISNUMBER(SEARCH(",",Table_owssvr[[#This Row],[Created By]])),SUBSTITUTE(Table_owssvr[[#This Row],[Created By]]," OCD,",""),Table_owssvr[[#This Row],[Created By]])</f>
        <v>Martine Turner</v>
      </c>
      <c r="R1601" s="28" t="str">
        <f>IF(ISNUMBER(SEARCH(",",Table_owssvr[[#This Row],[Created By]])),(MID(Table_owssvr[[#This Row],[Created By_A]]&amp;" "&amp;Table_owssvr[[#This Row],[Created By_A]],FIND(" ",Table_owssvr[[#This Row],[Created By_A]])+1,LEN(Table_owssvr[[#This Row],[Created By_A]]))),Table_owssvr[[#This Row],[Created By]])</f>
        <v>Martine Turner</v>
      </c>
      <c r="S1601" s="36" t="str">
        <f>IF(ISNUMBER(SEARCH(",",Table_owssvr[[#This Row],[Created By_B1]])),SUBSTITUTE(Table_owssvr[[#This Row],[Created By_B1]],",",""),Table_owssvr[[#This Row],[Created By_B1]])</f>
        <v>Martine Turner</v>
      </c>
      <c r="T1601" s="31">
        <v>1619</v>
      </c>
      <c r="U1601" s="25" t="s">
        <v>15</v>
      </c>
      <c r="V1601" s="29">
        <v>43746.394976851851</v>
      </c>
      <c r="W1601" s="25" t="s">
        <v>2831</v>
      </c>
      <c r="X1601" s="25"/>
      <c r="Y1601" s="25" t="s">
        <v>13</v>
      </c>
      <c r="Z1601" s="25" t="s">
        <v>12</v>
      </c>
      <c r="AA1601" s="25" t="s">
        <v>11</v>
      </c>
    </row>
    <row r="1602" spans="1:27" x14ac:dyDescent="0.25">
      <c r="A1602" s="25" t="s">
        <v>3166</v>
      </c>
      <c r="B1602" s="26">
        <v>43705</v>
      </c>
      <c r="C1602" s="27" t="str">
        <f ca="1">IF(Table_owssvr[[#This Row],[Date]]&gt;=(TODAY()-365),"Y","N")</f>
        <v>Y</v>
      </c>
      <c r="D1602" s="25" t="s">
        <v>3170</v>
      </c>
      <c r="E1602" s="25" t="s">
        <v>39</v>
      </c>
      <c r="F1602" s="14" t="s">
        <v>3171</v>
      </c>
      <c r="G1602" s="25" t="s">
        <v>3172</v>
      </c>
      <c r="H1602" s="28" t="str">
        <f>IFERROR(LEFT(Table_owssvr[[#This Row],[Subject]],FIND(";",Table_owssvr[[#This Row],[Subject]])-1),Table_owssvr[[#This Row],[Subject]])</f>
        <v>Damage related to disaster</v>
      </c>
      <c r="I1602" s="25" t="s">
        <v>27</v>
      </c>
      <c r="J1602" s="25" t="s">
        <v>2831</v>
      </c>
      <c r="K1602" s="29">
        <v>43735.456701388888</v>
      </c>
      <c r="L1602" s="25"/>
      <c r="M1602" s="25"/>
      <c r="N1602" s="30" t="s">
        <v>12</v>
      </c>
      <c r="O1602" s="28" t="b">
        <v>0</v>
      </c>
      <c r="P1602" s="25" t="s">
        <v>15</v>
      </c>
      <c r="Q1602" s="28" t="str">
        <f>IF(ISNUMBER(SEARCH(",",Table_owssvr[[#This Row],[Created By]])),SUBSTITUTE(Table_owssvr[[#This Row],[Created By]]," OCD,",""),Table_owssvr[[#This Row],[Created By]])</f>
        <v>Martine Turner</v>
      </c>
      <c r="R1602" s="28" t="str">
        <f>IF(ISNUMBER(SEARCH(",",Table_owssvr[[#This Row],[Created By]])),(MID(Table_owssvr[[#This Row],[Created By_A]]&amp;" "&amp;Table_owssvr[[#This Row],[Created By_A]],FIND(" ",Table_owssvr[[#This Row],[Created By_A]])+1,LEN(Table_owssvr[[#This Row],[Created By_A]]))),Table_owssvr[[#This Row],[Created By]])</f>
        <v>Martine Turner</v>
      </c>
      <c r="S1602" s="36" t="str">
        <f>IF(ISNUMBER(SEARCH(",",Table_owssvr[[#This Row],[Created By_B1]])),SUBSTITUTE(Table_owssvr[[#This Row],[Created By_B1]],",",""),Table_owssvr[[#This Row],[Created By_B1]])</f>
        <v>Martine Turner</v>
      </c>
      <c r="T1602" s="31">
        <v>1620</v>
      </c>
      <c r="U1602" s="25" t="s">
        <v>15</v>
      </c>
      <c r="V1602" s="29">
        <v>43746.396620370368</v>
      </c>
      <c r="W1602" s="25" t="s">
        <v>2831</v>
      </c>
      <c r="X1602" s="25"/>
      <c r="Y1602" s="25" t="s">
        <v>13</v>
      </c>
      <c r="Z1602" s="25" t="s">
        <v>12</v>
      </c>
      <c r="AA1602" s="25" t="s">
        <v>11</v>
      </c>
    </row>
    <row r="1603" spans="1:27" x14ac:dyDescent="0.25">
      <c r="A1603" s="25" t="s">
        <v>3166</v>
      </c>
      <c r="B1603" s="26">
        <v>43663</v>
      </c>
      <c r="C1603" s="27" t="str">
        <f ca="1">IF(Table_owssvr[[#This Row],[Date]]&gt;=(TODAY()-365),"Y","N")</f>
        <v>Y</v>
      </c>
      <c r="D1603" s="25" t="s">
        <v>3173</v>
      </c>
      <c r="E1603" s="25" t="s">
        <v>39</v>
      </c>
      <c r="F1603" s="14" t="s">
        <v>3174</v>
      </c>
      <c r="G1603" s="25" t="s">
        <v>168</v>
      </c>
      <c r="H1603" s="28" t="str">
        <f>IFERROR(LEFT(Table_owssvr[[#This Row],[Subject]],FIND(";",Table_owssvr[[#This Row],[Subject]])-1),Table_owssvr[[#This Row],[Subject]])</f>
        <v>Damage related to disaster</v>
      </c>
      <c r="I1603" s="25" t="s">
        <v>27</v>
      </c>
      <c r="J1603" s="25" t="s">
        <v>2831</v>
      </c>
      <c r="K1603" s="29">
        <v>43735.459328703706</v>
      </c>
      <c r="L1603" s="25"/>
      <c r="M1603" s="25"/>
      <c r="N1603" s="30" t="s">
        <v>12</v>
      </c>
      <c r="O1603" s="28" t="b">
        <v>0</v>
      </c>
      <c r="P1603" s="25" t="s">
        <v>15</v>
      </c>
      <c r="Q1603" s="28" t="str">
        <f>IF(ISNUMBER(SEARCH(",",Table_owssvr[[#This Row],[Created By]])),SUBSTITUTE(Table_owssvr[[#This Row],[Created By]]," OCD,",""),Table_owssvr[[#This Row],[Created By]])</f>
        <v>Martine Turner</v>
      </c>
      <c r="R1603" s="28" t="str">
        <f>IF(ISNUMBER(SEARCH(",",Table_owssvr[[#This Row],[Created By]])),(MID(Table_owssvr[[#This Row],[Created By_A]]&amp;" "&amp;Table_owssvr[[#This Row],[Created By_A]],FIND(" ",Table_owssvr[[#This Row],[Created By_A]])+1,LEN(Table_owssvr[[#This Row],[Created By_A]]))),Table_owssvr[[#This Row],[Created By]])</f>
        <v>Martine Turner</v>
      </c>
      <c r="S1603" s="36" t="str">
        <f>IF(ISNUMBER(SEARCH(",",Table_owssvr[[#This Row],[Created By_B1]])),SUBSTITUTE(Table_owssvr[[#This Row],[Created By_B1]],",",""),Table_owssvr[[#This Row],[Created By_B1]])</f>
        <v>Martine Turner</v>
      </c>
      <c r="T1603" s="31">
        <v>1621</v>
      </c>
      <c r="U1603" s="25" t="s">
        <v>15</v>
      </c>
      <c r="V1603" s="29">
        <v>43746.40179398148</v>
      </c>
      <c r="W1603" s="25" t="s">
        <v>2831</v>
      </c>
      <c r="X1603" s="25"/>
      <c r="Y1603" s="25" t="s">
        <v>13</v>
      </c>
      <c r="Z1603" s="25" t="s">
        <v>12</v>
      </c>
      <c r="AA1603" s="25" t="s">
        <v>11</v>
      </c>
    </row>
    <row r="1604" spans="1:27" x14ac:dyDescent="0.25">
      <c r="A1604" s="25" t="s">
        <v>3166</v>
      </c>
      <c r="B1604" s="26">
        <v>43643</v>
      </c>
      <c r="C1604" s="27" t="str">
        <f ca="1">IF(Table_owssvr[[#This Row],[Date]]&gt;=(TODAY()-365),"Y","N")</f>
        <v>Y</v>
      </c>
      <c r="D1604" s="25" t="s">
        <v>3175</v>
      </c>
      <c r="E1604" s="25" t="s">
        <v>39</v>
      </c>
      <c r="F1604" s="14" t="s">
        <v>3176</v>
      </c>
      <c r="G1604" s="25" t="s">
        <v>3177</v>
      </c>
      <c r="H1604" s="28" t="str">
        <f>IFERROR(LEFT(Table_owssvr[[#This Row],[Subject]],FIND(";",Table_owssvr[[#This Row],[Subject]])-1),Table_owssvr[[#This Row],[Subject]])</f>
        <v>Damage related to disaster</v>
      </c>
      <c r="I1604" s="25" t="s">
        <v>27</v>
      </c>
      <c r="J1604" s="25" t="s">
        <v>2831</v>
      </c>
      <c r="K1604" s="29">
        <v>43735.4612037037</v>
      </c>
      <c r="L1604" s="25"/>
      <c r="M1604" s="25"/>
      <c r="N1604" s="30" t="s">
        <v>12</v>
      </c>
      <c r="O1604" s="28" t="b">
        <v>0</v>
      </c>
      <c r="P1604" s="25" t="s">
        <v>15</v>
      </c>
      <c r="Q1604" s="28" t="str">
        <f>IF(ISNUMBER(SEARCH(",",Table_owssvr[[#This Row],[Created By]])),SUBSTITUTE(Table_owssvr[[#This Row],[Created By]]," OCD,",""),Table_owssvr[[#This Row],[Created By]])</f>
        <v>Martine Turner</v>
      </c>
      <c r="R1604" s="28" t="str">
        <f>IF(ISNUMBER(SEARCH(",",Table_owssvr[[#This Row],[Created By]])),(MID(Table_owssvr[[#This Row],[Created By_A]]&amp;" "&amp;Table_owssvr[[#This Row],[Created By_A]],FIND(" ",Table_owssvr[[#This Row],[Created By_A]])+1,LEN(Table_owssvr[[#This Row],[Created By_A]]))),Table_owssvr[[#This Row],[Created By]])</f>
        <v>Martine Turner</v>
      </c>
      <c r="S1604" s="36" t="str">
        <f>IF(ISNUMBER(SEARCH(",",Table_owssvr[[#This Row],[Created By_B1]])),SUBSTITUTE(Table_owssvr[[#This Row],[Created By_B1]],",",""),Table_owssvr[[#This Row],[Created By_B1]])</f>
        <v>Martine Turner</v>
      </c>
      <c r="T1604" s="31">
        <v>1622</v>
      </c>
      <c r="U1604" s="25" t="s">
        <v>15</v>
      </c>
      <c r="V1604" s="29">
        <v>43746.406284722223</v>
      </c>
      <c r="W1604" s="25" t="s">
        <v>2831</v>
      </c>
      <c r="X1604" s="25"/>
      <c r="Y1604" s="25" t="s">
        <v>13</v>
      </c>
      <c r="Z1604" s="25" t="s">
        <v>12</v>
      </c>
      <c r="AA1604" s="25" t="s">
        <v>11</v>
      </c>
    </row>
    <row r="1605" spans="1:27" x14ac:dyDescent="0.25">
      <c r="A1605" s="25" t="s">
        <v>3178</v>
      </c>
      <c r="B1605" s="26">
        <v>43711</v>
      </c>
      <c r="C1605" s="27" t="str">
        <f ca="1">IF(Table_owssvr[[#This Row],[Date]]&gt;=(TODAY()-365),"Y","N")</f>
        <v>Y</v>
      </c>
      <c r="D1605" s="25" t="s">
        <v>3179</v>
      </c>
      <c r="E1605" s="25" t="s">
        <v>19</v>
      </c>
      <c r="F1605" s="14" t="s">
        <v>3180</v>
      </c>
      <c r="G1605" s="25" t="s">
        <v>13</v>
      </c>
      <c r="H1605" s="28" t="str">
        <f>IFERROR(LEFT(Table_owssvr[[#This Row],[Subject]],FIND(";",Table_owssvr[[#This Row],[Subject]])-1),Table_owssvr[[#This Row],[Subject]])</f>
        <v>Grants Management</v>
      </c>
      <c r="I1605" s="25" t="s">
        <v>27</v>
      </c>
      <c r="J1605" s="25" t="s">
        <v>2835</v>
      </c>
      <c r="K1605" s="29">
        <v>43735.605555555558</v>
      </c>
      <c r="L1605" s="25"/>
      <c r="M1605" s="25"/>
      <c r="N1605" s="30" t="s">
        <v>12</v>
      </c>
      <c r="O1605" s="28" t="b">
        <v>0</v>
      </c>
      <c r="P1605" s="25" t="s">
        <v>15</v>
      </c>
      <c r="Q1605" s="28" t="str">
        <f>IF(ISNUMBER(SEARCH(",",Table_owssvr[[#This Row],[Created By]])),SUBSTITUTE(Table_owssvr[[#This Row],[Created By]]," OCD,",""),Table_owssvr[[#This Row],[Created By]])</f>
        <v>Shayla Thompson</v>
      </c>
      <c r="R1605" s="28" t="str">
        <f>IF(ISNUMBER(SEARCH(",",Table_owssvr[[#This Row],[Created By]])),(MID(Table_owssvr[[#This Row],[Created By_A]]&amp;" "&amp;Table_owssvr[[#This Row],[Created By_A]],FIND(" ",Table_owssvr[[#This Row],[Created By_A]])+1,LEN(Table_owssvr[[#This Row],[Created By_A]]))),Table_owssvr[[#This Row],[Created By]])</f>
        <v>Shayla Thompson</v>
      </c>
      <c r="S1605" s="36" t="str">
        <f>IF(ISNUMBER(SEARCH(",",Table_owssvr[[#This Row],[Created By_B1]])),SUBSTITUTE(Table_owssvr[[#This Row],[Created By_B1]],",",""),Table_owssvr[[#This Row],[Created By_B1]])</f>
        <v>Shayla Thompson</v>
      </c>
      <c r="T1605" s="31">
        <v>1623</v>
      </c>
      <c r="U1605" s="25" t="s">
        <v>15</v>
      </c>
      <c r="V1605" s="29">
        <v>43741.467222222222</v>
      </c>
      <c r="W1605" s="25" t="s">
        <v>2835</v>
      </c>
      <c r="X1605" s="25"/>
      <c r="Y1605" s="25" t="s">
        <v>13</v>
      </c>
      <c r="Z1605" s="25" t="s">
        <v>12</v>
      </c>
      <c r="AA1605" s="25" t="s">
        <v>11</v>
      </c>
    </row>
    <row r="1606" spans="1:27" x14ac:dyDescent="0.25">
      <c r="A1606" s="25" t="s">
        <v>3181</v>
      </c>
      <c r="B1606" s="26">
        <v>43714</v>
      </c>
      <c r="C1606" s="27" t="str">
        <f ca="1">IF(Table_owssvr[[#This Row],[Date]]&gt;=(TODAY()-365),"Y","N")</f>
        <v>Y</v>
      </c>
      <c r="D1606" s="25" t="s">
        <v>3182</v>
      </c>
      <c r="E1606" s="25" t="s">
        <v>19</v>
      </c>
      <c r="F1606" s="14" t="s">
        <v>3183</v>
      </c>
      <c r="G1606" s="25" t="s">
        <v>13</v>
      </c>
      <c r="H1606" s="28" t="str">
        <f>IFERROR(LEFT(Table_owssvr[[#This Row],[Subject]],FIND(";",Table_owssvr[[#This Row],[Subject]])-1),Table_owssvr[[#This Row],[Subject]])</f>
        <v>Grants Management</v>
      </c>
      <c r="I1606" s="25" t="s">
        <v>27</v>
      </c>
      <c r="J1606" s="25" t="s">
        <v>2835</v>
      </c>
      <c r="K1606" s="29">
        <v>43735.610937500001</v>
      </c>
      <c r="L1606" s="25"/>
      <c r="M1606" s="25"/>
      <c r="N1606" s="30" t="s">
        <v>12</v>
      </c>
      <c r="O1606" s="28" t="b">
        <v>0</v>
      </c>
      <c r="P1606" s="25" t="s">
        <v>15</v>
      </c>
      <c r="Q1606" s="28" t="str">
        <f>IF(ISNUMBER(SEARCH(",",Table_owssvr[[#This Row],[Created By]])),SUBSTITUTE(Table_owssvr[[#This Row],[Created By]]," OCD,",""),Table_owssvr[[#This Row],[Created By]])</f>
        <v>Shayla Thompson</v>
      </c>
      <c r="R1606" s="28" t="str">
        <f>IF(ISNUMBER(SEARCH(",",Table_owssvr[[#This Row],[Created By]])),(MID(Table_owssvr[[#This Row],[Created By_A]]&amp;" "&amp;Table_owssvr[[#This Row],[Created By_A]],FIND(" ",Table_owssvr[[#This Row],[Created By_A]])+1,LEN(Table_owssvr[[#This Row],[Created By_A]]))),Table_owssvr[[#This Row],[Created By]])</f>
        <v>Shayla Thompson</v>
      </c>
      <c r="S1606" s="36" t="str">
        <f>IF(ISNUMBER(SEARCH(",",Table_owssvr[[#This Row],[Created By_B1]])),SUBSTITUTE(Table_owssvr[[#This Row],[Created By_B1]],",",""),Table_owssvr[[#This Row],[Created By_B1]])</f>
        <v>Shayla Thompson</v>
      </c>
      <c r="T1606" s="31">
        <v>1624</v>
      </c>
      <c r="U1606" s="25" t="s">
        <v>15</v>
      </c>
      <c r="V1606" s="29">
        <v>43735.610937500001</v>
      </c>
      <c r="W1606" s="25" t="s">
        <v>2835</v>
      </c>
      <c r="X1606" s="25"/>
      <c r="Y1606" s="25" t="s">
        <v>13</v>
      </c>
      <c r="Z1606" s="25" t="s">
        <v>12</v>
      </c>
      <c r="AA1606" s="25" t="s">
        <v>11</v>
      </c>
    </row>
    <row r="1607" spans="1:27" x14ac:dyDescent="0.25">
      <c r="A1607" s="25" t="s">
        <v>3184</v>
      </c>
      <c r="B1607" s="26">
        <v>43726</v>
      </c>
      <c r="C1607" s="27" t="str">
        <f ca="1">IF(Table_owssvr[[#This Row],[Date]]&gt;=(TODAY()-365),"Y","N")</f>
        <v>Y</v>
      </c>
      <c r="D1607" s="25" t="s">
        <v>3185</v>
      </c>
      <c r="E1607" s="25" t="s">
        <v>19</v>
      </c>
      <c r="F1607" s="14" t="s">
        <v>3186</v>
      </c>
      <c r="G1607" s="25" t="s">
        <v>13</v>
      </c>
      <c r="H1607" s="28" t="str">
        <f>IFERROR(LEFT(Table_owssvr[[#This Row],[Subject]],FIND(";",Table_owssvr[[#This Row],[Subject]])-1),Table_owssvr[[#This Row],[Subject]])</f>
        <v>Grants Management</v>
      </c>
      <c r="I1607" s="25" t="s">
        <v>16</v>
      </c>
      <c r="J1607" s="25" t="s">
        <v>2835</v>
      </c>
      <c r="K1607" s="29">
        <v>43735.61546296296</v>
      </c>
      <c r="L1607" s="25"/>
      <c r="M1607" s="25"/>
      <c r="N1607" s="30" t="s">
        <v>12</v>
      </c>
      <c r="O1607" s="28" t="b">
        <v>0</v>
      </c>
      <c r="P1607" s="25" t="s">
        <v>15</v>
      </c>
      <c r="Q1607" s="28" t="str">
        <f>IF(ISNUMBER(SEARCH(",",Table_owssvr[[#This Row],[Created By]])),SUBSTITUTE(Table_owssvr[[#This Row],[Created By]]," OCD,",""),Table_owssvr[[#This Row],[Created By]])</f>
        <v>Shayla Thompson</v>
      </c>
      <c r="R1607" s="28" t="str">
        <f>IF(ISNUMBER(SEARCH(",",Table_owssvr[[#This Row],[Created By]])),(MID(Table_owssvr[[#This Row],[Created By_A]]&amp;" "&amp;Table_owssvr[[#This Row],[Created By_A]],FIND(" ",Table_owssvr[[#This Row],[Created By_A]])+1,LEN(Table_owssvr[[#This Row],[Created By_A]]))),Table_owssvr[[#This Row],[Created By]])</f>
        <v>Shayla Thompson</v>
      </c>
      <c r="S1607" s="36" t="str">
        <f>IF(ISNUMBER(SEARCH(",",Table_owssvr[[#This Row],[Created By_B1]])),SUBSTITUTE(Table_owssvr[[#This Row],[Created By_B1]],",",""),Table_owssvr[[#This Row],[Created By_B1]])</f>
        <v>Shayla Thompson</v>
      </c>
      <c r="T1607" s="31">
        <v>1625</v>
      </c>
      <c r="U1607" s="25" t="s">
        <v>15</v>
      </c>
      <c r="V1607" s="29">
        <v>43735.61546296296</v>
      </c>
      <c r="W1607" s="25" t="s">
        <v>2835</v>
      </c>
      <c r="X1607" s="25"/>
      <c r="Y1607" s="25" t="s">
        <v>13</v>
      </c>
      <c r="Z1607" s="25" t="s">
        <v>12</v>
      </c>
      <c r="AA1607" s="25" t="s">
        <v>11</v>
      </c>
    </row>
    <row r="1608" spans="1:27" x14ac:dyDescent="0.25">
      <c r="A1608" s="25" t="s">
        <v>3187</v>
      </c>
      <c r="B1608" s="26">
        <v>43734</v>
      </c>
      <c r="C1608" s="27" t="str">
        <f ca="1">IF(Table_owssvr[[#This Row],[Date]]&gt;=(TODAY()-365),"Y","N")</f>
        <v>Y</v>
      </c>
      <c r="D1608" s="25" t="s">
        <v>3188</v>
      </c>
      <c r="E1608" s="25" t="s">
        <v>448</v>
      </c>
      <c r="F1608" s="14" t="s">
        <v>3189</v>
      </c>
      <c r="G1608" s="25" t="s">
        <v>400</v>
      </c>
      <c r="H1608" s="28" t="str">
        <f>IFERROR(LEFT(Table_owssvr[[#This Row],[Subject]],FIND(";",Table_owssvr[[#This Row],[Subject]])-1),Table_owssvr[[#This Row],[Subject]])</f>
        <v>Eligible CDBG Activities</v>
      </c>
      <c r="I1608" s="25" t="s">
        <v>27</v>
      </c>
      <c r="J1608" s="25" t="s">
        <v>2527</v>
      </c>
      <c r="K1608" s="29">
        <v>43738.488796296297</v>
      </c>
      <c r="L1608" s="25"/>
      <c r="M1608" s="25"/>
      <c r="N1608" s="30" t="s">
        <v>12</v>
      </c>
      <c r="O1608" s="28" t="b">
        <v>0</v>
      </c>
      <c r="P1608" s="25" t="s">
        <v>15</v>
      </c>
      <c r="Q1608" s="28" t="str">
        <f>IF(ISNUMBER(SEARCH(",",Table_owssvr[[#This Row],[Created By]])),SUBSTITUTE(Table_owssvr[[#This Row],[Created By]]," OCD,",""),Table_owssvr[[#This Row],[Created By]])</f>
        <v>Sydney Pino</v>
      </c>
      <c r="R1608" s="28" t="str">
        <f>IF(ISNUMBER(SEARCH(",",Table_owssvr[[#This Row],[Created By]])),(MID(Table_owssvr[[#This Row],[Created By_A]]&amp;" "&amp;Table_owssvr[[#This Row],[Created By_A]],FIND(" ",Table_owssvr[[#This Row],[Created By_A]])+1,LEN(Table_owssvr[[#This Row],[Created By_A]]))),Table_owssvr[[#This Row],[Created By]])</f>
        <v>Sydney Pino</v>
      </c>
      <c r="S1608" s="36" t="str">
        <f>IF(ISNUMBER(SEARCH(",",Table_owssvr[[#This Row],[Created By_B1]])),SUBSTITUTE(Table_owssvr[[#This Row],[Created By_B1]],",",""),Table_owssvr[[#This Row],[Created By_B1]])</f>
        <v>Sydney Pino</v>
      </c>
      <c r="T1608" s="31">
        <v>1626</v>
      </c>
      <c r="U1608" s="25" t="s">
        <v>15</v>
      </c>
      <c r="V1608" s="29">
        <v>43738.488796296297</v>
      </c>
      <c r="W1608" s="25" t="s">
        <v>2527</v>
      </c>
      <c r="X1608" s="25"/>
      <c r="Y1608" s="25" t="s">
        <v>13</v>
      </c>
      <c r="Z1608" s="25" t="s">
        <v>12</v>
      </c>
      <c r="AA1608" s="25" t="s">
        <v>11</v>
      </c>
    </row>
    <row r="1609" spans="1:27" x14ac:dyDescent="0.25">
      <c r="A1609" s="25" t="s">
        <v>3010</v>
      </c>
      <c r="B1609" s="26">
        <v>43733</v>
      </c>
      <c r="C1609" s="27" t="str">
        <f ca="1">IF(Table_owssvr[[#This Row],[Date]]&gt;=(TODAY()-365),"Y","N")</f>
        <v>Y</v>
      </c>
      <c r="D1609" s="25" t="s">
        <v>692</v>
      </c>
      <c r="E1609" s="25" t="s">
        <v>39</v>
      </c>
      <c r="F1609" s="14" t="s">
        <v>3190</v>
      </c>
      <c r="G1609" s="25" t="s">
        <v>819</v>
      </c>
      <c r="H1609" s="28" t="str">
        <f>IFERROR(LEFT(Table_owssvr[[#This Row],[Subject]],FIND(";",Table_owssvr[[#This Row],[Subject]])-1),Table_owssvr[[#This Row],[Subject]])</f>
        <v>Damage related to disaster</v>
      </c>
      <c r="I1609" s="25" t="s">
        <v>27</v>
      </c>
      <c r="J1609" s="25" t="s">
        <v>4</v>
      </c>
      <c r="K1609" s="29">
        <v>43738.490601851852</v>
      </c>
      <c r="L1609" s="25"/>
      <c r="M1609" s="25"/>
      <c r="N1609" s="30" t="s">
        <v>12</v>
      </c>
      <c r="O1609" s="28" t="b">
        <v>0</v>
      </c>
      <c r="P1609" s="25" t="s">
        <v>15</v>
      </c>
      <c r="Q1609" s="28" t="str">
        <f>IF(ISNUMBER(SEARCH(",",Table_owssvr[[#This Row],[Created By]])),SUBSTITUTE(Table_owssvr[[#This Row],[Created By]]," OCD,",""),Table_owssvr[[#This Row],[Created By]])</f>
        <v>Kristen Hebert</v>
      </c>
      <c r="R1609" s="28" t="str">
        <f>IF(ISNUMBER(SEARCH(",",Table_owssvr[[#This Row],[Created By]])),(MID(Table_owssvr[[#This Row],[Created By_A]]&amp;" "&amp;Table_owssvr[[#This Row],[Created By_A]],FIND(" ",Table_owssvr[[#This Row],[Created By_A]])+1,LEN(Table_owssvr[[#This Row],[Created By_A]]))),Table_owssvr[[#This Row],[Created By]])</f>
        <v>Kristen Hebert</v>
      </c>
      <c r="S1609" s="36" t="str">
        <f>IF(ISNUMBER(SEARCH(",",Table_owssvr[[#This Row],[Created By_B1]])),SUBSTITUTE(Table_owssvr[[#This Row],[Created By_B1]],",",""),Table_owssvr[[#This Row],[Created By_B1]])</f>
        <v>Kristen Hebert</v>
      </c>
      <c r="T1609" s="31">
        <v>1627</v>
      </c>
      <c r="U1609" s="25" t="s">
        <v>15</v>
      </c>
      <c r="V1609" s="29">
        <v>43738.567615740743</v>
      </c>
      <c r="W1609" s="25" t="s">
        <v>4</v>
      </c>
      <c r="X1609" s="25"/>
      <c r="Y1609" s="25" t="s">
        <v>190</v>
      </c>
      <c r="Z1609" s="25" t="s">
        <v>12</v>
      </c>
      <c r="AA1609" s="25" t="s">
        <v>11</v>
      </c>
    </row>
    <row r="1610" spans="1:27" x14ac:dyDescent="0.25">
      <c r="A1610" s="25" t="s">
        <v>3191</v>
      </c>
      <c r="B1610" s="26">
        <v>43734</v>
      </c>
      <c r="C1610" s="27" t="str">
        <f ca="1">IF(Table_owssvr[[#This Row],[Date]]&gt;=(TODAY()-365),"Y","N")</f>
        <v>Y</v>
      </c>
      <c r="D1610" s="25" t="s">
        <v>3192</v>
      </c>
      <c r="E1610" s="25" t="s">
        <v>29</v>
      </c>
      <c r="F1610" s="14" t="s">
        <v>3193</v>
      </c>
      <c r="G1610" s="25" t="s">
        <v>126</v>
      </c>
      <c r="H1610" s="28" t="str">
        <f>IFERROR(LEFT(Table_owssvr[[#This Row],[Subject]],FIND(";",Table_owssvr[[#This Row],[Subject]])-1),Table_owssvr[[#This Row],[Subject]])</f>
        <v>Damage related to disaster</v>
      </c>
      <c r="I1610" s="25" t="s">
        <v>27</v>
      </c>
      <c r="J1610" s="25" t="s">
        <v>2527</v>
      </c>
      <c r="K1610" s="29">
        <v>43738.490624999999</v>
      </c>
      <c r="L1610" s="25"/>
      <c r="M1610" s="25"/>
      <c r="N1610" s="30" t="s">
        <v>12</v>
      </c>
      <c r="O1610" s="28" t="b">
        <v>0</v>
      </c>
      <c r="P1610" s="25" t="s">
        <v>15</v>
      </c>
      <c r="Q1610" s="28" t="str">
        <f>IF(ISNUMBER(SEARCH(",",Table_owssvr[[#This Row],[Created By]])),SUBSTITUTE(Table_owssvr[[#This Row],[Created By]]," OCD,",""),Table_owssvr[[#This Row],[Created By]])</f>
        <v>Sydney Pino</v>
      </c>
      <c r="R1610" s="28" t="str">
        <f>IF(ISNUMBER(SEARCH(",",Table_owssvr[[#This Row],[Created By]])),(MID(Table_owssvr[[#This Row],[Created By_A]]&amp;" "&amp;Table_owssvr[[#This Row],[Created By_A]],FIND(" ",Table_owssvr[[#This Row],[Created By_A]])+1,LEN(Table_owssvr[[#This Row],[Created By_A]]))),Table_owssvr[[#This Row],[Created By]])</f>
        <v>Sydney Pino</v>
      </c>
      <c r="S1610" s="36" t="str">
        <f>IF(ISNUMBER(SEARCH(",",Table_owssvr[[#This Row],[Created By_B1]])),SUBSTITUTE(Table_owssvr[[#This Row],[Created By_B1]],",",""),Table_owssvr[[#This Row],[Created By_B1]])</f>
        <v>Sydney Pino</v>
      </c>
      <c r="T1610" s="31">
        <v>1628</v>
      </c>
      <c r="U1610" s="25" t="s">
        <v>15</v>
      </c>
      <c r="V1610" s="29">
        <v>43738.490624999999</v>
      </c>
      <c r="W1610" s="25" t="s">
        <v>2527</v>
      </c>
      <c r="X1610" s="25"/>
      <c r="Y1610" s="25" t="s">
        <v>13</v>
      </c>
      <c r="Z1610" s="25" t="s">
        <v>12</v>
      </c>
      <c r="AA1610" s="25" t="s">
        <v>11</v>
      </c>
    </row>
    <row r="1611" spans="1:27" x14ac:dyDescent="0.25">
      <c r="A1611" s="25" t="s">
        <v>1065</v>
      </c>
      <c r="B1611" s="26">
        <v>43733</v>
      </c>
      <c r="C1611" s="27" t="str">
        <f ca="1">IF(Table_owssvr[[#This Row],[Date]]&gt;=(TODAY()-365),"Y","N")</f>
        <v>Y</v>
      </c>
      <c r="D1611" s="25" t="s">
        <v>2789</v>
      </c>
      <c r="E1611" s="25" t="s">
        <v>502</v>
      </c>
      <c r="F1611" s="14" t="s">
        <v>3031</v>
      </c>
      <c r="G1611" s="25" t="s">
        <v>2370</v>
      </c>
      <c r="H1611" s="28" t="str">
        <f>IFERROR(LEFT(Table_owssvr[[#This Row],[Subject]],FIND(";",Table_owssvr[[#This Row],[Subject]])-1),Table_owssvr[[#This Row],[Subject]])</f>
        <v>Damage related to disaster</v>
      </c>
      <c r="I1611" s="25" t="s">
        <v>27</v>
      </c>
      <c r="J1611" s="25" t="s">
        <v>4</v>
      </c>
      <c r="K1611" s="29">
        <v>43738.492106481484</v>
      </c>
      <c r="L1611" s="25"/>
      <c r="M1611" s="25"/>
      <c r="N1611" s="30" t="s">
        <v>12</v>
      </c>
      <c r="O1611" s="28" t="b">
        <v>0</v>
      </c>
      <c r="P1611" s="25" t="s">
        <v>15</v>
      </c>
      <c r="Q1611" s="28" t="str">
        <f>IF(ISNUMBER(SEARCH(",",Table_owssvr[[#This Row],[Created By]])),SUBSTITUTE(Table_owssvr[[#This Row],[Created By]]," OCD,",""),Table_owssvr[[#This Row],[Created By]])</f>
        <v>Kristen Hebert</v>
      </c>
      <c r="R1611" s="28" t="str">
        <f>IF(ISNUMBER(SEARCH(",",Table_owssvr[[#This Row],[Created By]])),(MID(Table_owssvr[[#This Row],[Created By_A]]&amp;" "&amp;Table_owssvr[[#This Row],[Created By_A]],FIND(" ",Table_owssvr[[#This Row],[Created By_A]])+1,LEN(Table_owssvr[[#This Row],[Created By_A]]))),Table_owssvr[[#This Row],[Created By]])</f>
        <v>Kristen Hebert</v>
      </c>
      <c r="S1611" s="36" t="str">
        <f>IF(ISNUMBER(SEARCH(",",Table_owssvr[[#This Row],[Created By_B1]])),SUBSTITUTE(Table_owssvr[[#This Row],[Created By_B1]],",",""),Table_owssvr[[#This Row],[Created By_B1]])</f>
        <v>Kristen Hebert</v>
      </c>
      <c r="T1611" s="31">
        <v>1629</v>
      </c>
      <c r="U1611" s="25" t="s">
        <v>15</v>
      </c>
      <c r="V1611" s="29">
        <v>43738.492106481484</v>
      </c>
      <c r="W1611" s="25" t="s">
        <v>4</v>
      </c>
      <c r="X1611" s="25"/>
      <c r="Y1611" s="25" t="s">
        <v>190</v>
      </c>
      <c r="Z1611" s="25" t="s">
        <v>12</v>
      </c>
      <c r="AA1611" s="25" t="s">
        <v>11</v>
      </c>
    </row>
    <row r="1612" spans="1:27" x14ac:dyDescent="0.25">
      <c r="A1612" s="25" t="s">
        <v>3194</v>
      </c>
      <c r="B1612" s="26">
        <v>43710</v>
      </c>
      <c r="C1612" s="27" t="str">
        <f ca="1">IF(Table_owssvr[[#This Row],[Date]]&gt;=(TODAY()-365),"Y","N")</f>
        <v>Y</v>
      </c>
      <c r="D1612" s="25" t="s">
        <v>434</v>
      </c>
      <c r="E1612" s="25" t="s">
        <v>19</v>
      </c>
      <c r="F1612" s="14" t="s">
        <v>3195</v>
      </c>
      <c r="G1612" s="25" t="s">
        <v>687</v>
      </c>
      <c r="H1612" s="28" t="str">
        <f>IFERROR(LEFT(Table_owssvr[[#This Row],[Subject]],FIND(";",Table_owssvr[[#This Row],[Subject]])-1),Table_owssvr[[#This Row],[Subject]])</f>
        <v>Duplication of Benefits</v>
      </c>
      <c r="I1612" s="25" t="s">
        <v>27</v>
      </c>
      <c r="J1612" s="25" t="s">
        <v>0</v>
      </c>
      <c r="K1612" s="29">
        <v>43738.518449074072</v>
      </c>
      <c r="L1612" s="25"/>
      <c r="M1612" s="25"/>
      <c r="N1612" s="30" t="s">
        <v>12</v>
      </c>
      <c r="O1612" s="28" t="b">
        <v>0</v>
      </c>
      <c r="P1612" s="25" t="s">
        <v>15</v>
      </c>
      <c r="Q1612" s="28" t="str">
        <f>IF(ISNUMBER(SEARCH(",",Table_owssvr[[#This Row],[Created By]])),SUBSTITUTE(Table_owssvr[[#This Row],[Created By]]," OCD,",""),Table_owssvr[[#This Row],[Created By]])</f>
        <v>Tomorr LeBeouf</v>
      </c>
      <c r="R1612" s="28" t="str">
        <f>IF(ISNUMBER(SEARCH(",",Table_owssvr[[#This Row],[Created By]])),(MID(Table_owssvr[[#This Row],[Created By_A]]&amp;" "&amp;Table_owssvr[[#This Row],[Created By_A]],FIND(" ",Table_owssvr[[#This Row],[Created By_A]])+1,LEN(Table_owssvr[[#This Row],[Created By_A]]))),Table_owssvr[[#This Row],[Created By]])</f>
        <v>Tomorr LeBeouf</v>
      </c>
      <c r="S1612" s="36" t="str">
        <f>IF(ISNUMBER(SEARCH(",",Table_owssvr[[#This Row],[Created By_B1]])),SUBSTITUTE(Table_owssvr[[#This Row],[Created By_B1]],",",""),Table_owssvr[[#This Row],[Created By_B1]])</f>
        <v>Tomorr LeBeouf</v>
      </c>
      <c r="T1612" s="31">
        <v>1630</v>
      </c>
      <c r="U1612" s="25" t="s">
        <v>15</v>
      </c>
      <c r="V1612" s="29">
        <v>43738.518449074072</v>
      </c>
      <c r="W1612" s="25" t="s">
        <v>0</v>
      </c>
      <c r="X1612" s="25"/>
      <c r="Y1612" s="25" t="s">
        <v>13</v>
      </c>
      <c r="Z1612" s="25" t="s">
        <v>12</v>
      </c>
      <c r="AA1612" s="25" t="s">
        <v>11</v>
      </c>
    </row>
    <row r="1613" spans="1:27" x14ac:dyDescent="0.25">
      <c r="A1613" s="25" t="s">
        <v>3196</v>
      </c>
      <c r="B1613" s="26">
        <v>43726</v>
      </c>
      <c r="C1613" s="27" t="str">
        <f ca="1">IF(Table_owssvr[[#This Row],[Date]]&gt;=(TODAY()-365),"Y","N")</f>
        <v>Y</v>
      </c>
      <c r="D1613" s="25" t="s">
        <v>3197</v>
      </c>
      <c r="E1613" s="25" t="s">
        <v>19</v>
      </c>
      <c r="F1613" s="14" t="s">
        <v>3198</v>
      </c>
      <c r="G1613" s="25" t="s">
        <v>3199</v>
      </c>
      <c r="H1613" s="28" t="str">
        <f>IFERROR(LEFT(Table_owssvr[[#This Row],[Subject]],FIND(";",Table_owssvr[[#This Row],[Subject]])-1),Table_owssvr[[#This Row],[Subject]])</f>
        <v>Duplication of Benefits</v>
      </c>
      <c r="I1613" s="25" t="s">
        <v>16</v>
      </c>
      <c r="J1613" s="25" t="s">
        <v>0</v>
      </c>
      <c r="K1613" s="29">
        <v>43738.565254629626</v>
      </c>
      <c r="L1613" s="25"/>
      <c r="M1613" s="25"/>
      <c r="N1613" s="30" t="s">
        <v>12</v>
      </c>
      <c r="O1613" s="28" t="b">
        <v>0</v>
      </c>
      <c r="P1613" s="25" t="s">
        <v>15</v>
      </c>
      <c r="Q1613" s="28" t="str">
        <f>IF(ISNUMBER(SEARCH(",",Table_owssvr[[#This Row],[Created By]])),SUBSTITUTE(Table_owssvr[[#This Row],[Created By]]," OCD,",""),Table_owssvr[[#This Row],[Created By]])</f>
        <v>Tomorr LeBeouf</v>
      </c>
      <c r="R1613" s="28" t="str">
        <f>IF(ISNUMBER(SEARCH(",",Table_owssvr[[#This Row],[Created By]])),(MID(Table_owssvr[[#This Row],[Created By_A]]&amp;" "&amp;Table_owssvr[[#This Row],[Created By_A]],FIND(" ",Table_owssvr[[#This Row],[Created By_A]])+1,LEN(Table_owssvr[[#This Row],[Created By_A]]))),Table_owssvr[[#This Row],[Created By]])</f>
        <v>Tomorr LeBeouf</v>
      </c>
      <c r="S1613" s="36" t="str">
        <f>IF(ISNUMBER(SEARCH(",",Table_owssvr[[#This Row],[Created By_B1]])),SUBSTITUTE(Table_owssvr[[#This Row],[Created By_B1]],",",""),Table_owssvr[[#This Row],[Created By_B1]])</f>
        <v>Tomorr LeBeouf</v>
      </c>
      <c r="T1613" s="31">
        <v>1631</v>
      </c>
      <c r="U1613" s="25" t="s">
        <v>15</v>
      </c>
      <c r="V1613" s="29">
        <v>43738.565254629626</v>
      </c>
      <c r="W1613" s="25" t="s">
        <v>0</v>
      </c>
      <c r="X1613" s="25"/>
      <c r="Y1613" s="25" t="s">
        <v>13</v>
      </c>
      <c r="Z1613" s="25" t="s">
        <v>12</v>
      </c>
      <c r="AA1613" s="25" t="s">
        <v>11</v>
      </c>
    </row>
    <row r="1614" spans="1:27" x14ac:dyDescent="0.25">
      <c r="A1614" s="25" t="s">
        <v>3200</v>
      </c>
      <c r="B1614" s="26">
        <v>43733</v>
      </c>
      <c r="C1614" s="27" t="str">
        <f ca="1">IF(Table_owssvr[[#This Row],[Date]]&gt;=(TODAY()-365),"Y","N")</f>
        <v>Y</v>
      </c>
      <c r="D1614" s="25" t="s">
        <v>434</v>
      </c>
      <c r="E1614" s="25" t="s">
        <v>19</v>
      </c>
      <c r="F1614" s="14" t="s">
        <v>3201</v>
      </c>
      <c r="G1614" s="25" t="s">
        <v>924</v>
      </c>
      <c r="H1614" s="28" t="str">
        <f>IFERROR(LEFT(Table_owssvr[[#This Row],[Subject]],FIND(";",Table_owssvr[[#This Row],[Subject]])-1),Table_owssvr[[#This Row],[Subject]])</f>
        <v>Low-Moderate Income - National Objective</v>
      </c>
      <c r="I1614" s="25" t="s">
        <v>16</v>
      </c>
      <c r="J1614" s="25" t="s">
        <v>0</v>
      </c>
      <c r="K1614" s="29">
        <v>43738.567604166667</v>
      </c>
      <c r="L1614" s="25"/>
      <c r="M1614" s="25"/>
      <c r="N1614" s="30" t="s">
        <v>12</v>
      </c>
      <c r="O1614" s="28" t="b">
        <v>0</v>
      </c>
      <c r="P1614" s="25" t="s">
        <v>15</v>
      </c>
      <c r="Q1614" s="28" t="str">
        <f>IF(ISNUMBER(SEARCH(",",Table_owssvr[[#This Row],[Created By]])),SUBSTITUTE(Table_owssvr[[#This Row],[Created By]]," OCD,",""),Table_owssvr[[#This Row],[Created By]])</f>
        <v>Tomorr LeBeouf</v>
      </c>
      <c r="R1614" s="28" t="str">
        <f>IF(ISNUMBER(SEARCH(",",Table_owssvr[[#This Row],[Created By]])),(MID(Table_owssvr[[#This Row],[Created By_A]]&amp;" "&amp;Table_owssvr[[#This Row],[Created By_A]],FIND(" ",Table_owssvr[[#This Row],[Created By_A]])+1,LEN(Table_owssvr[[#This Row],[Created By_A]]))),Table_owssvr[[#This Row],[Created By]])</f>
        <v>Tomorr LeBeouf</v>
      </c>
      <c r="S1614" s="36" t="str">
        <f>IF(ISNUMBER(SEARCH(",",Table_owssvr[[#This Row],[Created By_B1]])),SUBSTITUTE(Table_owssvr[[#This Row],[Created By_B1]],",",""),Table_owssvr[[#This Row],[Created By_B1]])</f>
        <v>Tomorr LeBeouf</v>
      </c>
      <c r="T1614" s="31">
        <v>1632</v>
      </c>
      <c r="U1614" s="25" t="s">
        <v>15</v>
      </c>
      <c r="V1614" s="29">
        <v>43738.567604166667</v>
      </c>
      <c r="W1614" s="25" t="s">
        <v>0</v>
      </c>
      <c r="X1614" s="25"/>
      <c r="Y1614" s="25" t="s">
        <v>13</v>
      </c>
      <c r="Z1614" s="25" t="s">
        <v>12</v>
      </c>
      <c r="AA1614" s="25" t="s">
        <v>11</v>
      </c>
    </row>
    <row r="1615" spans="1:27" x14ac:dyDescent="0.25">
      <c r="A1615" s="25" t="s">
        <v>3200</v>
      </c>
      <c r="B1615" s="26">
        <v>43738</v>
      </c>
      <c r="C1615" s="27" t="str">
        <f ca="1">IF(Table_owssvr[[#This Row],[Date]]&gt;=(TODAY()-365),"Y","N")</f>
        <v>Y</v>
      </c>
      <c r="D1615" s="25" t="s">
        <v>434</v>
      </c>
      <c r="E1615" s="25" t="s">
        <v>19</v>
      </c>
      <c r="F1615" s="14" t="s">
        <v>3202</v>
      </c>
      <c r="G1615" s="25" t="s">
        <v>687</v>
      </c>
      <c r="H1615" s="28" t="str">
        <f>IFERROR(LEFT(Table_owssvr[[#This Row],[Subject]],FIND(";",Table_owssvr[[#This Row],[Subject]])-1),Table_owssvr[[#This Row],[Subject]])</f>
        <v>Duplication of Benefits</v>
      </c>
      <c r="I1615" s="25" t="s">
        <v>27</v>
      </c>
      <c r="J1615" s="25" t="s">
        <v>0</v>
      </c>
      <c r="K1615" s="29">
        <v>43738.569409722222</v>
      </c>
      <c r="L1615" s="25"/>
      <c r="M1615" s="25"/>
      <c r="N1615" s="30" t="s">
        <v>12</v>
      </c>
      <c r="O1615" s="28" t="b">
        <v>0</v>
      </c>
      <c r="P1615" s="25" t="s">
        <v>15</v>
      </c>
      <c r="Q1615" s="28" t="str">
        <f>IF(ISNUMBER(SEARCH(",",Table_owssvr[[#This Row],[Created By]])),SUBSTITUTE(Table_owssvr[[#This Row],[Created By]]," OCD,",""),Table_owssvr[[#This Row],[Created By]])</f>
        <v>Tomorr LeBeouf</v>
      </c>
      <c r="R1615" s="28" t="str">
        <f>IF(ISNUMBER(SEARCH(",",Table_owssvr[[#This Row],[Created By]])),(MID(Table_owssvr[[#This Row],[Created By_A]]&amp;" "&amp;Table_owssvr[[#This Row],[Created By_A]],FIND(" ",Table_owssvr[[#This Row],[Created By_A]])+1,LEN(Table_owssvr[[#This Row],[Created By_A]]))),Table_owssvr[[#This Row],[Created By]])</f>
        <v>Tomorr LeBeouf</v>
      </c>
      <c r="S1615" s="36" t="str">
        <f>IF(ISNUMBER(SEARCH(",",Table_owssvr[[#This Row],[Created By_B1]])),SUBSTITUTE(Table_owssvr[[#This Row],[Created By_B1]],",",""),Table_owssvr[[#This Row],[Created By_B1]])</f>
        <v>Tomorr LeBeouf</v>
      </c>
      <c r="T1615" s="31">
        <v>1633</v>
      </c>
      <c r="U1615" s="25" t="s">
        <v>15</v>
      </c>
      <c r="V1615" s="29">
        <v>43738.569409722222</v>
      </c>
      <c r="W1615" s="25" t="s">
        <v>0</v>
      </c>
      <c r="X1615" s="25"/>
      <c r="Y1615" s="25" t="s">
        <v>13</v>
      </c>
      <c r="Z1615" s="25" t="s">
        <v>12</v>
      </c>
      <c r="AA1615" s="25" t="s">
        <v>11</v>
      </c>
    </row>
    <row r="1616" spans="1:27" x14ac:dyDescent="0.25">
      <c r="A1616" s="25" t="s">
        <v>3203</v>
      </c>
      <c r="B1616" s="26">
        <v>43724</v>
      </c>
      <c r="C1616" s="27" t="str">
        <f ca="1">IF(Table_owssvr[[#This Row],[Date]]&gt;=(TODAY()-365),"Y","N")</f>
        <v>Y</v>
      </c>
      <c r="D1616" s="25" t="s">
        <v>3204</v>
      </c>
      <c r="E1616" s="25" t="s">
        <v>19</v>
      </c>
      <c r="F1616" s="14" t="s">
        <v>3205</v>
      </c>
      <c r="G1616" s="25" t="s">
        <v>59</v>
      </c>
      <c r="H1616" s="28" t="str">
        <f>IFERROR(LEFT(Table_owssvr[[#This Row],[Subject]],FIND(";",Table_owssvr[[#This Row],[Subject]])-1),Table_owssvr[[#This Row],[Subject]])</f>
        <v>Damage related to disaster</v>
      </c>
      <c r="I1616" s="25" t="s">
        <v>16</v>
      </c>
      <c r="J1616" s="25" t="s">
        <v>3206</v>
      </c>
      <c r="K1616" s="29">
        <v>43738.63758101852</v>
      </c>
      <c r="L1616" s="25"/>
      <c r="M1616" s="25"/>
      <c r="N1616" s="30" t="s">
        <v>12</v>
      </c>
      <c r="O1616" s="28" t="b">
        <v>0</v>
      </c>
      <c r="P1616" s="25" t="s">
        <v>15</v>
      </c>
      <c r="Q1616" s="28" t="str">
        <f>IF(ISNUMBER(SEARCH(",",Table_owssvr[[#This Row],[Created By]])),SUBSTITUTE(Table_owssvr[[#This Row],[Created By]]," OCD,",""),Table_owssvr[[#This Row],[Created By]])</f>
        <v>Kimberly Lundy</v>
      </c>
      <c r="R1616" s="28" t="str">
        <f>IF(ISNUMBER(SEARCH(",",Table_owssvr[[#This Row],[Created By]])),(MID(Table_owssvr[[#This Row],[Created By_A]]&amp;" "&amp;Table_owssvr[[#This Row],[Created By_A]],FIND(" ",Table_owssvr[[#This Row],[Created By_A]])+1,LEN(Table_owssvr[[#This Row],[Created By_A]]))),Table_owssvr[[#This Row],[Created By]])</f>
        <v>Kimberly Lundy</v>
      </c>
      <c r="S1616" s="36" t="str">
        <f>IF(ISNUMBER(SEARCH(",",Table_owssvr[[#This Row],[Created By_B1]])),SUBSTITUTE(Table_owssvr[[#This Row],[Created By_B1]],",",""),Table_owssvr[[#This Row],[Created By_B1]])</f>
        <v>Kimberly Lundy</v>
      </c>
      <c r="T1616" s="31">
        <v>1634</v>
      </c>
      <c r="U1616" s="25" t="s">
        <v>15</v>
      </c>
      <c r="V1616" s="29">
        <v>43738.63758101852</v>
      </c>
      <c r="W1616" s="25" t="s">
        <v>3206</v>
      </c>
      <c r="X1616" s="25"/>
      <c r="Y1616" s="25" t="s">
        <v>13</v>
      </c>
      <c r="Z1616" s="25" t="s">
        <v>12</v>
      </c>
      <c r="AA1616" s="25" t="s">
        <v>11</v>
      </c>
    </row>
    <row r="1617" spans="1:27" x14ac:dyDescent="0.25">
      <c r="A1617" s="25" t="s">
        <v>649</v>
      </c>
      <c r="B1617" s="26">
        <v>43712</v>
      </c>
      <c r="C1617" s="27" t="str">
        <f ca="1">IF(Table_owssvr[[#This Row],[Date]]&gt;=(TODAY()-365),"Y","N")</f>
        <v>Y</v>
      </c>
      <c r="D1617" s="25" t="s">
        <v>648</v>
      </c>
      <c r="E1617" s="25" t="s">
        <v>19</v>
      </c>
      <c r="F1617" s="14" t="s">
        <v>2802</v>
      </c>
      <c r="G1617" s="25" t="s">
        <v>113</v>
      </c>
      <c r="H1617" s="28" t="str">
        <f>IFERROR(LEFT(Table_owssvr[[#This Row],[Subject]],FIND(";",Table_owssvr[[#This Row],[Subject]])-1),Table_owssvr[[#This Row],[Subject]])</f>
        <v>Duplication of Benefits</v>
      </c>
      <c r="I1617" s="25" t="s">
        <v>27</v>
      </c>
      <c r="J1617" s="25" t="s">
        <v>7</v>
      </c>
      <c r="K1617" s="29">
        <v>43739.404849537037</v>
      </c>
      <c r="L1617" s="25"/>
      <c r="M1617" s="25"/>
      <c r="N1617" s="30" t="s">
        <v>12</v>
      </c>
      <c r="O1617" s="28" t="b">
        <v>0</v>
      </c>
      <c r="P1617" s="25" t="s">
        <v>15</v>
      </c>
      <c r="Q1617" s="28" t="str">
        <f>IF(ISNUMBER(SEARCH(",",Table_owssvr[[#This Row],[Created By]])),SUBSTITUTE(Table_owssvr[[#This Row],[Created By]]," OCD,",""),Table_owssvr[[#This Row],[Created By]])</f>
        <v>Michael Chua</v>
      </c>
      <c r="R1617" s="28" t="str">
        <f>IF(ISNUMBER(SEARCH(",",Table_owssvr[[#This Row],[Created By]])),(MID(Table_owssvr[[#This Row],[Created By_A]]&amp;" "&amp;Table_owssvr[[#This Row],[Created By_A]],FIND(" ",Table_owssvr[[#This Row],[Created By_A]])+1,LEN(Table_owssvr[[#This Row],[Created By_A]]))),Table_owssvr[[#This Row],[Created By]])</f>
        <v>Michael Chua</v>
      </c>
      <c r="S1617" s="36" t="str">
        <f>IF(ISNUMBER(SEARCH(",",Table_owssvr[[#This Row],[Created By_B1]])),SUBSTITUTE(Table_owssvr[[#This Row],[Created By_B1]],",",""),Table_owssvr[[#This Row],[Created By_B1]])</f>
        <v>Michael Chua</v>
      </c>
      <c r="T1617" s="31">
        <v>1635</v>
      </c>
      <c r="U1617" s="25" t="s">
        <v>15</v>
      </c>
      <c r="V1617" s="29">
        <v>43739.404849537037</v>
      </c>
      <c r="W1617" s="25" t="s">
        <v>7</v>
      </c>
      <c r="X1617" s="25"/>
      <c r="Y1617" s="25" t="s">
        <v>13</v>
      </c>
      <c r="Z1617" s="25" t="s">
        <v>12</v>
      </c>
      <c r="AA1617" s="25" t="s">
        <v>11</v>
      </c>
    </row>
    <row r="1618" spans="1:27" x14ac:dyDescent="0.25">
      <c r="A1618" s="25" t="s">
        <v>649</v>
      </c>
      <c r="B1618" s="26">
        <v>43719</v>
      </c>
      <c r="C1618" s="27" t="str">
        <f ca="1">IF(Table_owssvr[[#This Row],[Date]]&gt;=(TODAY()-365),"Y","N")</f>
        <v>Y</v>
      </c>
      <c r="D1618" s="25" t="s">
        <v>648</v>
      </c>
      <c r="E1618" s="25" t="s">
        <v>19</v>
      </c>
      <c r="F1618" s="14" t="s">
        <v>2802</v>
      </c>
      <c r="G1618" s="25" t="s">
        <v>113</v>
      </c>
      <c r="H1618" s="28" t="str">
        <f>IFERROR(LEFT(Table_owssvr[[#This Row],[Subject]],FIND(";",Table_owssvr[[#This Row],[Subject]])-1),Table_owssvr[[#This Row],[Subject]])</f>
        <v>Duplication of Benefits</v>
      </c>
      <c r="I1618" s="25" t="s">
        <v>27</v>
      </c>
      <c r="J1618" s="25" t="s">
        <v>7</v>
      </c>
      <c r="K1618" s="29">
        <v>43739.405324074076</v>
      </c>
      <c r="L1618" s="25"/>
      <c r="M1618" s="25"/>
      <c r="N1618" s="30" t="s">
        <v>12</v>
      </c>
      <c r="O1618" s="28" t="b">
        <v>0</v>
      </c>
      <c r="P1618" s="25" t="s">
        <v>15</v>
      </c>
      <c r="Q1618" s="28" t="str">
        <f>IF(ISNUMBER(SEARCH(",",Table_owssvr[[#This Row],[Created By]])),SUBSTITUTE(Table_owssvr[[#This Row],[Created By]]," OCD,",""),Table_owssvr[[#This Row],[Created By]])</f>
        <v>Michael Chua</v>
      </c>
      <c r="R1618" s="28" t="str">
        <f>IF(ISNUMBER(SEARCH(",",Table_owssvr[[#This Row],[Created By]])),(MID(Table_owssvr[[#This Row],[Created By_A]]&amp;" "&amp;Table_owssvr[[#This Row],[Created By_A]],FIND(" ",Table_owssvr[[#This Row],[Created By_A]])+1,LEN(Table_owssvr[[#This Row],[Created By_A]]))),Table_owssvr[[#This Row],[Created By]])</f>
        <v>Michael Chua</v>
      </c>
      <c r="S1618" s="36" t="str">
        <f>IF(ISNUMBER(SEARCH(",",Table_owssvr[[#This Row],[Created By_B1]])),SUBSTITUTE(Table_owssvr[[#This Row],[Created By_B1]],",",""),Table_owssvr[[#This Row],[Created By_B1]])</f>
        <v>Michael Chua</v>
      </c>
      <c r="T1618" s="31">
        <v>1636</v>
      </c>
      <c r="U1618" s="25" t="s">
        <v>15</v>
      </c>
      <c r="V1618" s="29">
        <v>43739.405324074076</v>
      </c>
      <c r="W1618" s="25" t="s">
        <v>7</v>
      </c>
      <c r="X1618" s="25"/>
      <c r="Y1618" s="25" t="s">
        <v>13</v>
      </c>
      <c r="Z1618" s="25" t="s">
        <v>12</v>
      </c>
      <c r="AA1618" s="25" t="s">
        <v>11</v>
      </c>
    </row>
    <row r="1619" spans="1:27" x14ac:dyDescent="0.25">
      <c r="A1619" s="25" t="s">
        <v>649</v>
      </c>
      <c r="B1619" s="26">
        <v>43726</v>
      </c>
      <c r="C1619" s="27" t="str">
        <f ca="1">IF(Table_owssvr[[#This Row],[Date]]&gt;=(TODAY()-365),"Y","N")</f>
        <v>Y</v>
      </c>
      <c r="D1619" s="25" t="s">
        <v>648</v>
      </c>
      <c r="E1619" s="25" t="s">
        <v>19</v>
      </c>
      <c r="F1619" s="14" t="s">
        <v>2802</v>
      </c>
      <c r="G1619" s="25" t="s">
        <v>113</v>
      </c>
      <c r="H1619" s="28" t="str">
        <f>IFERROR(LEFT(Table_owssvr[[#This Row],[Subject]],FIND(";",Table_owssvr[[#This Row],[Subject]])-1),Table_owssvr[[#This Row],[Subject]])</f>
        <v>Duplication of Benefits</v>
      </c>
      <c r="I1619" s="25" t="s">
        <v>27</v>
      </c>
      <c r="J1619" s="25" t="s">
        <v>7</v>
      </c>
      <c r="K1619" s="29">
        <v>43739.405787037038</v>
      </c>
      <c r="L1619" s="25"/>
      <c r="M1619" s="25"/>
      <c r="N1619" s="30" t="s">
        <v>12</v>
      </c>
      <c r="O1619" s="28" t="b">
        <v>0</v>
      </c>
      <c r="P1619" s="25" t="s">
        <v>15</v>
      </c>
      <c r="Q1619" s="28" t="str">
        <f>IF(ISNUMBER(SEARCH(",",Table_owssvr[[#This Row],[Created By]])),SUBSTITUTE(Table_owssvr[[#This Row],[Created By]]," OCD,",""),Table_owssvr[[#This Row],[Created By]])</f>
        <v>Michael Chua</v>
      </c>
      <c r="R1619" s="28" t="str">
        <f>IF(ISNUMBER(SEARCH(",",Table_owssvr[[#This Row],[Created By]])),(MID(Table_owssvr[[#This Row],[Created By_A]]&amp;" "&amp;Table_owssvr[[#This Row],[Created By_A]],FIND(" ",Table_owssvr[[#This Row],[Created By_A]])+1,LEN(Table_owssvr[[#This Row],[Created By_A]]))),Table_owssvr[[#This Row],[Created By]])</f>
        <v>Michael Chua</v>
      </c>
      <c r="S1619" s="36" t="str">
        <f>IF(ISNUMBER(SEARCH(",",Table_owssvr[[#This Row],[Created By_B1]])),SUBSTITUTE(Table_owssvr[[#This Row],[Created By_B1]],",",""),Table_owssvr[[#This Row],[Created By_B1]])</f>
        <v>Michael Chua</v>
      </c>
      <c r="T1619" s="31">
        <v>1637</v>
      </c>
      <c r="U1619" s="25" t="s">
        <v>15</v>
      </c>
      <c r="V1619" s="29">
        <v>43739.405787037038</v>
      </c>
      <c r="W1619" s="25" t="s">
        <v>7</v>
      </c>
      <c r="X1619" s="25"/>
      <c r="Y1619" s="25" t="s">
        <v>13</v>
      </c>
      <c r="Z1619" s="25" t="s">
        <v>12</v>
      </c>
      <c r="AA1619" s="25" t="s">
        <v>11</v>
      </c>
    </row>
    <row r="1620" spans="1:27" x14ac:dyDescent="0.25">
      <c r="A1620" s="25" t="s">
        <v>649</v>
      </c>
      <c r="B1620" s="26">
        <v>43733</v>
      </c>
      <c r="C1620" s="27" t="str">
        <f ca="1">IF(Table_owssvr[[#This Row],[Date]]&gt;=(TODAY()-365),"Y","N")</f>
        <v>Y</v>
      </c>
      <c r="D1620" s="25" t="s">
        <v>648</v>
      </c>
      <c r="E1620" s="25" t="s">
        <v>19</v>
      </c>
      <c r="F1620" s="14" t="s">
        <v>2802</v>
      </c>
      <c r="G1620" s="25" t="s">
        <v>113</v>
      </c>
      <c r="H1620" s="28" t="str">
        <f>IFERROR(LEFT(Table_owssvr[[#This Row],[Subject]],FIND(";",Table_owssvr[[#This Row],[Subject]])-1),Table_owssvr[[#This Row],[Subject]])</f>
        <v>Duplication of Benefits</v>
      </c>
      <c r="I1620" s="25" t="s">
        <v>27</v>
      </c>
      <c r="J1620" s="25" t="s">
        <v>7</v>
      </c>
      <c r="K1620" s="29">
        <v>43739.406145833331</v>
      </c>
      <c r="L1620" s="25"/>
      <c r="M1620" s="25"/>
      <c r="N1620" s="30" t="s">
        <v>12</v>
      </c>
      <c r="O1620" s="28" t="b">
        <v>0</v>
      </c>
      <c r="P1620" s="25" t="s">
        <v>15</v>
      </c>
      <c r="Q1620" s="28" t="str">
        <f>IF(ISNUMBER(SEARCH(",",Table_owssvr[[#This Row],[Created By]])),SUBSTITUTE(Table_owssvr[[#This Row],[Created By]]," OCD,",""),Table_owssvr[[#This Row],[Created By]])</f>
        <v>Michael Chua</v>
      </c>
      <c r="R1620" s="28" t="str">
        <f>IF(ISNUMBER(SEARCH(",",Table_owssvr[[#This Row],[Created By]])),(MID(Table_owssvr[[#This Row],[Created By_A]]&amp;" "&amp;Table_owssvr[[#This Row],[Created By_A]],FIND(" ",Table_owssvr[[#This Row],[Created By_A]])+1,LEN(Table_owssvr[[#This Row],[Created By_A]]))),Table_owssvr[[#This Row],[Created By]])</f>
        <v>Michael Chua</v>
      </c>
      <c r="S1620" s="36" t="str">
        <f>IF(ISNUMBER(SEARCH(",",Table_owssvr[[#This Row],[Created By_B1]])),SUBSTITUTE(Table_owssvr[[#This Row],[Created By_B1]],",",""),Table_owssvr[[#This Row],[Created By_B1]])</f>
        <v>Michael Chua</v>
      </c>
      <c r="T1620" s="31">
        <v>1638</v>
      </c>
      <c r="U1620" s="25" t="s">
        <v>15</v>
      </c>
      <c r="V1620" s="29">
        <v>43739.406145833331</v>
      </c>
      <c r="W1620" s="25" t="s">
        <v>7</v>
      </c>
      <c r="X1620" s="25"/>
      <c r="Y1620" s="25" t="s">
        <v>13</v>
      </c>
      <c r="Z1620" s="25" t="s">
        <v>12</v>
      </c>
      <c r="AA1620" s="25" t="s">
        <v>11</v>
      </c>
    </row>
    <row r="1621" spans="1:27" x14ac:dyDescent="0.25">
      <c r="A1621" s="25" t="s">
        <v>512</v>
      </c>
      <c r="B1621" s="26">
        <v>43739</v>
      </c>
      <c r="C1621" s="27" t="str">
        <f ca="1">IF(Table_owssvr[[#This Row],[Date]]&gt;=(TODAY()-365),"Y","N")</f>
        <v>Y</v>
      </c>
      <c r="D1621" s="25" t="s">
        <v>3207</v>
      </c>
      <c r="E1621" s="25" t="s">
        <v>335</v>
      </c>
      <c r="F1621" s="14" t="s">
        <v>3208</v>
      </c>
      <c r="G1621" s="25" t="s">
        <v>432</v>
      </c>
      <c r="H1621" s="28" t="str">
        <f>IFERROR(LEFT(Table_owssvr[[#This Row],[Subject]],FIND(";",Table_owssvr[[#This Row],[Subject]])-1),Table_owssvr[[#This Row],[Subject]])</f>
        <v>Financial Management</v>
      </c>
      <c r="I1621" s="25" t="s">
        <v>27</v>
      </c>
      <c r="J1621" s="25" t="s">
        <v>2527</v>
      </c>
      <c r="K1621" s="29">
        <v>43739.434733796297</v>
      </c>
      <c r="L1621" s="25"/>
      <c r="M1621" s="25"/>
      <c r="N1621" s="30" t="s">
        <v>12</v>
      </c>
      <c r="O1621" s="28" t="b">
        <v>0</v>
      </c>
      <c r="P1621" s="25" t="s">
        <v>15</v>
      </c>
      <c r="Q1621" s="28" t="str">
        <f>IF(ISNUMBER(SEARCH(",",Table_owssvr[[#This Row],[Created By]])),SUBSTITUTE(Table_owssvr[[#This Row],[Created By]]," OCD,",""),Table_owssvr[[#This Row],[Created By]])</f>
        <v>Sydney Pino</v>
      </c>
      <c r="R1621" s="28" t="str">
        <f>IF(ISNUMBER(SEARCH(",",Table_owssvr[[#This Row],[Created By]])),(MID(Table_owssvr[[#This Row],[Created By_A]]&amp;" "&amp;Table_owssvr[[#This Row],[Created By_A]],FIND(" ",Table_owssvr[[#This Row],[Created By_A]])+1,LEN(Table_owssvr[[#This Row],[Created By_A]]))),Table_owssvr[[#This Row],[Created By]])</f>
        <v>Sydney Pino</v>
      </c>
      <c r="S1621" s="36" t="str">
        <f>IF(ISNUMBER(SEARCH(",",Table_owssvr[[#This Row],[Created By_B1]])),SUBSTITUTE(Table_owssvr[[#This Row],[Created By_B1]],",",""),Table_owssvr[[#This Row],[Created By_B1]])</f>
        <v>Sydney Pino</v>
      </c>
      <c r="T1621" s="31">
        <v>1639</v>
      </c>
      <c r="U1621" s="25" t="s">
        <v>15</v>
      </c>
      <c r="V1621" s="29">
        <v>43739.434733796297</v>
      </c>
      <c r="W1621" s="25" t="s">
        <v>2527</v>
      </c>
      <c r="X1621" s="25"/>
      <c r="Y1621" s="25" t="s">
        <v>13</v>
      </c>
      <c r="Z1621" s="25" t="s">
        <v>12</v>
      </c>
      <c r="AA1621" s="25" t="s">
        <v>11</v>
      </c>
    </row>
    <row r="1622" spans="1:27" x14ac:dyDescent="0.25">
      <c r="A1622" s="25" t="s">
        <v>2706</v>
      </c>
      <c r="B1622" s="26">
        <v>43738</v>
      </c>
      <c r="C1622" s="27" t="str">
        <f ca="1">IF(Table_owssvr[[#This Row],[Date]]&gt;=(TODAY()-365),"Y","N")</f>
        <v>Y</v>
      </c>
      <c r="D1622" s="25" t="s">
        <v>2864</v>
      </c>
      <c r="E1622" s="25" t="s">
        <v>39</v>
      </c>
      <c r="F1622" s="14" t="s">
        <v>3209</v>
      </c>
      <c r="G1622" s="25" t="s">
        <v>1265</v>
      </c>
      <c r="H1622" s="28" t="str">
        <f>IFERROR(LEFT(Table_owssvr[[#This Row],[Subject]],FIND(";",Table_owssvr[[#This Row],[Subject]])-1),Table_owssvr[[#This Row],[Subject]])</f>
        <v>Damage related to disaster</v>
      </c>
      <c r="I1622" s="25" t="s">
        <v>27</v>
      </c>
      <c r="J1622" s="25" t="s">
        <v>4</v>
      </c>
      <c r="K1622" s="29">
        <v>43739.694884259261</v>
      </c>
      <c r="L1622" s="25"/>
      <c r="M1622" s="25"/>
      <c r="N1622" s="30" t="s">
        <v>12</v>
      </c>
      <c r="O1622" s="28" t="b">
        <v>0</v>
      </c>
      <c r="P1622" s="25" t="s">
        <v>15</v>
      </c>
      <c r="Q1622" s="28" t="str">
        <f>IF(ISNUMBER(SEARCH(",",Table_owssvr[[#This Row],[Created By]])),SUBSTITUTE(Table_owssvr[[#This Row],[Created By]]," OCD,",""),Table_owssvr[[#This Row],[Created By]])</f>
        <v>Kristen Hebert</v>
      </c>
      <c r="R1622" s="28" t="str">
        <f>IF(ISNUMBER(SEARCH(",",Table_owssvr[[#This Row],[Created By]])),(MID(Table_owssvr[[#This Row],[Created By_A]]&amp;" "&amp;Table_owssvr[[#This Row],[Created By_A]],FIND(" ",Table_owssvr[[#This Row],[Created By_A]])+1,LEN(Table_owssvr[[#This Row],[Created By_A]]))),Table_owssvr[[#This Row],[Created By]])</f>
        <v>Kristen Hebert</v>
      </c>
      <c r="S1622" s="36" t="str">
        <f>IF(ISNUMBER(SEARCH(",",Table_owssvr[[#This Row],[Created By_B1]])),SUBSTITUTE(Table_owssvr[[#This Row],[Created By_B1]],",",""),Table_owssvr[[#This Row],[Created By_B1]])</f>
        <v>Kristen Hebert</v>
      </c>
      <c r="T1622" s="31">
        <v>1640</v>
      </c>
      <c r="U1622" s="25" t="s">
        <v>15</v>
      </c>
      <c r="V1622" s="29">
        <v>43739.694884259261</v>
      </c>
      <c r="W1622" s="25" t="s">
        <v>4</v>
      </c>
      <c r="X1622" s="25"/>
      <c r="Y1622" s="25" t="s">
        <v>190</v>
      </c>
      <c r="Z1622" s="25" t="s">
        <v>12</v>
      </c>
      <c r="AA1622" s="25" t="s">
        <v>11</v>
      </c>
    </row>
    <row r="1623" spans="1:27" x14ac:dyDescent="0.25">
      <c r="A1623" s="25" t="s">
        <v>41</v>
      </c>
      <c r="B1623" s="26">
        <v>43741</v>
      </c>
      <c r="C1623" s="27" t="str">
        <f ca="1">IF(Table_owssvr[[#This Row],[Date]]&gt;=(TODAY()-365),"Y","N")</f>
        <v>Y</v>
      </c>
      <c r="D1623" s="25" t="s">
        <v>40</v>
      </c>
      <c r="E1623" s="25" t="s">
        <v>39</v>
      </c>
      <c r="F1623" s="14" t="s">
        <v>3210</v>
      </c>
      <c r="G1623" s="25" t="s">
        <v>13</v>
      </c>
      <c r="H1623" s="28" t="str">
        <f>IFERROR(LEFT(Table_owssvr[[#This Row],[Subject]],FIND(";",Table_owssvr[[#This Row],[Subject]])-1),Table_owssvr[[#This Row],[Subject]])</f>
        <v>Grants Management</v>
      </c>
      <c r="I1623" s="25" t="s">
        <v>27</v>
      </c>
      <c r="J1623" s="25" t="s">
        <v>26</v>
      </c>
      <c r="K1623" s="29">
        <v>43741.342291666668</v>
      </c>
      <c r="L1623" s="25"/>
      <c r="M1623" s="25"/>
      <c r="N1623" s="30" t="s">
        <v>12</v>
      </c>
      <c r="O1623" s="28" t="b">
        <v>0</v>
      </c>
      <c r="P1623" s="25" t="s">
        <v>15</v>
      </c>
      <c r="Q1623" s="28" t="str">
        <f>IF(ISNUMBER(SEARCH(",",Table_owssvr[[#This Row],[Created By]])),SUBSTITUTE(Table_owssvr[[#This Row],[Created By]]," OCD,",""),Table_owssvr[[#This Row],[Created By]])</f>
        <v>Jimmy Dunphy</v>
      </c>
      <c r="R1623" s="28" t="str">
        <f>IF(ISNUMBER(SEARCH(",",Table_owssvr[[#This Row],[Created By]])),(MID(Table_owssvr[[#This Row],[Created By_A]]&amp;" "&amp;Table_owssvr[[#This Row],[Created By_A]],FIND(" ",Table_owssvr[[#This Row],[Created By_A]])+1,LEN(Table_owssvr[[#This Row],[Created By_A]]))),Table_owssvr[[#This Row],[Created By]])</f>
        <v>Jimmy Dunphy</v>
      </c>
      <c r="S1623" s="36" t="str">
        <f>IF(ISNUMBER(SEARCH(",",Table_owssvr[[#This Row],[Created By_B1]])),SUBSTITUTE(Table_owssvr[[#This Row],[Created By_B1]],",",""),Table_owssvr[[#This Row],[Created By_B1]])</f>
        <v>Jimmy Dunphy</v>
      </c>
      <c r="T1623" s="31">
        <v>1641</v>
      </c>
      <c r="U1623" s="25" t="s">
        <v>15</v>
      </c>
      <c r="V1623" s="29">
        <v>43776.312824074077</v>
      </c>
      <c r="W1623" s="25" t="s">
        <v>26</v>
      </c>
      <c r="X1623" s="25"/>
      <c r="Y1623" s="25" t="s">
        <v>13</v>
      </c>
      <c r="Z1623" s="25" t="s">
        <v>12</v>
      </c>
      <c r="AA1623" s="25" t="s">
        <v>11</v>
      </c>
    </row>
    <row r="1624" spans="1:27" x14ac:dyDescent="0.25">
      <c r="A1624" s="25" t="s">
        <v>2419</v>
      </c>
      <c r="B1624" s="26">
        <v>43740</v>
      </c>
      <c r="C1624" s="27" t="str">
        <f ca="1">IF(Table_owssvr[[#This Row],[Date]]&gt;=(TODAY()-365),"Y","N")</f>
        <v>Y</v>
      </c>
      <c r="D1624" s="25" t="s">
        <v>3211</v>
      </c>
      <c r="E1624" s="25" t="s">
        <v>19</v>
      </c>
      <c r="F1624" s="14" t="s">
        <v>3212</v>
      </c>
      <c r="G1624" s="25" t="s">
        <v>3213</v>
      </c>
      <c r="H1624" s="28" t="str">
        <f>IFERROR(LEFT(Table_owssvr[[#This Row],[Subject]],FIND(";",Table_owssvr[[#This Row],[Subject]])-1),Table_owssvr[[#This Row],[Subject]])</f>
        <v>Damage related to disaster</v>
      </c>
      <c r="I1624" s="25" t="s">
        <v>16</v>
      </c>
      <c r="J1624" s="25" t="s">
        <v>95</v>
      </c>
      <c r="K1624" s="29">
        <v>43741.444537037038</v>
      </c>
      <c r="L1624" s="25"/>
      <c r="M1624" s="25"/>
      <c r="N1624" s="30" t="s">
        <v>12</v>
      </c>
      <c r="O1624" s="28" t="b">
        <v>0</v>
      </c>
      <c r="P1624" s="25" t="s">
        <v>15</v>
      </c>
      <c r="Q1624" s="28" t="str">
        <f>IF(ISNUMBER(SEARCH(",",Table_owssvr[[#This Row],[Created By]])),SUBSTITUTE(Table_owssvr[[#This Row],[Created By]]," OCD,",""),Table_owssvr[[#This Row],[Created By]])</f>
        <v>Eugenia Williams</v>
      </c>
      <c r="R1624" s="28" t="str">
        <f>IF(ISNUMBER(SEARCH(",",Table_owssvr[[#This Row],[Created By]])),(MID(Table_owssvr[[#This Row],[Created By_A]]&amp;" "&amp;Table_owssvr[[#This Row],[Created By_A]],FIND(" ",Table_owssvr[[#This Row],[Created By_A]])+1,LEN(Table_owssvr[[#This Row],[Created By_A]]))),Table_owssvr[[#This Row],[Created By]])</f>
        <v>Eugenia Williams</v>
      </c>
      <c r="S1624" s="36" t="str">
        <f>IF(ISNUMBER(SEARCH(",",Table_owssvr[[#This Row],[Created By_B1]])),SUBSTITUTE(Table_owssvr[[#This Row],[Created By_B1]],",",""),Table_owssvr[[#This Row],[Created By_B1]])</f>
        <v>Eugenia Williams</v>
      </c>
      <c r="T1624" s="31">
        <v>1642</v>
      </c>
      <c r="U1624" s="25" t="s">
        <v>15</v>
      </c>
      <c r="V1624" s="29">
        <v>43741.444537037038</v>
      </c>
      <c r="W1624" s="25" t="s">
        <v>95</v>
      </c>
      <c r="X1624" s="25"/>
      <c r="Y1624" s="25" t="s">
        <v>13</v>
      </c>
      <c r="Z1624" s="25" t="s">
        <v>12</v>
      </c>
      <c r="AA1624" s="25" t="s">
        <v>11</v>
      </c>
    </row>
    <row r="1625" spans="1:27" x14ac:dyDescent="0.25">
      <c r="A1625" s="25" t="s">
        <v>479</v>
      </c>
      <c r="B1625" s="26">
        <v>43745</v>
      </c>
      <c r="C1625" s="27" t="str">
        <f ca="1">IF(Table_owssvr[[#This Row],[Date]]&gt;=(TODAY()-365),"Y","N")</f>
        <v>Y</v>
      </c>
      <c r="D1625" s="25" t="s">
        <v>478</v>
      </c>
      <c r="E1625" s="25" t="s">
        <v>39</v>
      </c>
      <c r="F1625" s="14" t="s">
        <v>3214</v>
      </c>
      <c r="G1625" s="25" t="s">
        <v>400</v>
      </c>
      <c r="H1625" s="28" t="str">
        <f>IFERROR(LEFT(Table_owssvr[[#This Row],[Subject]],FIND(";",Table_owssvr[[#This Row],[Subject]])-1),Table_owssvr[[#This Row],[Subject]])</f>
        <v>Eligible CDBG Activities</v>
      </c>
      <c r="I1625" s="25" t="s">
        <v>27</v>
      </c>
      <c r="J1625" s="25" t="s">
        <v>2527</v>
      </c>
      <c r="K1625" s="29">
        <v>43745.354074074072</v>
      </c>
      <c r="L1625" s="25"/>
      <c r="M1625" s="25"/>
      <c r="N1625" s="30" t="s">
        <v>12</v>
      </c>
      <c r="O1625" s="28" t="b">
        <v>0</v>
      </c>
      <c r="P1625" s="25" t="s">
        <v>15</v>
      </c>
      <c r="Q1625" s="28" t="str">
        <f>IF(ISNUMBER(SEARCH(",",Table_owssvr[[#This Row],[Created By]])),SUBSTITUTE(Table_owssvr[[#This Row],[Created By]]," OCD,",""),Table_owssvr[[#This Row],[Created By]])</f>
        <v>Sydney Pino</v>
      </c>
      <c r="R1625" s="28" t="str">
        <f>IF(ISNUMBER(SEARCH(",",Table_owssvr[[#This Row],[Created By]])),(MID(Table_owssvr[[#This Row],[Created By_A]]&amp;" "&amp;Table_owssvr[[#This Row],[Created By_A]],FIND(" ",Table_owssvr[[#This Row],[Created By_A]])+1,LEN(Table_owssvr[[#This Row],[Created By_A]]))),Table_owssvr[[#This Row],[Created By]])</f>
        <v>Sydney Pino</v>
      </c>
      <c r="S1625" s="36" t="str">
        <f>IF(ISNUMBER(SEARCH(",",Table_owssvr[[#This Row],[Created By_B1]])),SUBSTITUTE(Table_owssvr[[#This Row],[Created By_B1]],",",""),Table_owssvr[[#This Row],[Created By_B1]])</f>
        <v>Sydney Pino</v>
      </c>
      <c r="T1625" s="31">
        <v>1643</v>
      </c>
      <c r="U1625" s="25" t="s">
        <v>15</v>
      </c>
      <c r="V1625" s="29">
        <v>43745.354074074072</v>
      </c>
      <c r="W1625" s="25" t="s">
        <v>2527</v>
      </c>
      <c r="X1625" s="25"/>
      <c r="Y1625" s="25" t="s">
        <v>13</v>
      </c>
      <c r="Z1625" s="25" t="s">
        <v>12</v>
      </c>
      <c r="AA1625" s="25" t="s">
        <v>11</v>
      </c>
    </row>
    <row r="1626" spans="1:27" x14ac:dyDescent="0.25">
      <c r="A1626" s="25" t="s">
        <v>1080</v>
      </c>
      <c r="B1626" s="26">
        <v>43740</v>
      </c>
      <c r="C1626" s="27" t="str">
        <f ca="1">IF(Table_owssvr[[#This Row],[Date]]&gt;=(TODAY()-365),"Y","N")</f>
        <v>Y</v>
      </c>
      <c r="D1626" s="25" t="s">
        <v>3215</v>
      </c>
      <c r="E1626" s="25" t="s">
        <v>3216</v>
      </c>
      <c r="F1626" s="14" t="s">
        <v>3217</v>
      </c>
      <c r="G1626" s="25" t="s">
        <v>13</v>
      </c>
      <c r="H1626" s="28" t="str">
        <f>IFERROR(LEFT(Table_owssvr[[#This Row],[Subject]],FIND(";",Table_owssvr[[#This Row],[Subject]])-1),Table_owssvr[[#This Row],[Subject]])</f>
        <v>Grants Management</v>
      </c>
      <c r="I1626" s="25" t="s">
        <v>27</v>
      </c>
      <c r="J1626" s="25" t="s">
        <v>2884</v>
      </c>
      <c r="K1626" s="29">
        <v>43745.654618055552</v>
      </c>
      <c r="L1626" s="25"/>
      <c r="M1626" s="25"/>
      <c r="N1626" s="30" t="s">
        <v>12</v>
      </c>
      <c r="O1626" s="28" t="b">
        <v>0</v>
      </c>
      <c r="P1626" s="25" t="s">
        <v>15</v>
      </c>
      <c r="Q1626" s="28" t="str">
        <f>IF(ISNUMBER(SEARCH(",",Table_owssvr[[#This Row],[Created By]])),SUBSTITUTE(Table_owssvr[[#This Row],[Created By]]," OCD,",""),Table_owssvr[[#This Row],[Created By]])</f>
        <v>John Sparks</v>
      </c>
      <c r="R1626" s="28" t="str">
        <f>IF(ISNUMBER(SEARCH(",",Table_owssvr[[#This Row],[Created By]])),(MID(Table_owssvr[[#This Row],[Created By_A]]&amp;" "&amp;Table_owssvr[[#This Row],[Created By_A]],FIND(" ",Table_owssvr[[#This Row],[Created By_A]])+1,LEN(Table_owssvr[[#This Row],[Created By_A]]))),Table_owssvr[[#This Row],[Created By]])</f>
        <v>John Sparks</v>
      </c>
      <c r="S1626" s="36" t="str">
        <f>IF(ISNUMBER(SEARCH(",",Table_owssvr[[#This Row],[Created By_B1]])),SUBSTITUTE(Table_owssvr[[#This Row],[Created By_B1]],",",""),Table_owssvr[[#This Row],[Created By_B1]])</f>
        <v>John Sparks</v>
      </c>
      <c r="T1626" s="31">
        <v>1644</v>
      </c>
      <c r="U1626" s="25" t="s">
        <v>15</v>
      </c>
      <c r="V1626" s="29">
        <v>43745.654618055552</v>
      </c>
      <c r="W1626" s="25" t="s">
        <v>2884</v>
      </c>
      <c r="X1626" s="25"/>
      <c r="Y1626" s="25" t="s">
        <v>13</v>
      </c>
      <c r="Z1626" s="25" t="s">
        <v>12</v>
      </c>
      <c r="AA1626" s="25" t="s">
        <v>11</v>
      </c>
    </row>
    <row r="1627" spans="1:27" x14ac:dyDescent="0.25">
      <c r="A1627" s="25" t="s">
        <v>3218</v>
      </c>
      <c r="B1627" s="26">
        <v>43746</v>
      </c>
      <c r="C1627" s="27" t="str">
        <f ca="1">IF(Table_owssvr[[#This Row],[Date]]&gt;=(TODAY()-365),"Y","N")</f>
        <v>Y</v>
      </c>
      <c r="D1627" s="25" t="s">
        <v>1664</v>
      </c>
      <c r="E1627" s="25" t="s">
        <v>39</v>
      </c>
      <c r="F1627" s="14" t="s">
        <v>3219</v>
      </c>
      <c r="G1627" s="25" t="s">
        <v>59</v>
      </c>
      <c r="H1627" s="28" t="str">
        <f>IFERROR(LEFT(Table_owssvr[[#This Row],[Subject]],FIND(";",Table_owssvr[[#This Row],[Subject]])-1),Table_owssvr[[#This Row],[Subject]])</f>
        <v>Damage related to disaster</v>
      </c>
      <c r="I1627" s="25" t="s">
        <v>27</v>
      </c>
      <c r="J1627" s="25" t="s">
        <v>2836</v>
      </c>
      <c r="K1627" s="29">
        <v>43746.380162037036</v>
      </c>
      <c r="L1627" s="25"/>
      <c r="M1627" s="25"/>
      <c r="N1627" s="30" t="s">
        <v>12</v>
      </c>
      <c r="O1627" s="28" t="b">
        <v>0</v>
      </c>
      <c r="P1627" s="25" t="s">
        <v>15</v>
      </c>
      <c r="Q1627" s="28" t="str">
        <f>IF(ISNUMBER(SEARCH(",",Table_owssvr[[#This Row],[Created By]])),SUBSTITUTE(Table_owssvr[[#This Row],[Created By]]," OCD,",""),Table_owssvr[[#This Row],[Created By]])</f>
        <v>Fay Part</v>
      </c>
      <c r="R1627" s="28" t="str">
        <f>IF(ISNUMBER(SEARCH(",",Table_owssvr[[#This Row],[Created By]])),(MID(Table_owssvr[[#This Row],[Created By_A]]&amp;" "&amp;Table_owssvr[[#This Row],[Created By_A]],FIND(" ",Table_owssvr[[#This Row],[Created By_A]])+1,LEN(Table_owssvr[[#This Row],[Created By_A]]))),Table_owssvr[[#This Row],[Created By]])</f>
        <v>Fay Part</v>
      </c>
      <c r="S1627" s="36" t="str">
        <f>IF(ISNUMBER(SEARCH(",",Table_owssvr[[#This Row],[Created By_B1]])),SUBSTITUTE(Table_owssvr[[#This Row],[Created By_B1]],",",""),Table_owssvr[[#This Row],[Created By_B1]])</f>
        <v>Fay Part</v>
      </c>
      <c r="T1627" s="31">
        <v>1645</v>
      </c>
      <c r="U1627" s="25" t="s">
        <v>15</v>
      </c>
      <c r="V1627" s="29">
        <v>43746.380162037036</v>
      </c>
      <c r="W1627" s="25" t="s">
        <v>2836</v>
      </c>
      <c r="X1627" s="25"/>
      <c r="Y1627" s="25" t="s">
        <v>13</v>
      </c>
      <c r="Z1627" s="25" t="s">
        <v>12</v>
      </c>
      <c r="AA1627" s="25" t="s">
        <v>11</v>
      </c>
    </row>
    <row r="1628" spans="1:27" x14ac:dyDescent="0.25">
      <c r="A1628" s="25" t="s">
        <v>3125</v>
      </c>
      <c r="B1628" s="26">
        <v>43746</v>
      </c>
      <c r="C1628" s="27" t="str">
        <f ca="1">IF(Table_owssvr[[#This Row],[Date]]&gt;=(TODAY()-365),"Y","N")</f>
        <v>Y</v>
      </c>
      <c r="D1628" s="25" t="s">
        <v>3220</v>
      </c>
      <c r="E1628" s="25" t="s">
        <v>39</v>
      </c>
      <c r="F1628" s="14" t="s">
        <v>3221</v>
      </c>
      <c r="G1628" s="25" t="s">
        <v>59</v>
      </c>
      <c r="H1628" s="28" t="str">
        <f>IFERROR(LEFT(Table_owssvr[[#This Row],[Subject]],FIND(";",Table_owssvr[[#This Row],[Subject]])-1),Table_owssvr[[#This Row],[Subject]])</f>
        <v>Damage related to disaster</v>
      </c>
      <c r="I1628" s="25" t="s">
        <v>27</v>
      </c>
      <c r="J1628" s="25" t="s">
        <v>2836</v>
      </c>
      <c r="K1628" s="29">
        <v>43746.405081018522</v>
      </c>
      <c r="L1628" s="25"/>
      <c r="M1628" s="25"/>
      <c r="N1628" s="30" t="s">
        <v>12</v>
      </c>
      <c r="O1628" s="28" t="b">
        <v>0</v>
      </c>
      <c r="P1628" s="25" t="s">
        <v>15</v>
      </c>
      <c r="Q1628" s="28" t="str">
        <f>IF(ISNUMBER(SEARCH(",",Table_owssvr[[#This Row],[Created By]])),SUBSTITUTE(Table_owssvr[[#This Row],[Created By]]," OCD,",""),Table_owssvr[[#This Row],[Created By]])</f>
        <v>Fay Part</v>
      </c>
      <c r="R1628" s="28" t="str">
        <f>IF(ISNUMBER(SEARCH(",",Table_owssvr[[#This Row],[Created By]])),(MID(Table_owssvr[[#This Row],[Created By_A]]&amp;" "&amp;Table_owssvr[[#This Row],[Created By_A]],FIND(" ",Table_owssvr[[#This Row],[Created By_A]])+1,LEN(Table_owssvr[[#This Row],[Created By_A]]))),Table_owssvr[[#This Row],[Created By]])</f>
        <v>Fay Part</v>
      </c>
      <c r="S1628" s="36" t="str">
        <f>IF(ISNUMBER(SEARCH(",",Table_owssvr[[#This Row],[Created By_B1]])),SUBSTITUTE(Table_owssvr[[#This Row],[Created By_B1]],",",""),Table_owssvr[[#This Row],[Created By_B1]])</f>
        <v>Fay Part</v>
      </c>
      <c r="T1628" s="31">
        <v>1646</v>
      </c>
      <c r="U1628" s="25" t="s">
        <v>15</v>
      </c>
      <c r="V1628" s="29">
        <v>43746.405081018522</v>
      </c>
      <c r="W1628" s="25" t="s">
        <v>2836</v>
      </c>
      <c r="X1628" s="25"/>
      <c r="Y1628" s="25" t="s">
        <v>13</v>
      </c>
      <c r="Z1628" s="25" t="s">
        <v>12</v>
      </c>
      <c r="AA1628" s="25" t="s">
        <v>11</v>
      </c>
    </row>
    <row r="1629" spans="1:27" x14ac:dyDescent="0.25">
      <c r="A1629" s="25" t="s">
        <v>2706</v>
      </c>
      <c r="B1629" s="26">
        <v>43640</v>
      </c>
      <c r="C1629" s="27" t="str">
        <f ca="1">IF(Table_owssvr[[#This Row],[Date]]&gt;=(TODAY()-365),"Y","N")</f>
        <v>Y</v>
      </c>
      <c r="D1629" s="25" t="s">
        <v>2864</v>
      </c>
      <c r="E1629" s="25" t="s">
        <v>39</v>
      </c>
      <c r="F1629" s="14" t="s">
        <v>3222</v>
      </c>
      <c r="G1629" s="25" t="s">
        <v>1265</v>
      </c>
      <c r="H1629" s="28" t="str">
        <f>IFERROR(LEFT(Table_owssvr[[#This Row],[Subject]],FIND(";",Table_owssvr[[#This Row],[Subject]])-1),Table_owssvr[[#This Row],[Subject]])</f>
        <v>Damage related to disaster</v>
      </c>
      <c r="I1629" s="25" t="s">
        <v>27</v>
      </c>
      <c r="J1629" s="25" t="s">
        <v>4</v>
      </c>
      <c r="K1629" s="29">
        <v>43746.48027777778</v>
      </c>
      <c r="L1629" s="25"/>
      <c r="M1629" s="25"/>
      <c r="N1629" s="30" t="s">
        <v>12</v>
      </c>
      <c r="O1629" s="28" t="b">
        <v>0</v>
      </c>
      <c r="P1629" s="25" t="s">
        <v>15</v>
      </c>
      <c r="Q1629" s="28" t="str">
        <f>IF(ISNUMBER(SEARCH(",",Table_owssvr[[#This Row],[Created By]])),SUBSTITUTE(Table_owssvr[[#This Row],[Created By]]," OCD,",""),Table_owssvr[[#This Row],[Created By]])</f>
        <v>Kristen Hebert</v>
      </c>
      <c r="R1629" s="28" t="str">
        <f>IF(ISNUMBER(SEARCH(",",Table_owssvr[[#This Row],[Created By]])),(MID(Table_owssvr[[#This Row],[Created By_A]]&amp;" "&amp;Table_owssvr[[#This Row],[Created By_A]],FIND(" ",Table_owssvr[[#This Row],[Created By_A]])+1,LEN(Table_owssvr[[#This Row],[Created By_A]]))),Table_owssvr[[#This Row],[Created By]])</f>
        <v>Kristen Hebert</v>
      </c>
      <c r="S1629" s="36" t="str">
        <f>IF(ISNUMBER(SEARCH(",",Table_owssvr[[#This Row],[Created By_B1]])),SUBSTITUTE(Table_owssvr[[#This Row],[Created By_B1]],",",""),Table_owssvr[[#This Row],[Created By_B1]])</f>
        <v>Kristen Hebert</v>
      </c>
      <c r="T1629" s="31">
        <v>1647</v>
      </c>
      <c r="U1629" s="25" t="s">
        <v>15</v>
      </c>
      <c r="V1629" s="29">
        <v>43746.48027777778</v>
      </c>
      <c r="W1629" s="25" t="s">
        <v>4</v>
      </c>
      <c r="X1629" s="25"/>
      <c r="Y1629" s="25" t="s">
        <v>190</v>
      </c>
      <c r="Z1629" s="25" t="s">
        <v>12</v>
      </c>
      <c r="AA1629" s="25" t="s">
        <v>11</v>
      </c>
    </row>
    <row r="1630" spans="1:27" x14ac:dyDescent="0.25">
      <c r="A1630" s="25" t="s">
        <v>1030</v>
      </c>
      <c r="B1630" s="26">
        <v>43692</v>
      </c>
      <c r="C1630" s="27" t="str">
        <f ca="1">IF(Table_owssvr[[#This Row],[Date]]&gt;=(TODAY()-365),"Y","N")</f>
        <v>Y</v>
      </c>
      <c r="D1630" s="25" t="s">
        <v>3223</v>
      </c>
      <c r="E1630" s="25" t="s">
        <v>335</v>
      </c>
      <c r="F1630" s="14" t="s">
        <v>3224</v>
      </c>
      <c r="G1630" s="25" t="s">
        <v>726</v>
      </c>
      <c r="H1630" s="28" t="str">
        <f>IFERROR(LEFT(Table_owssvr[[#This Row],[Subject]],FIND(";",Table_owssvr[[#This Row],[Subject]])-1),Table_owssvr[[#This Row],[Subject]])</f>
        <v>Damage related to disaster</v>
      </c>
      <c r="I1630" s="25" t="s">
        <v>16</v>
      </c>
      <c r="J1630" s="25" t="s">
        <v>4</v>
      </c>
      <c r="K1630" s="29">
        <v>43746.484467592592</v>
      </c>
      <c r="L1630" s="25"/>
      <c r="M1630" s="25"/>
      <c r="N1630" s="30" t="s">
        <v>12</v>
      </c>
      <c r="O1630" s="28" t="b">
        <v>0</v>
      </c>
      <c r="P1630" s="25" t="s">
        <v>15</v>
      </c>
      <c r="Q1630" s="28" t="str">
        <f>IF(ISNUMBER(SEARCH(",",Table_owssvr[[#This Row],[Created By]])),SUBSTITUTE(Table_owssvr[[#This Row],[Created By]]," OCD,",""),Table_owssvr[[#This Row],[Created By]])</f>
        <v>Kristen Hebert</v>
      </c>
      <c r="R1630" s="28" t="str">
        <f>IF(ISNUMBER(SEARCH(",",Table_owssvr[[#This Row],[Created By]])),(MID(Table_owssvr[[#This Row],[Created By_A]]&amp;" "&amp;Table_owssvr[[#This Row],[Created By_A]],FIND(" ",Table_owssvr[[#This Row],[Created By_A]])+1,LEN(Table_owssvr[[#This Row],[Created By_A]]))),Table_owssvr[[#This Row],[Created By]])</f>
        <v>Kristen Hebert</v>
      </c>
      <c r="S1630" s="36" t="str">
        <f>IF(ISNUMBER(SEARCH(",",Table_owssvr[[#This Row],[Created By_B1]])),SUBSTITUTE(Table_owssvr[[#This Row],[Created By_B1]],",",""),Table_owssvr[[#This Row],[Created By_B1]])</f>
        <v>Kristen Hebert</v>
      </c>
      <c r="T1630" s="31">
        <v>1648</v>
      </c>
      <c r="U1630" s="25" t="s">
        <v>15</v>
      </c>
      <c r="V1630" s="29">
        <v>43746.485231481478</v>
      </c>
      <c r="W1630" s="25" t="s">
        <v>4</v>
      </c>
      <c r="X1630" s="25"/>
      <c r="Y1630" s="25" t="s">
        <v>190</v>
      </c>
      <c r="Z1630" s="25" t="s">
        <v>12</v>
      </c>
      <c r="AA1630" s="25" t="s">
        <v>11</v>
      </c>
    </row>
    <row r="1631" spans="1:27" x14ac:dyDescent="0.25">
      <c r="A1631" s="25" t="s">
        <v>2737</v>
      </c>
      <c r="B1631" s="26">
        <v>43747</v>
      </c>
      <c r="C1631" s="27" t="str">
        <f ca="1">IF(Table_owssvr[[#This Row],[Date]]&gt;=(TODAY()-365),"Y","N")</f>
        <v>Y</v>
      </c>
      <c r="D1631" s="25" t="s">
        <v>439</v>
      </c>
      <c r="E1631" s="25" t="s">
        <v>39</v>
      </c>
      <c r="F1631" s="14" t="s">
        <v>2980</v>
      </c>
      <c r="G1631" s="25" t="s">
        <v>13</v>
      </c>
      <c r="H1631" s="28" t="str">
        <f>IFERROR(LEFT(Table_owssvr[[#This Row],[Subject]],FIND(";",Table_owssvr[[#This Row],[Subject]])-1),Table_owssvr[[#This Row],[Subject]])</f>
        <v>Grants Management</v>
      </c>
      <c r="I1631" s="25" t="s">
        <v>27</v>
      </c>
      <c r="J1631" s="25" t="s">
        <v>10</v>
      </c>
      <c r="K1631" s="29">
        <v>43747.416585648149</v>
      </c>
      <c r="L1631" s="25"/>
      <c r="M1631" s="25"/>
      <c r="N1631" s="30" t="s">
        <v>12</v>
      </c>
      <c r="O1631" s="28" t="b">
        <v>0</v>
      </c>
      <c r="P1631" s="25" t="s">
        <v>15</v>
      </c>
      <c r="Q1631" s="28" t="str">
        <f>IF(ISNUMBER(SEARCH(",",Table_owssvr[[#This Row],[Created By]])),SUBSTITUTE(Table_owssvr[[#This Row],[Created By]]," OCD,",""),Table_owssvr[[#This Row],[Created By]])</f>
        <v>Helena Janssen</v>
      </c>
      <c r="R1631" s="28" t="str">
        <f>IF(ISNUMBER(SEARCH(",",Table_owssvr[[#This Row],[Created By]])),(MID(Table_owssvr[[#This Row],[Created By_A]]&amp;" "&amp;Table_owssvr[[#This Row],[Created By_A]],FIND(" ",Table_owssvr[[#This Row],[Created By_A]])+1,LEN(Table_owssvr[[#This Row],[Created By_A]]))),Table_owssvr[[#This Row],[Created By]])</f>
        <v>Helena Janssen</v>
      </c>
      <c r="S1631" s="36" t="str">
        <f>IF(ISNUMBER(SEARCH(",",Table_owssvr[[#This Row],[Created By_B1]])),SUBSTITUTE(Table_owssvr[[#This Row],[Created By_B1]],",",""),Table_owssvr[[#This Row],[Created By_B1]])</f>
        <v>Helena Janssen</v>
      </c>
      <c r="T1631" s="31">
        <v>1649</v>
      </c>
      <c r="U1631" s="25" t="s">
        <v>15</v>
      </c>
      <c r="V1631" s="29">
        <v>43747.416585648149</v>
      </c>
      <c r="W1631" s="25" t="s">
        <v>10</v>
      </c>
      <c r="X1631" s="25"/>
      <c r="Y1631" s="25" t="s">
        <v>13</v>
      </c>
      <c r="Z1631" s="25" t="s">
        <v>12</v>
      </c>
      <c r="AA1631" s="25" t="s">
        <v>11</v>
      </c>
    </row>
    <row r="1632" spans="1:27" x14ac:dyDescent="0.25">
      <c r="A1632" s="25" t="s">
        <v>1216</v>
      </c>
      <c r="B1632" s="26">
        <v>43747</v>
      </c>
      <c r="C1632" s="27" t="str">
        <f ca="1">IF(Table_owssvr[[#This Row],[Date]]&gt;=(TODAY()-365),"Y","N")</f>
        <v>Y</v>
      </c>
      <c r="D1632" s="25" t="s">
        <v>3225</v>
      </c>
      <c r="E1632" s="25" t="s">
        <v>39</v>
      </c>
      <c r="F1632" s="14" t="s">
        <v>3226</v>
      </c>
      <c r="G1632" s="25" t="s">
        <v>126</v>
      </c>
      <c r="H1632" s="28" t="str">
        <f>IFERROR(LEFT(Table_owssvr[[#This Row],[Subject]],FIND(";",Table_owssvr[[#This Row],[Subject]])-1),Table_owssvr[[#This Row],[Subject]])</f>
        <v>Damage related to disaster</v>
      </c>
      <c r="I1632" s="25" t="s">
        <v>27</v>
      </c>
      <c r="J1632" s="25" t="s">
        <v>2836</v>
      </c>
      <c r="K1632" s="29">
        <v>43747.47383101852</v>
      </c>
      <c r="L1632" s="25"/>
      <c r="M1632" s="25"/>
      <c r="N1632" s="30" t="s">
        <v>12</v>
      </c>
      <c r="O1632" s="28" t="b">
        <v>0</v>
      </c>
      <c r="P1632" s="25" t="s">
        <v>15</v>
      </c>
      <c r="Q1632" s="28" t="str">
        <f>IF(ISNUMBER(SEARCH(",",Table_owssvr[[#This Row],[Created By]])),SUBSTITUTE(Table_owssvr[[#This Row],[Created By]]," OCD,",""),Table_owssvr[[#This Row],[Created By]])</f>
        <v>Fay Part</v>
      </c>
      <c r="R1632" s="28" t="str">
        <f>IF(ISNUMBER(SEARCH(",",Table_owssvr[[#This Row],[Created By]])),(MID(Table_owssvr[[#This Row],[Created By_A]]&amp;" "&amp;Table_owssvr[[#This Row],[Created By_A]],FIND(" ",Table_owssvr[[#This Row],[Created By_A]])+1,LEN(Table_owssvr[[#This Row],[Created By_A]]))),Table_owssvr[[#This Row],[Created By]])</f>
        <v>Fay Part</v>
      </c>
      <c r="S1632" s="36" t="str">
        <f>IF(ISNUMBER(SEARCH(",",Table_owssvr[[#This Row],[Created By_B1]])),SUBSTITUTE(Table_owssvr[[#This Row],[Created By_B1]],",",""),Table_owssvr[[#This Row],[Created By_B1]])</f>
        <v>Fay Part</v>
      </c>
      <c r="T1632" s="31">
        <v>1650</v>
      </c>
      <c r="U1632" s="25" t="s">
        <v>15</v>
      </c>
      <c r="V1632" s="29">
        <v>43747.474178240744</v>
      </c>
      <c r="W1632" s="25" t="s">
        <v>2836</v>
      </c>
      <c r="X1632" s="25"/>
      <c r="Y1632" s="25" t="s">
        <v>13</v>
      </c>
      <c r="Z1632" s="25" t="s">
        <v>12</v>
      </c>
      <c r="AA1632" s="25" t="s">
        <v>11</v>
      </c>
    </row>
    <row r="1633" spans="1:27" x14ac:dyDescent="0.25">
      <c r="A1633" s="25" t="s">
        <v>435</v>
      </c>
      <c r="B1633" s="26">
        <v>43734</v>
      </c>
      <c r="C1633" s="27" t="str">
        <f ca="1">IF(Table_owssvr[[#This Row],[Date]]&gt;=(TODAY()-365),"Y","N")</f>
        <v>Y</v>
      </c>
      <c r="D1633" s="25" t="s">
        <v>434</v>
      </c>
      <c r="E1633" s="25" t="s">
        <v>19</v>
      </c>
      <c r="F1633" s="14" t="s">
        <v>3201</v>
      </c>
      <c r="G1633" s="25" t="s">
        <v>1672</v>
      </c>
      <c r="H1633" s="28" t="str">
        <f>IFERROR(LEFT(Table_owssvr[[#This Row],[Subject]],FIND(";",Table_owssvr[[#This Row],[Subject]])-1),Table_owssvr[[#This Row],[Subject]])</f>
        <v>Damage related to disaster</v>
      </c>
      <c r="I1633" s="25" t="s">
        <v>16</v>
      </c>
      <c r="J1633" s="25" t="s">
        <v>2831</v>
      </c>
      <c r="K1633" s="29">
        <v>43747.592592592591</v>
      </c>
      <c r="L1633" s="25"/>
      <c r="M1633" s="25"/>
      <c r="N1633" s="30" t="s">
        <v>12</v>
      </c>
      <c r="O1633" s="28" t="b">
        <v>0</v>
      </c>
      <c r="P1633" s="25" t="s">
        <v>15</v>
      </c>
      <c r="Q1633" s="28" t="str">
        <f>IF(ISNUMBER(SEARCH(",",Table_owssvr[[#This Row],[Created By]])),SUBSTITUTE(Table_owssvr[[#This Row],[Created By]]," OCD,",""),Table_owssvr[[#This Row],[Created By]])</f>
        <v>Martine Turner</v>
      </c>
      <c r="R1633" s="28" t="str">
        <f>IF(ISNUMBER(SEARCH(",",Table_owssvr[[#This Row],[Created By]])),(MID(Table_owssvr[[#This Row],[Created By_A]]&amp;" "&amp;Table_owssvr[[#This Row],[Created By_A]],FIND(" ",Table_owssvr[[#This Row],[Created By_A]])+1,LEN(Table_owssvr[[#This Row],[Created By_A]]))),Table_owssvr[[#This Row],[Created By]])</f>
        <v>Martine Turner</v>
      </c>
      <c r="S1633" s="36" t="str">
        <f>IF(ISNUMBER(SEARCH(",",Table_owssvr[[#This Row],[Created By_B1]])),SUBSTITUTE(Table_owssvr[[#This Row],[Created By_B1]],",",""),Table_owssvr[[#This Row],[Created By_B1]])</f>
        <v>Martine Turner</v>
      </c>
      <c r="T1633" s="31">
        <v>1651</v>
      </c>
      <c r="U1633" s="25" t="s">
        <v>15</v>
      </c>
      <c r="V1633" s="29">
        <v>43747.592592592591</v>
      </c>
      <c r="W1633" s="25" t="s">
        <v>2831</v>
      </c>
      <c r="X1633" s="25"/>
      <c r="Y1633" s="25" t="s">
        <v>13</v>
      </c>
      <c r="Z1633" s="25" t="s">
        <v>12</v>
      </c>
      <c r="AA1633" s="25" t="s">
        <v>11</v>
      </c>
    </row>
    <row r="1634" spans="1:27" x14ac:dyDescent="0.25">
      <c r="A1634" s="25" t="s">
        <v>31</v>
      </c>
      <c r="B1634" s="26">
        <v>43752</v>
      </c>
      <c r="C1634" s="27" t="str">
        <f ca="1">IF(Table_owssvr[[#This Row],[Date]]&gt;=(TODAY()-365),"Y","N")</f>
        <v>Y</v>
      </c>
      <c r="D1634" s="25" t="s">
        <v>30</v>
      </c>
      <c r="E1634" s="25" t="s">
        <v>29</v>
      </c>
      <c r="F1634" s="14" t="s">
        <v>3227</v>
      </c>
      <c r="G1634" s="25" t="s">
        <v>13</v>
      </c>
      <c r="H1634" s="28" t="str">
        <f>IFERROR(LEFT(Table_owssvr[[#This Row],[Subject]],FIND(";",Table_owssvr[[#This Row],[Subject]])-1),Table_owssvr[[#This Row],[Subject]])</f>
        <v>Grants Management</v>
      </c>
      <c r="I1634" s="25" t="s">
        <v>27</v>
      </c>
      <c r="J1634" s="25" t="s">
        <v>26</v>
      </c>
      <c r="K1634" s="29">
        <v>43752.318865740737</v>
      </c>
      <c r="L1634" s="25"/>
      <c r="M1634" s="25"/>
      <c r="N1634" s="30" t="s">
        <v>12</v>
      </c>
      <c r="O1634" s="28" t="b">
        <v>0</v>
      </c>
      <c r="P1634" s="25" t="s">
        <v>15</v>
      </c>
      <c r="Q1634" s="28" t="str">
        <f>IF(ISNUMBER(SEARCH(",",Table_owssvr[[#This Row],[Created By]])),SUBSTITUTE(Table_owssvr[[#This Row],[Created By]]," OCD,",""),Table_owssvr[[#This Row],[Created By]])</f>
        <v>Jimmy Dunphy</v>
      </c>
      <c r="R1634" s="28" t="str">
        <f>IF(ISNUMBER(SEARCH(",",Table_owssvr[[#This Row],[Created By]])),(MID(Table_owssvr[[#This Row],[Created By_A]]&amp;" "&amp;Table_owssvr[[#This Row],[Created By_A]],FIND(" ",Table_owssvr[[#This Row],[Created By_A]])+1,LEN(Table_owssvr[[#This Row],[Created By_A]]))),Table_owssvr[[#This Row],[Created By]])</f>
        <v>Jimmy Dunphy</v>
      </c>
      <c r="S1634" s="36" t="str">
        <f>IF(ISNUMBER(SEARCH(",",Table_owssvr[[#This Row],[Created By_B1]])),SUBSTITUTE(Table_owssvr[[#This Row],[Created By_B1]],",",""),Table_owssvr[[#This Row],[Created By_B1]])</f>
        <v>Jimmy Dunphy</v>
      </c>
      <c r="T1634" s="31">
        <v>1652</v>
      </c>
      <c r="U1634" s="25" t="s">
        <v>15</v>
      </c>
      <c r="V1634" s="29">
        <v>43752.619502314818</v>
      </c>
      <c r="W1634" s="25" t="s">
        <v>26</v>
      </c>
      <c r="X1634" s="25"/>
      <c r="Y1634" s="25" t="s">
        <v>13</v>
      </c>
      <c r="Z1634" s="25" t="s">
        <v>12</v>
      </c>
      <c r="AA1634" s="25" t="s">
        <v>11</v>
      </c>
    </row>
    <row r="1635" spans="1:27" x14ac:dyDescent="0.25">
      <c r="A1635" s="25" t="s">
        <v>37</v>
      </c>
      <c r="B1635" s="26">
        <v>43699</v>
      </c>
      <c r="C1635" s="27" t="str">
        <f ca="1">IF(Table_owssvr[[#This Row],[Date]]&gt;=(TODAY()-365),"Y","N")</f>
        <v>Y</v>
      </c>
      <c r="D1635" s="25" t="s">
        <v>3228</v>
      </c>
      <c r="E1635" s="25" t="s">
        <v>39</v>
      </c>
      <c r="F1635" s="14" t="s">
        <v>3229</v>
      </c>
      <c r="G1635" s="25" t="s">
        <v>3230</v>
      </c>
      <c r="H1635" s="28" t="str">
        <f>IFERROR(LEFT(Table_owssvr[[#This Row],[Subject]],FIND(";",Table_owssvr[[#This Row],[Subject]])-1),Table_owssvr[[#This Row],[Subject]])</f>
        <v>Damage related to disaster</v>
      </c>
      <c r="I1635" s="25" t="s">
        <v>27</v>
      </c>
      <c r="J1635" s="25" t="s">
        <v>2</v>
      </c>
      <c r="K1635" s="29">
        <v>43752.427824074075</v>
      </c>
      <c r="L1635" s="25"/>
      <c r="M1635" s="25"/>
      <c r="N1635" s="30" t="s">
        <v>12</v>
      </c>
      <c r="O1635" s="28" t="b">
        <v>0</v>
      </c>
      <c r="P1635" s="25" t="s">
        <v>15</v>
      </c>
      <c r="Q1635" s="28" t="str">
        <f>IF(ISNUMBER(SEARCH(",",Table_owssvr[[#This Row],[Created By]])),SUBSTITUTE(Table_owssvr[[#This Row],[Created By]]," OCD,",""),Table_owssvr[[#This Row],[Created By]])</f>
        <v>Darin Mann</v>
      </c>
      <c r="R1635" s="28" t="str">
        <f>IF(ISNUMBER(SEARCH(",",Table_owssvr[[#This Row],[Created By]])),(MID(Table_owssvr[[#This Row],[Created By_A]]&amp;" "&amp;Table_owssvr[[#This Row],[Created By_A]],FIND(" ",Table_owssvr[[#This Row],[Created By_A]])+1,LEN(Table_owssvr[[#This Row],[Created By_A]]))),Table_owssvr[[#This Row],[Created By]])</f>
        <v>Darin Mann</v>
      </c>
      <c r="S1635" s="36" t="str">
        <f>IF(ISNUMBER(SEARCH(",",Table_owssvr[[#This Row],[Created By_B1]])),SUBSTITUTE(Table_owssvr[[#This Row],[Created By_B1]],",",""),Table_owssvr[[#This Row],[Created By_B1]])</f>
        <v>Darin Mann</v>
      </c>
      <c r="T1635" s="31">
        <v>1653</v>
      </c>
      <c r="U1635" s="25" t="s">
        <v>15</v>
      </c>
      <c r="V1635" s="29">
        <v>43752.427824074075</v>
      </c>
      <c r="W1635" s="25" t="s">
        <v>2</v>
      </c>
      <c r="X1635" s="25"/>
      <c r="Y1635" s="25" t="s">
        <v>13</v>
      </c>
      <c r="Z1635" s="25" t="s">
        <v>12</v>
      </c>
      <c r="AA1635" s="25" t="s">
        <v>11</v>
      </c>
    </row>
    <row r="1636" spans="1:27" x14ac:dyDescent="0.25">
      <c r="A1636" s="25" t="s">
        <v>37</v>
      </c>
      <c r="B1636" s="26">
        <v>43712</v>
      </c>
      <c r="C1636" s="27" t="str">
        <f ca="1">IF(Table_owssvr[[#This Row],[Date]]&gt;=(TODAY()-365),"Y","N")</f>
        <v>Y</v>
      </c>
      <c r="D1636" s="25" t="s">
        <v>3228</v>
      </c>
      <c r="E1636" s="25" t="s">
        <v>39</v>
      </c>
      <c r="F1636" s="14" t="s">
        <v>3231</v>
      </c>
      <c r="G1636" s="25" t="s">
        <v>3230</v>
      </c>
      <c r="H1636" s="28" t="str">
        <f>IFERROR(LEFT(Table_owssvr[[#This Row],[Subject]],FIND(";",Table_owssvr[[#This Row],[Subject]])-1),Table_owssvr[[#This Row],[Subject]])</f>
        <v>Damage related to disaster</v>
      </c>
      <c r="I1636" s="25" t="s">
        <v>27</v>
      </c>
      <c r="J1636" s="25" t="s">
        <v>2</v>
      </c>
      <c r="K1636" s="29">
        <v>43752.430381944447</v>
      </c>
      <c r="L1636" s="25"/>
      <c r="M1636" s="25"/>
      <c r="N1636" s="30" t="s">
        <v>12</v>
      </c>
      <c r="O1636" s="28" t="b">
        <v>0</v>
      </c>
      <c r="P1636" s="25" t="s">
        <v>15</v>
      </c>
      <c r="Q1636" s="28" t="str">
        <f>IF(ISNUMBER(SEARCH(",",Table_owssvr[[#This Row],[Created By]])),SUBSTITUTE(Table_owssvr[[#This Row],[Created By]]," OCD,",""),Table_owssvr[[#This Row],[Created By]])</f>
        <v>Darin Mann</v>
      </c>
      <c r="R1636" s="28" t="str">
        <f>IF(ISNUMBER(SEARCH(",",Table_owssvr[[#This Row],[Created By]])),(MID(Table_owssvr[[#This Row],[Created By_A]]&amp;" "&amp;Table_owssvr[[#This Row],[Created By_A]],FIND(" ",Table_owssvr[[#This Row],[Created By_A]])+1,LEN(Table_owssvr[[#This Row],[Created By_A]]))),Table_owssvr[[#This Row],[Created By]])</f>
        <v>Darin Mann</v>
      </c>
      <c r="S1636" s="36" t="str">
        <f>IF(ISNUMBER(SEARCH(",",Table_owssvr[[#This Row],[Created By_B1]])),SUBSTITUTE(Table_owssvr[[#This Row],[Created By_B1]],",",""),Table_owssvr[[#This Row],[Created By_B1]])</f>
        <v>Darin Mann</v>
      </c>
      <c r="T1636" s="31">
        <v>1654</v>
      </c>
      <c r="U1636" s="25" t="s">
        <v>15</v>
      </c>
      <c r="V1636" s="29">
        <v>43752.430381944447</v>
      </c>
      <c r="W1636" s="25" t="s">
        <v>2</v>
      </c>
      <c r="X1636" s="25"/>
      <c r="Y1636" s="25" t="s">
        <v>13</v>
      </c>
      <c r="Z1636" s="25" t="s">
        <v>12</v>
      </c>
      <c r="AA1636" s="25" t="s">
        <v>11</v>
      </c>
    </row>
    <row r="1637" spans="1:27" x14ac:dyDescent="0.25">
      <c r="A1637" s="25" t="s">
        <v>3232</v>
      </c>
      <c r="B1637" s="26">
        <v>43731</v>
      </c>
      <c r="C1637" s="27" t="str">
        <f ca="1">IF(Table_owssvr[[#This Row],[Date]]&gt;=(TODAY()-365),"Y","N")</f>
        <v>Y</v>
      </c>
      <c r="D1637" s="25" t="s">
        <v>3233</v>
      </c>
      <c r="E1637" s="25" t="s">
        <v>29</v>
      </c>
      <c r="F1637" s="14" t="s">
        <v>3234</v>
      </c>
      <c r="G1637" s="25" t="s">
        <v>59</v>
      </c>
      <c r="H1637" s="28" t="str">
        <f>IFERROR(LEFT(Table_owssvr[[#This Row],[Subject]],FIND(";",Table_owssvr[[#This Row],[Subject]])-1),Table_owssvr[[#This Row],[Subject]])</f>
        <v>Damage related to disaster</v>
      </c>
      <c r="I1637" s="25" t="s">
        <v>27</v>
      </c>
      <c r="J1637" s="25" t="s">
        <v>2</v>
      </c>
      <c r="K1637" s="29">
        <v>43752.440868055557</v>
      </c>
      <c r="L1637" s="25"/>
      <c r="M1637" s="25"/>
      <c r="N1637" s="30" t="s">
        <v>12</v>
      </c>
      <c r="O1637" s="28" t="b">
        <v>0</v>
      </c>
      <c r="P1637" s="25" t="s">
        <v>15</v>
      </c>
      <c r="Q1637" s="28" t="str">
        <f>IF(ISNUMBER(SEARCH(",",Table_owssvr[[#This Row],[Created By]])),SUBSTITUTE(Table_owssvr[[#This Row],[Created By]]," OCD,",""),Table_owssvr[[#This Row],[Created By]])</f>
        <v>Darin Mann</v>
      </c>
      <c r="R1637" s="28" t="str">
        <f>IF(ISNUMBER(SEARCH(",",Table_owssvr[[#This Row],[Created By]])),(MID(Table_owssvr[[#This Row],[Created By_A]]&amp;" "&amp;Table_owssvr[[#This Row],[Created By_A]],FIND(" ",Table_owssvr[[#This Row],[Created By_A]])+1,LEN(Table_owssvr[[#This Row],[Created By_A]]))),Table_owssvr[[#This Row],[Created By]])</f>
        <v>Darin Mann</v>
      </c>
      <c r="S1637" s="36" t="str">
        <f>IF(ISNUMBER(SEARCH(",",Table_owssvr[[#This Row],[Created By_B1]])),SUBSTITUTE(Table_owssvr[[#This Row],[Created By_B1]],",",""),Table_owssvr[[#This Row],[Created By_B1]])</f>
        <v>Darin Mann</v>
      </c>
      <c r="T1637" s="31">
        <v>1655</v>
      </c>
      <c r="U1637" s="25" t="s">
        <v>15</v>
      </c>
      <c r="V1637" s="29">
        <v>43752.440868055557</v>
      </c>
      <c r="W1637" s="25" t="s">
        <v>2</v>
      </c>
      <c r="X1637" s="25"/>
      <c r="Y1637" s="25" t="s">
        <v>13</v>
      </c>
      <c r="Z1637" s="25" t="s">
        <v>12</v>
      </c>
      <c r="AA1637" s="25" t="s">
        <v>11</v>
      </c>
    </row>
    <row r="1638" spans="1:27" x14ac:dyDescent="0.25">
      <c r="A1638" s="25" t="s">
        <v>3235</v>
      </c>
      <c r="B1638" s="26">
        <v>43703</v>
      </c>
      <c r="C1638" s="27" t="str">
        <f ca="1">IF(Table_owssvr[[#This Row],[Date]]&gt;=(TODAY()-365),"Y","N")</f>
        <v>Y</v>
      </c>
      <c r="D1638" s="25" t="s">
        <v>3233</v>
      </c>
      <c r="E1638" s="25" t="s">
        <v>29</v>
      </c>
      <c r="F1638" s="14" t="s">
        <v>3236</v>
      </c>
      <c r="G1638" s="25" t="s">
        <v>59</v>
      </c>
      <c r="H1638" s="28" t="str">
        <f>IFERROR(LEFT(Table_owssvr[[#This Row],[Subject]],FIND(";",Table_owssvr[[#This Row],[Subject]])-1),Table_owssvr[[#This Row],[Subject]])</f>
        <v>Damage related to disaster</v>
      </c>
      <c r="I1638" s="25" t="s">
        <v>27</v>
      </c>
      <c r="J1638" s="25" t="s">
        <v>2</v>
      </c>
      <c r="K1638" s="29">
        <v>43752.442442129628</v>
      </c>
      <c r="L1638" s="25"/>
      <c r="M1638" s="25"/>
      <c r="N1638" s="30" t="s">
        <v>12</v>
      </c>
      <c r="O1638" s="28" t="b">
        <v>0</v>
      </c>
      <c r="P1638" s="25" t="s">
        <v>15</v>
      </c>
      <c r="Q1638" s="28" t="str">
        <f>IF(ISNUMBER(SEARCH(",",Table_owssvr[[#This Row],[Created By]])),SUBSTITUTE(Table_owssvr[[#This Row],[Created By]]," OCD,",""),Table_owssvr[[#This Row],[Created By]])</f>
        <v>Darin Mann</v>
      </c>
      <c r="R1638" s="28" t="str">
        <f>IF(ISNUMBER(SEARCH(",",Table_owssvr[[#This Row],[Created By]])),(MID(Table_owssvr[[#This Row],[Created By_A]]&amp;" "&amp;Table_owssvr[[#This Row],[Created By_A]],FIND(" ",Table_owssvr[[#This Row],[Created By_A]])+1,LEN(Table_owssvr[[#This Row],[Created By_A]]))),Table_owssvr[[#This Row],[Created By]])</f>
        <v>Darin Mann</v>
      </c>
      <c r="S1638" s="36" t="str">
        <f>IF(ISNUMBER(SEARCH(",",Table_owssvr[[#This Row],[Created By_B1]])),SUBSTITUTE(Table_owssvr[[#This Row],[Created By_B1]],",",""),Table_owssvr[[#This Row],[Created By_B1]])</f>
        <v>Darin Mann</v>
      </c>
      <c r="T1638" s="31">
        <v>1656</v>
      </c>
      <c r="U1638" s="25" t="s">
        <v>15</v>
      </c>
      <c r="V1638" s="29">
        <v>43752.442442129628</v>
      </c>
      <c r="W1638" s="25" t="s">
        <v>2</v>
      </c>
      <c r="X1638" s="25"/>
      <c r="Y1638" s="25" t="s">
        <v>13</v>
      </c>
      <c r="Z1638" s="25" t="s">
        <v>12</v>
      </c>
      <c r="AA1638" s="25" t="s">
        <v>11</v>
      </c>
    </row>
    <row r="1639" spans="1:27" x14ac:dyDescent="0.25">
      <c r="A1639" s="25" t="s">
        <v>537</v>
      </c>
      <c r="B1639" s="26">
        <v>43703</v>
      </c>
      <c r="C1639" s="27" t="str">
        <f ca="1">IF(Table_owssvr[[#This Row],[Date]]&gt;=(TODAY()-365),"Y","N")</f>
        <v>Y</v>
      </c>
      <c r="D1639" s="25" t="s">
        <v>3237</v>
      </c>
      <c r="E1639" s="25" t="s">
        <v>296</v>
      </c>
      <c r="F1639" s="14" t="s">
        <v>3238</v>
      </c>
      <c r="G1639" s="25" t="s">
        <v>3230</v>
      </c>
      <c r="H1639" s="28" t="str">
        <f>IFERROR(LEFT(Table_owssvr[[#This Row],[Subject]],FIND(";",Table_owssvr[[#This Row],[Subject]])-1),Table_owssvr[[#This Row],[Subject]])</f>
        <v>Damage related to disaster</v>
      </c>
      <c r="I1639" s="25" t="s">
        <v>27</v>
      </c>
      <c r="J1639" s="25" t="s">
        <v>2</v>
      </c>
      <c r="K1639" s="29">
        <v>43752.452546296299</v>
      </c>
      <c r="L1639" s="25"/>
      <c r="M1639" s="25"/>
      <c r="N1639" s="30" t="s">
        <v>12</v>
      </c>
      <c r="O1639" s="28" t="b">
        <v>0</v>
      </c>
      <c r="P1639" s="25" t="s">
        <v>15</v>
      </c>
      <c r="Q1639" s="28" t="str">
        <f>IF(ISNUMBER(SEARCH(",",Table_owssvr[[#This Row],[Created By]])),SUBSTITUTE(Table_owssvr[[#This Row],[Created By]]," OCD,",""),Table_owssvr[[#This Row],[Created By]])</f>
        <v>Darin Mann</v>
      </c>
      <c r="R1639" s="28" t="str">
        <f>IF(ISNUMBER(SEARCH(",",Table_owssvr[[#This Row],[Created By]])),(MID(Table_owssvr[[#This Row],[Created By_A]]&amp;" "&amp;Table_owssvr[[#This Row],[Created By_A]],FIND(" ",Table_owssvr[[#This Row],[Created By_A]])+1,LEN(Table_owssvr[[#This Row],[Created By_A]]))),Table_owssvr[[#This Row],[Created By]])</f>
        <v>Darin Mann</v>
      </c>
      <c r="S1639" s="36" t="str">
        <f>IF(ISNUMBER(SEARCH(",",Table_owssvr[[#This Row],[Created By_B1]])),SUBSTITUTE(Table_owssvr[[#This Row],[Created By_B1]],",",""),Table_owssvr[[#This Row],[Created By_B1]])</f>
        <v>Darin Mann</v>
      </c>
      <c r="T1639" s="31">
        <v>1657</v>
      </c>
      <c r="U1639" s="25" t="s">
        <v>15</v>
      </c>
      <c r="V1639" s="29">
        <v>43752.452546296299</v>
      </c>
      <c r="W1639" s="25" t="s">
        <v>2</v>
      </c>
      <c r="X1639" s="25"/>
      <c r="Y1639" s="25" t="s">
        <v>13</v>
      </c>
      <c r="Z1639" s="25" t="s">
        <v>12</v>
      </c>
      <c r="AA1639" s="25" t="s">
        <v>11</v>
      </c>
    </row>
    <row r="1640" spans="1:27" x14ac:dyDescent="0.25">
      <c r="A1640" s="25" t="s">
        <v>537</v>
      </c>
      <c r="B1640" s="26">
        <v>43719</v>
      </c>
      <c r="C1640" s="27" t="str">
        <f ca="1">IF(Table_owssvr[[#This Row],[Date]]&gt;=(TODAY()-365),"Y","N")</f>
        <v>Y</v>
      </c>
      <c r="D1640" s="25" t="s">
        <v>3237</v>
      </c>
      <c r="E1640" s="25" t="s">
        <v>296</v>
      </c>
      <c r="F1640" s="14" t="s">
        <v>3239</v>
      </c>
      <c r="G1640" s="25" t="s">
        <v>3230</v>
      </c>
      <c r="H1640" s="28" t="str">
        <f>IFERROR(LEFT(Table_owssvr[[#This Row],[Subject]],FIND(";",Table_owssvr[[#This Row],[Subject]])-1),Table_owssvr[[#This Row],[Subject]])</f>
        <v>Damage related to disaster</v>
      </c>
      <c r="I1640" s="25" t="s">
        <v>27</v>
      </c>
      <c r="J1640" s="25" t="s">
        <v>2</v>
      </c>
      <c r="K1640" s="29">
        <v>43752.458518518521</v>
      </c>
      <c r="L1640" s="25"/>
      <c r="M1640" s="25"/>
      <c r="N1640" s="30" t="s">
        <v>12</v>
      </c>
      <c r="O1640" s="28" t="b">
        <v>0</v>
      </c>
      <c r="P1640" s="25" t="s">
        <v>15</v>
      </c>
      <c r="Q1640" s="28" t="str">
        <f>IF(ISNUMBER(SEARCH(",",Table_owssvr[[#This Row],[Created By]])),SUBSTITUTE(Table_owssvr[[#This Row],[Created By]]," OCD,",""),Table_owssvr[[#This Row],[Created By]])</f>
        <v>Darin Mann</v>
      </c>
      <c r="R1640" s="28" t="str">
        <f>IF(ISNUMBER(SEARCH(",",Table_owssvr[[#This Row],[Created By]])),(MID(Table_owssvr[[#This Row],[Created By_A]]&amp;" "&amp;Table_owssvr[[#This Row],[Created By_A]],FIND(" ",Table_owssvr[[#This Row],[Created By_A]])+1,LEN(Table_owssvr[[#This Row],[Created By_A]]))),Table_owssvr[[#This Row],[Created By]])</f>
        <v>Darin Mann</v>
      </c>
      <c r="S1640" s="36" t="str">
        <f>IF(ISNUMBER(SEARCH(",",Table_owssvr[[#This Row],[Created By_B1]])),SUBSTITUTE(Table_owssvr[[#This Row],[Created By_B1]],",",""),Table_owssvr[[#This Row],[Created By_B1]])</f>
        <v>Darin Mann</v>
      </c>
      <c r="T1640" s="31">
        <v>1658</v>
      </c>
      <c r="U1640" s="25" t="s">
        <v>15</v>
      </c>
      <c r="V1640" s="29">
        <v>43752.458518518521</v>
      </c>
      <c r="W1640" s="25" t="s">
        <v>2</v>
      </c>
      <c r="X1640" s="25"/>
      <c r="Y1640" s="25" t="s">
        <v>13</v>
      </c>
      <c r="Z1640" s="25" t="s">
        <v>12</v>
      </c>
      <c r="AA1640" s="25" t="s">
        <v>11</v>
      </c>
    </row>
    <row r="1641" spans="1:27" x14ac:dyDescent="0.25">
      <c r="A1641" s="25" t="s">
        <v>3240</v>
      </c>
      <c r="B1641" s="26">
        <v>43696</v>
      </c>
      <c r="C1641" s="27" t="str">
        <f ca="1">IF(Table_owssvr[[#This Row],[Date]]&gt;=(TODAY()-365),"Y","N")</f>
        <v>Y</v>
      </c>
      <c r="D1641" s="25" t="s">
        <v>3241</v>
      </c>
      <c r="E1641" s="25" t="s">
        <v>29</v>
      </c>
      <c r="F1641" s="14" t="s">
        <v>3242</v>
      </c>
      <c r="G1641" s="25" t="s">
        <v>59</v>
      </c>
      <c r="H1641" s="28" t="str">
        <f>IFERROR(LEFT(Table_owssvr[[#This Row],[Subject]],FIND(";",Table_owssvr[[#This Row],[Subject]])-1),Table_owssvr[[#This Row],[Subject]])</f>
        <v>Damage related to disaster</v>
      </c>
      <c r="I1641" s="25" t="s">
        <v>27</v>
      </c>
      <c r="J1641" s="25" t="s">
        <v>2</v>
      </c>
      <c r="K1641" s="29">
        <v>43752.467476851853</v>
      </c>
      <c r="L1641" s="25"/>
      <c r="M1641" s="25"/>
      <c r="N1641" s="30" t="s">
        <v>12</v>
      </c>
      <c r="O1641" s="28" t="b">
        <v>0</v>
      </c>
      <c r="P1641" s="25" t="s">
        <v>15</v>
      </c>
      <c r="Q1641" s="28" t="str">
        <f>IF(ISNUMBER(SEARCH(",",Table_owssvr[[#This Row],[Created By]])),SUBSTITUTE(Table_owssvr[[#This Row],[Created By]]," OCD,",""),Table_owssvr[[#This Row],[Created By]])</f>
        <v>Darin Mann</v>
      </c>
      <c r="R1641" s="28" t="str">
        <f>IF(ISNUMBER(SEARCH(",",Table_owssvr[[#This Row],[Created By]])),(MID(Table_owssvr[[#This Row],[Created By_A]]&amp;" "&amp;Table_owssvr[[#This Row],[Created By_A]],FIND(" ",Table_owssvr[[#This Row],[Created By_A]])+1,LEN(Table_owssvr[[#This Row],[Created By_A]]))),Table_owssvr[[#This Row],[Created By]])</f>
        <v>Darin Mann</v>
      </c>
      <c r="S1641" s="36" t="str">
        <f>IF(ISNUMBER(SEARCH(",",Table_owssvr[[#This Row],[Created By_B1]])),SUBSTITUTE(Table_owssvr[[#This Row],[Created By_B1]],",",""),Table_owssvr[[#This Row],[Created By_B1]])</f>
        <v>Darin Mann</v>
      </c>
      <c r="T1641" s="31">
        <v>1659</v>
      </c>
      <c r="U1641" s="25" t="s">
        <v>15</v>
      </c>
      <c r="V1641" s="29">
        <v>43752.467476851853</v>
      </c>
      <c r="W1641" s="25" t="s">
        <v>2</v>
      </c>
      <c r="X1641" s="25"/>
      <c r="Y1641" s="25" t="s">
        <v>13</v>
      </c>
      <c r="Z1641" s="25" t="s">
        <v>12</v>
      </c>
      <c r="AA1641" s="25" t="s">
        <v>11</v>
      </c>
    </row>
    <row r="1642" spans="1:27" x14ac:dyDescent="0.25">
      <c r="A1642" s="25" t="s">
        <v>3243</v>
      </c>
      <c r="B1642" s="26">
        <v>43748</v>
      </c>
      <c r="C1642" s="27" t="str">
        <f ca="1">IF(Table_owssvr[[#This Row],[Date]]&gt;=(TODAY()-365),"Y","N")</f>
        <v>Y</v>
      </c>
      <c r="D1642" s="25" t="s">
        <v>3244</v>
      </c>
      <c r="E1642" s="25" t="s">
        <v>19</v>
      </c>
      <c r="F1642" s="14" t="s">
        <v>3245</v>
      </c>
      <c r="G1642" s="25" t="s">
        <v>46</v>
      </c>
      <c r="H1642" s="28" t="str">
        <f>IFERROR(LEFT(Table_owssvr[[#This Row],[Subject]],FIND(";",Table_owssvr[[#This Row],[Subject]])-1),Table_owssvr[[#This Row],[Subject]])</f>
        <v>Damage related to disaster</v>
      </c>
      <c r="I1642" s="25" t="s">
        <v>16</v>
      </c>
      <c r="J1642" s="25" t="s">
        <v>95</v>
      </c>
      <c r="K1642" s="29">
        <v>43752.561643518522</v>
      </c>
      <c r="L1642" s="25"/>
      <c r="M1642" s="25"/>
      <c r="N1642" s="30" t="s">
        <v>12</v>
      </c>
      <c r="O1642" s="28" t="b">
        <v>0</v>
      </c>
      <c r="P1642" s="25" t="s">
        <v>15</v>
      </c>
      <c r="Q1642" s="28" t="str">
        <f>IF(ISNUMBER(SEARCH(",",Table_owssvr[[#This Row],[Created By]])),SUBSTITUTE(Table_owssvr[[#This Row],[Created By]]," OCD,",""),Table_owssvr[[#This Row],[Created By]])</f>
        <v>Eugenia Williams</v>
      </c>
      <c r="R1642" s="28" t="str">
        <f>IF(ISNUMBER(SEARCH(",",Table_owssvr[[#This Row],[Created By]])),(MID(Table_owssvr[[#This Row],[Created By_A]]&amp;" "&amp;Table_owssvr[[#This Row],[Created By_A]],FIND(" ",Table_owssvr[[#This Row],[Created By_A]])+1,LEN(Table_owssvr[[#This Row],[Created By_A]]))),Table_owssvr[[#This Row],[Created By]])</f>
        <v>Eugenia Williams</v>
      </c>
      <c r="S1642" s="36" t="str">
        <f>IF(ISNUMBER(SEARCH(",",Table_owssvr[[#This Row],[Created By_B1]])),SUBSTITUTE(Table_owssvr[[#This Row],[Created By_B1]],",",""),Table_owssvr[[#This Row],[Created By_B1]])</f>
        <v>Eugenia Williams</v>
      </c>
      <c r="T1642" s="31">
        <v>1660</v>
      </c>
      <c r="U1642" s="25" t="s">
        <v>15</v>
      </c>
      <c r="V1642" s="29">
        <v>43752.561643518522</v>
      </c>
      <c r="W1642" s="25" t="s">
        <v>95</v>
      </c>
      <c r="X1642" s="25"/>
      <c r="Y1642" s="25" t="s">
        <v>13</v>
      </c>
      <c r="Z1642" s="25" t="s">
        <v>12</v>
      </c>
      <c r="AA1642" s="25" t="s">
        <v>11</v>
      </c>
    </row>
    <row r="1643" spans="1:27" x14ac:dyDescent="0.25">
      <c r="A1643" s="25" t="s">
        <v>3034</v>
      </c>
      <c r="B1643" s="26">
        <v>43683</v>
      </c>
      <c r="C1643" s="27" t="str">
        <f ca="1">IF(Table_owssvr[[#This Row],[Date]]&gt;=(TODAY()-365),"Y","N")</f>
        <v>Y</v>
      </c>
      <c r="D1643" s="25" t="s">
        <v>3246</v>
      </c>
      <c r="E1643" s="25" t="s">
        <v>19</v>
      </c>
      <c r="F1643" s="14" t="s">
        <v>3247</v>
      </c>
      <c r="G1643" s="25" t="s">
        <v>59</v>
      </c>
      <c r="H1643" s="28" t="str">
        <f>IFERROR(LEFT(Table_owssvr[[#This Row],[Subject]],FIND(";",Table_owssvr[[#This Row],[Subject]])-1),Table_owssvr[[#This Row],[Subject]])</f>
        <v>Damage related to disaster</v>
      </c>
      <c r="I1643" s="25" t="s">
        <v>27</v>
      </c>
      <c r="J1643" s="25" t="s">
        <v>2831</v>
      </c>
      <c r="K1643" s="29">
        <v>43752.668310185189</v>
      </c>
      <c r="L1643" s="25"/>
      <c r="M1643" s="25"/>
      <c r="N1643" s="30" t="s">
        <v>12</v>
      </c>
      <c r="O1643" s="28" t="b">
        <v>0</v>
      </c>
      <c r="P1643" s="25" t="s">
        <v>15</v>
      </c>
      <c r="Q1643" s="28" t="str">
        <f>IF(ISNUMBER(SEARCH(",",Table_owssvr[[#This Row],[Created By]])),SUBSTITUTE(Table_owssvr[[#This Row],[Created By]]," OCD,",""),Table_owssvr[[#This Row],[Created By]])</f>
        <v>Martine Turner</v>
      </c>
      <c r="R1643" s="28" t="str">
        <f>IF(ISNUMBER(SEARCH(",",Table_owssvr[[#This Row],[Created By]])),(MID(Table_owssvr[[#This Row],[Created By_A]]&amp;" "&amp;Table_owssvr[[#This Row],[Created By_A]],FIND(" ",Table_owssvr[[#This Row],[Created By_A]])+1,LEN(Table_owssvr[[#This Row],[Created By_A]]))),Table_owssvr[[#This Row],[Created By]])</f>
        <v>Martine Turner</v>
      </c>
      <c r="S1643" s="36" t="str">
        <f>IF(ISNUMBER(SEARCH(",",Table_owssvr[[#This Row],[Created By_B1]])),SUBSTITUTE(Table_owssvr[[#This Row],[Created By_B1]],",",""),Table_owssvr[[#This Row],[Created By_B1]])</f>
        <v>Martine Turner</v>
      </c>
      <c r="T1643" s="31">
        <v>1661</v>
      </c>
      <c r="U1643" s="25" t="s">
        <v>15</v>
      </c>
      <c r="V1643" s="29">
        <v>43752.668310185189</v>
      </c>
      <c r="W1643" s="25" t="s">
        <v>2831</v>
      </c>
      <c r="X1643" s="25"/>
      <c r="Y1643" s="25" t="s">
        <v>13</v>
      </c>
      <c r="Z1643" s="25" t="s">
        <v>12</v>
      </c>
      <c r="AA1643" s="25" t="s">
        <v>11</v>
      </c>
    </row>
    <row r="1644" spans="1:27" x14ac:dyDescent="0.25">
      <c r="A1644" s="25" t="s">
        <v>3248</v>
      </c>
      <c r="B1644" s="26">
        <v>43725</v>
      </c>
      <c r="C1644" s="27" t="str">
        <f ca="1">IF(Table_owssvr[[#This Row],[Date]]&gt;=(TODAY()-365),"Y","N")</f>
        <v>Y</v>
      </c>
      <c r="D1644" s="25" t="s">
        <v>3249</v>
      </c>
      <c r="E1644" s="25" t="s">
        <v>19</v>
      </c>
      <c r="F1644" s="14" t="s">
        <v>3250</v>
      </c>
      <c r="G1644" s="25" t="s">
        <v>354</v>
      </c>
      <c r="H1644" s="28" t="str">
        <f>IFERROR(LEFT(Table_owssvr[[#This Row],[Subject]],FIND(";",Table_owssvr[[#This Row],[Subject]])-1),Table_owssvr[[#This Row],[Subject]])</f>
        <v>Damage related to disaster</v>
      </c>
      <c r="I1644" s="25" t="s">
        <v>27</v>
      </c>
      <c r="J1644" s="25" t="s">
        <v>2831</v>
      </c>
      <c r="K1644" s="29">
        <v>43752.672268518516</v>
      </c>
      <c r="L1644" s="25"/>
      <c r="M1644" s="25"/>
      <c r="N1644" s="30" t="s">
        <v>12</v>
      </c>
      <c r="O1644" s="28" t="b">
        <v>0</v>
      </c>
      <c r="P1644" s="25" t="s">
        <v>15</v>
      </c>
      <c r="Q1644" s="28" t="str">
        <f>IF(ISNUMBER(SEARCH(",",Table_owssvr[[#This Row],[Created By]])),SUBSTITUTE(Table_owssvr[[#This Row],[Created By]]," OCD,",""),Table_owssvr[[#This Row],[Created By]])</f>
        <v>Martine Turner</v>
      </c>
      <c r="R1644" s="28" t="str">
        <f>IF(ISNUMBER(SEARCH(",",Table_owssvr[[#This Row],[Created By]])),(MID(Table_owssvr[[#This Row],[Created By_A]]&amp;" "&amp;Table_owssvr[[#This Row],[Created By_A]],FIND(" ",Table_owssvr[[#This Row],[Created By_A]])+1,LEN(Table_owssvr[[#This Row],[Created By_A]]))),Table_owssvr[[#This Row],[Created By]])</f>
        <v>Martine Turner</v>
      </c>
      <c r="S1644" s="36" t="str">
        <f>IF(ISNUMBER(SEARCH(",",Table_owssvr[[#This Row],[Created By_B1]])),SUBSTITUTE(Table_owssvr[[#This Row],[Created By_B1]],",",""),Table_owssvr[[#This Row],[Created By_B1]])</f>
        <v>Martine Turner</v>
      </c>
      <c r="T1644" s="31">
        <v>1662</v>
      </c>
      <c r="U1644" s="25" t="s">
        <v>15</v>
      </c>
      <c r="V1644" s="29">
        <v>43752.672268518516</v>
      </c>
      <c r="W1644" s="25" t="s">
        <v>2831</v>
      </c>
      <c r="X1644" s="25"/>
      <c r="Y1644" s="25" t="s">
        <v>13</v>
      </c>
      <c r="Z1644" s="25" t="s">
        <v>12</v>
      </c>
      <c r="AA1644" s="25" t="s">
        <v>11</v>
      </c>
    </row>
    <row r="1645" spans="1:27" x14ac:dyDescent="0.25">
      <c r="A1645" s="25" t="s">
        <v>656</v>
      </c>
      <c r="B1645" s="26">
        <v>43727</v>
      </c>
      <c r="C1645" s="27" t="str">
        <f ca="1">IF(Table_owssvr[[#This Row],[Date]]&gt;=(TODAY()-365),"Y","N")</f>
        <v>Y</v>
      </c>
      <c r="D1645" s="25" t="s">
        <v>3251</v>
      </c>
      <c r="E1645" s="25" t="s">
        <v>2958</v>
      </c>
      <c r="F1645" s="14" t="s">
        <v>3252</v>
      </c>
      <c r="G1645" s="25" t="s">
        <v>3052</v>
      </c>
      <c r="H1645" s="28" t="str">
        <f>IFERROR(LEFT(Table_owssvr[[#This Row],[Subject]],FIND(";",Table_owssvr[[#This Row],[Subject]])-1),Table_owssvr[[#This Row],[Subject]])</f>
        <v>Eligible CDBG Activities</v>
      </c>
      <c r="I1645" s="25" t="s">
        <v>27</v>
      </c>
      <c r="J1645" s="25" t="s">
        <v>3048</v>
      </c>
      <c r="K1645" s="29">
        <v>43752.692210648151</v>
      </c>
      <c r="L1645" s="25"/>
      <c r="M1645" s="25"/>
      <c r="N1645" s="30" t="s">
        <v>12</v>
      </c>
      <c r="O1645" s="28" t="b">
        <v>0</v>
      </c>
      <c r="P1645" s="25" t="s">
        <v>15</v>
      </c>
      <c r="Q1645" s="28" t="str">
        <f>IF(ISNUMBER(SEARCH(",",Table_owssvr[[#This Row],[Created By]])),SUBSTITUTE(Table_owssvr[[#This Row],[Created By]]," OCD,",""),Table_owssvr[[#This Row],[Created By]])</f>
        <v>Amy Noll</v>
      </c>
      <c r="R1645" s="28" t="str">
        <f>IF(ISNUMBER(SEARCH(",",Table_owssvr[[#This Row],[Created By]])),(MID(Table_owssvr[[#This Row],[Created By_A]]&amp;" "&amp;Table_owssvr[[#This Row],[Created By_A]],FIND(" ",Table_owssvr[[#This Row],[Created By_A]])+1,LEN(Table_owssvr[[#This Row],[Created By_A]]))),Table_owssvr[[#This Row],[Created By]])</f>
        <v>Amy Noll</v>
      </c>
      <c r="S1645" s="36" t="str">
        <f>IF(ISNUMBER(SEARCH(",",Table_owssvr[[#This Row],[Created By_B1]])),SUBSTITUTE(Table_owssvr[[#This Row],[Created By_B1]],",",""),Table_owssvr[[#This Row],[Created By_B1]])</f>
        <v>Amy Noll</v>
      </c>
      <c r="T1645" s="31">
        <v>1663</v>
      </c>
      <c r="U1645" s="25" t="s">
        <v>15</v>
      </c>
      <c r="V1645" s="29">
        <v>43752.692210648151</v>
      </c>
      <c r="W1645" s="25" t="s">
        <v>3048</v>
      </c>
      <c r="X1645" s="25"/>
      <c r="Y1645" s="25" t="s">
        <v>13</v>
      </c>
      <c r="Z1645" s="25" t="s">
        <v>12</v>
      </c>
      <c r="AA1645" s="25" t="s">
        <v>11</v>
      </c>
    </row>
    <row r="1646" spans="1:27" x14ac:dyDescent="0.25">
      <c r="A1646" s="25" t="s">
        <v>431</v>
      </c>
      <c r="B1646" s="26">
        <v>43735</v>
      </c>
      <c r="C1646" s="27" t="str">
        <f ca="1">IF(Table_owssvr[[#This Row],[Date]]&gt;=(TODAY()-365),"Y","N")</f>
        <v>Y</v>
      </c>
      <c r="D1646" s="25" t="s">
        <v>3253</v>
      </c>
      <c r="E1646" s="25" t="s">
        <v>39</v>
      </c>
      <c r="F1646" s="14" t="s">
        <v>3254</v>
      </c>
      <c r="G1646" s="25" t="s">
        <v>59</v>
      </c>
      <c r="H1646" s="28" t="str">
        <f>IFERROR(LEFT(Table_owssvr[[#This Row],[Subject]],FIND(";",Table_owssvr[[#This Row],[Subject]])-1),Table_owssvr[[#This Row],[Subject]])</f>
        <v>Damage related to disaster</v>
      </c>
      <c r="I1646" s="25" t="s">
        <v>27</v>
      </c>
      <c r="J1646" s="25" t="s">
        <v>2</v>
      </c>
      <c r="K1646" s="29">
        <v>43753.396550925929</v>
      </c>
      <c r="L1646" s="25"/>
      <c r="M1646" s="25"/>
      <c r="N1646" s="30" t="s">
        <v>12</v>
      </c>
      <c r="O1646" s="28" t="b">
        <v>0</v>
      </c>
      <c r="P1646" s="25" t="s">
        <v>15</v>
      </c>
      <c r="Q1646" s="28" t="str">
        <f>IF(ISNUMBER(SEARCH(",",Table_owssvr[[#This Row],[Created By]])),SUBSTITUTE(Table_owssvr[[#This Row],[Created By]]," OCD,",""),Table_owssvr[[#This Row],[Created By]])</f>
        <v>Darin Mann</v>
      </c>
      <c r="R1646" s="28" t="str">
        <f>IF(ISNUMBER(SEARCH(",",Table_owssvr[[#This Row],[Created By]])),(MID(Table_owssvr[[#This Row],[Created By_A]]&amp;" "&amp;Table_owssvr[[#This Row],[Created By_A]],FIND(" ",Table_owssvr[[#This Row],[Created By_A]])+1,LEN(Table_owssvr[[#This Row],[Created By_A]]))),Table_owssvr[[#This Row],[Created By]])</f>
        <v>Darin Mann</v>
      </c>
      <c r="S1646" s="36" t="str">
        <f>IF(ISNUMBER(SEARCH(",",Table_owssvr[[#This Row],[Created By_B1]])),SUBSTITUTE(Table_owssvr[[#This Row],[Created By_B1]],",",""),Table_owssvr[[#This Row],[Created By_B1]])</f>
        <v>Darin Mann</v>
      </c>
      <c r="T1646" s="31">
        <v>1664</v>
      </c>
      <c r="U1646" s="25" t="s">
        <v>15</v>
      </c>
      <c r="V1646" s="29">
        <v>43753.396550925929</v>
      </c>
      <c r="W1646" s="25" t="s">
        <v>2</v>
      </c>
      <c r="X1646" s="25"/>
      <c r="Y1646" s="25" t="s">
        <v>13</v>
      </c>
      <c r="Z1646" s="25" t="s">
        <v>12</v>
      </c>
      <c r="AA1646" s="25" t="s">
        <v>11</v>
      </c>
    </row>
    <row r="1647" spans="1:27" x14ac:dyDescent="0.25">
      <c r="A1647" s="25" t="s">
        <v>1618</v>
      </c>
      <c r="B1647" s="26">
        <v>43738</v>
      </c>
      <c r="C1647" s="27" t="str">
        <f ca="1">IF(Table_owssvr[[#This Row],[Date]]&gt;=(TODAY()-365),"Y","N")</f>
        <v>Y</v>
      </c>
      <c r="D1647" s="25" t="s">
        <v>3255</v>
      </c>
      <c r="E1647" s="25" t="s">
        <v>39</v>
      </c>
      <c r="F1647" s="14" t="s">
        <v>3256</v>
      </c>
      <c r="G1647" s="25" t="s">
        <v>59</v>
      </c>
      <c r="H1647" s="28" t="str">
        <f>IFERROR(LEFT(Table_owssvr[[#This Row],[Subject]],FIND(";",Table_owssvr[[#This Row],[Subject]])-1),Table_owssvr[[#This Row],[Subject]])</f>
        <v>Damage related to disaster</v>
      </c>
      <c r="I1647" s="25" t="s">
        <v>27</v>
      </c>
      <c r="J1647" s="25" t="s">
        <v>2</v>
      </c>
      <c r="K1647" s="29">
        <v>43753.466134259259</v>
      </c>
      <c r="L1647" s="25"/>
      <c r="M1647" s="25"/>
      <c r="N1647" s="30" t="s">
        <v>12</v>
      </c>
      <c r="O1647" s="28" t="b">
        <v>0</v>
      </c>
      <c r="P1647" s="25" t="s">
        <v>15</v>
      </c>
      <c r="Q1647" s="28" t="str">
        <f>IF(ISNUMBER(SEARCH(",",Table_owssvr[[#This Row],[Created By]])),SUBSTITUTE(Table_owssvr[[#This Row],[Created By]]," OCD,",""),Table_owssvr[[#This Row],[Created By]])</f>
        <v>Darin Mann</v>
      </c>
      <c r="R1647" s="28" t="str">
        <f>IF(ISNUMBER(SEARCH(",",Table_owssvr[[#This Row],[Created By]])),(MID(Table_owssvr[[#This Row],[Created By_A]]&amp;" "&amp;Table_owssvr[[#This Row],[Created By_A]],FIND(" ",Table_owssvr[[#This Row],[Created By_A]])+1,LEN(Table_owssvr[[#This Row],[Created By_A]]))),Table_owssvr[[#This Row],[Created By]])</f>
        <v>Darin Mann</v>
      </c>
      <c r="S1647" s="36" t="str">
        <f>IF(ISNUMBER(SEARCH(",",Table_owssvr[[#This Row],[Created By_B1]])),SUBSTITUTE(Table_owssvr[[#This Row],[Created By_B1]],",",""),Table_owssvr[[#This Row],[Created By_B1]])</f>
        <v>Darin Mann</v>
      </c>
      <c r="T1647" s="31">
        <v>1665</v>
      </c>
      <c r="U1647" s="25" t="s">
        <v>15</v>
      </c>
      <c r="V1647" s="29">
        <v>43753.466134259259</v>
      </c>
      <c r="W1647" s="25" t="s">
        <v>2</v>
      </c>
      <c r="X1647" s="25"/>
      <c r="Y1647" s="25" t="s">
        <v>13</v>
      </c>
      <c r="Z1647" s="25" t="s">
        <v>12</v>
      </c>
      <c r="AA1647" s="25" t="s">
        <v>11</v>
      </c>
    </row>
    <row r="1648" spans="1:27" x14ac:dyDescent="0.25">
      <c r="A1648" s="25" t="s">
        <v>3257</v>
      </c>
      <c r="B1648" s="26">
        <v>43725</v>
      </c>
      <c r="C1648" s="27" t="str">
        <f ca="1">IF(Table_owssvr[[#This Row],[Date]]&gt;=(TODAY()-365),"Y","N")</f>
        <v>Y</v>
      </c>
      <c r="D1648" s="25" t="s">
        <v>3258</v>
      </c>
      <c r="E1648" s="25" t="s">
        <v>39</v>
      </c>
      <c r="F1648" s="14" t="s">
        <v>3259</v>
      </c>
      <c r="G1648" s="25" t="s">
        <v>59</v>
      </c>
      <c r="H1648" s="28" t="str">
        <f>IFERROR(LEFT(Table_owssvr[[#This Row],[Subject]],FIND(";",Table_owssvr[[#This Row],[Subject]])-1),Table_owssvr[[#This Row],[Subject]])</f>
        <v>Damage related to disaster</v>
      </c>
      <c r="I1648" s="25" t="s">
        <v>27</v>
      </c>
      <c r="J1648" s="25" t="s">
        <v>2</v>
      </c>
      <c r="K1648" s="29">
        <v>43753.492418981485</v>
      </c>
      <c r="L1648" s="25"/>
      <c r="M1648" s="25"/>
      <c r="N1648" s="30" t="s">
        <v>12</v>
      </c>
      <c r="O1648" s="28" t="b">
        <v>0</v>
      </c>
      <c r="P1648" s="25" t="s">
        <v>15</v>
      </c>
      <c r="Q1648" s="28" t="str">
        <f>IF(ISNUMBER(SEARCH(",",Table_owssvr[[#This Row],[Created By]])),SUBSTITUTE(Table_owssvr[[#This Row],[Created By]]," OCD,",""),Table_owssvr[[#This Row],[Created By]])</f>
        <v>Darin Mann</v>
      </c>
      <c r="R1648" s="28" t="str">
        <f>IF(ISNUMBER(SEARCH(",",Table_owssvr[[#This Row],[Created By]])),(MID(Table_owssvr[[#This Row],[Created By_A]]&amp;" "&amp;Table_owssvr[[#This Row],[Created By_A]],FIND(" ",Table_owssvr[[#This Row],[Created By_A]])+1,LEN(Table_owssvr[[#This Row],[Created By_A]]))),Table_owssvr[[#This Row],[Created By]])</f>
        <v>Darin Mann</v>
      </c>
      <c r="S1648" s="36" t="str">
        <f>IF(ISNUMBER(SEARCH(",",Table_owssvr[[#This Row],[Created By_B1]])),SUBSTITUTE(Table_owssvr[[#This Row],[Created By_B1]],",",""),Table_owssvr[[#This Row],[Created By_B1]])</f>
        <v>Darin Mann</v>
      </c>
      <c r="T1648" s="31">
        <v>1666</v>
      </c>
      <c r="U1648" s="25" t="s">
        <v>15</v>
      </c>
      <c r="V1648" s="29">
        <v>43753.492418981485</v>
      </c>
      <c r="W1648" s="25" t="s">
        <v>2</v>
      </c>
      <c r="X1648" s="25"/>
      <c r="Y1648" s="25" t="s">
        <v>13</v>
      </c>
      <c r="Z1648" s="25" t="s">
        <v>12</v>
      </c>
      <c r="AA1648" s="25" t="s">
        <v>11</v>
      </c>
    </row>
    <row r="1649" spans="1:27" x14ac:dyDescent="0.25">
      <c r="A1649" s="25" t="s">
        <v>208</v>
      </c>
      <c r="B1649" s="26">
        <v>43706</v>
      </c>
      <c r="C1649" s="27" t="str">
        <f ca="1">IF(Table_owssvr[[#This Row],[Date]]&gt;=(TODAY()-365),"Y","N")</f>
        <v>Y</v>
      </c>
      <c r="D1649" s="25" t="s">
        <v>3260</v>
      </c>
      <c r="E1649" s="25" t="s">
        <v>39</v>
      </c>
      <c r="F1649" s="14" t="s">
        <v>3261</v>
      </c>
      <c r="G1649" s="25" t="s">
        <v>126</v>
      </c>
      <c r="H1649" s="28" t="str">
        <f>IFERROR(LEFT(Table_owssvr[[#This Row],[Subject]],FIND(";",Table_owssvr[[#This Row],[Subject]])-1),Table_owssvr[[#This Row],[Subject]])</f>
        <v>Damage related to disaster</v>
      </c>
      <c r="I1649" s="25" t="s">
        <v>27</v>
      </c>
      <c r="J1649" s="25" t="s">
        <v>2</v>
      </c>
      <c r="K1649" s="29">
        <v>43753.507708333331</v>
      </c>
      <c r="L1649" s="25"/>
      <c r="M1649" s="25"/>
      <c r="N1649" s="30" t="s">
        <v>12</v>
      </c>
      <c r="O1649" s="28" t="b">
        <v>0</v>
      </c>
      <c r="P1649" s="25" t="s">
        <v>15</v>
      </c>
      <c r="Q1649" s="28" t="str">
        <f>IF(ISNUMBER(SEARCH(",",Table_owssvr[[#This Row],[Created By]])),SUBSTITUTE(Table_owssvr[[#This Row],[Created By]]," OCD,",""),Table_owssvr[[#This Row],[Created By]])</f>
        <v>Darin Mann</v>
      </c>
      <c r="R1649" s="28" t="str">
        <f>IF(ISNUMBER(SEARCH(",",Table_owssvr[[#This Row],[Created By]])),(MID(Table_owssvr[[#This Row],[Created By_A]]&amp;" "&amp;Table_owssvr[[#This Row],[Created By_A]],FIND(" ",Table_owssvr[[#This Row],[Created By_A]])+1,LEN(Table_owssvr[[#This Row],[Created By_A]]))),Table_owssvr[[#This Row],[Created By]])</f>
        <v>Darin Mann</v>
      </c>
      <c r="S1649" s="36" t="str">
        <f>IF(ISNUMBER(SEARCH(",",Table_owssvr[[#This Row],[Created By_B1]])),SUBSTITUTE(Table_owssvr[[#This Row],[Created By_B1]],",",""),Table_owssvr[[#This Row],[Created By_B1]])</f>
        <v>Darin Mann</v>
      </c>
      <c r="T1649" s="31">
        <v>1667</v>
      </c>
      <c r="U1649" s="25" t="s">
        <v>15</v>
      </c>
      <c r="V1649" s="29">
        <v>43753.507708333331</v>
      </c>
      <c r="W1649" s="25" t="s">
        <v>2</v>
      </c>
      <c r="X1649" s="25"/>
      <c r="Y1649" s="25" t="s">
        <v>13</v>
      </c>
      <c r="Z1649" s="25" t="s">
        <v>12</v>
      </c>
      <c r="AA1649" s="25" t="s">
        <v>11</v>
      </c>
    </row>
    <row r="1650" spans="1:27" x14ac:dyDescent="0.25">
      <c r="A1650" s="25" t="s">
        <v>2737</v>
      </c>
      <c r="B1650" s="26">
        <v>43753</v>
      </c>
      <c r="C1650" s="27" t="str">
        <f ca="1">IF(Table_owssvr[[#This Row],[Date]]&gt;=(TODAY()-365),"Y","N")</f>
        <v>Y</v>
      </c>
      <c r="D1650" s="25" t="s">
        <v>439</v>
      </c>
      <c r="E1650" s="25" t="s">
        <v>39</v>
      </c>
      <c r="F1650" s="14" t="s">
        <v>3262</v>
      </c>
      <c r="G1650" s="25" t="s">
        <v>432</v>
      </c>
      <c r="H1650" s="28" t="str">
        <f>IFERROR(LEFT(Table_owssvr[[#This Row],[Subject]],FIND(";",Table_owssvr[[#This Row],[Subject]])-1),Table_owssvr[[#This Row],[Subject]])</f>
        <v>Financial Management</v>
      </c>
      <c r="I1650" s="25" t="s">
        <v>27</v>
      </c>
      <c r="J1650" s="25" t="s">
        <v>10</v>
      </c>
      <c r="K1650" s="29">
        <v>43753.517013888886</v>
      </c>
      <c r="L1650" s="25"/>
      <c r="M1650" s="25"/>
      <c r="N1650" s="30" t="s">
        <v>12</v>
      </c>
      <c r="O1650" s="28" t="b">
        <v>0</v>
      </c>
      <c r="P1650" s="25" t="s">
        <v>15</v>
      </c>
      <c r="Q1650" s="28" t="str">
        <f>IF(ISNUMBER(SEARCH(",",Table_owssvr[[#This Row],[Created By]])),SUBSTITUTE(Table_owssvr[[#This Row],[Created By]]," OCD,",""),Table_owssvr[[#This Row],[Created By]])</f>
        <v>Helena Janssen</v>
      </c>
      <c r="R1650" s="28" t="str">
        <f>IF(ISNUMBER(SEARCH(",",Table_owssvr[[#This Row],[Created By]])),(MID(Table_owssvr[[#This Row],[Created By_A]]&amp;" "&amp;Table_owssvr[[#This Row],[Created By_A]],FIND(" ",Table_owssvr[[#This Row],[Created By_A]])+1,LEN(Table_owssvr[[#This Row],[Created By_A]]))),Table_owssvr[[#This Row],[Created By]])</f>
        <v>Helena Janssen</v>
      </c>
      <c r="S1650" s="36" t="str">
        <f>IF(ISNUMBER(SEARCH(",",Table_owssvr[[#This Row],[Created By_B1]])),SUBSTITUTE(Table_owssvr[[#This Row],[Created By_B1]],",",""),Table_owssvr[[#This Row],[Created By_B1]])</f>
        <v>Helena Janssen</v>
      </c>
      <c r="T1650" s="31">
        <v>1668</v>
      </c>
      <c r="U1650" s="25" t="s">
        <v>15</v>
      </c>
      <c r="V1650" s="29">
        <v>43753.517013888886</v>
      </c>
      <c r="W1650" s="25" t="s">
        <v>10</v>
      </c>
      <c r="X1650" s="25"/>
      <c r="Y1650" s="25" t="s">
        <v>13</v>
      </c>
      <c r="Z1650" s="25" t="s">
        <v>12</v>
      </c>
      <c r="AA1650" s="25" t="s">
        <v>11</v>
      </c>
    </row>
    <row r="1651" spans="1:27" x14ac:dyDescent="0.25">
      <c r="A1651" s="25" t="s">
        <v>1134</v>
      </c>
      <c r="B1651" s="26">
        <v>43725</v>
      </c>
      <c r="C1651" s="27" t="str">
        <f ca="1">IF(Table_owssvr[[#This Row],[Date]]&gt;=(TODAY()-365),"Y","N")</f>
        <v>Y</v>
      </c>
      <c r="D1651" s="25" t="s">
        <v>3263</v>
      </c>
      <c r="E1651" s="25" t="s">
        <v>39</v>
      </c>
      <c r="F1651" s="14" t="s">
        <v>3264</v>
      </c>
      <c r="G1651" s="25" t="s">
        <v>126</v>
      </c>
      <c r="H1651" s="28" t="str">
        <f>IFERROR(LEFT(Table_owssvr[[#This Row],[Subject]],FIND(";",Table_owssvr[[#This Row],[Subject]])-1),Table_owssvr[[#This Row],[Subject]])</f>
        <v>Damage related to disaster</v>
      </c>
      <c r="I1651" s="25" t="s">
        <v>27</v>
      </c>
      <c r="J1651" s="25" t="s">
        <v>2</v>
      </c>
      <c r="K1651" s="29">
        <v>43753.519525462965</v>
      </c>
      <c r="L1651" s="25"/>
      <c r="M1651" s="25"/>
      <c r="N1651" s="30" t="s">
        <v>12</v>
      </c>
      <c r="O1651" s="28" t="b">
        <v>0</v>
      </c>
      <c r="P1651" s="25" t="s">
        <v>15</v>
      </c>
      <c r="Q1651" s="28" t="str">
        <f>IF(ISNUMBER(SEARCH(",",Table_owssvr[[#This Row],[Created By]])),SUBSTITUTE(Table_owssvr[[#This Row],[Created By]]," OCD,",""),Table_owssvr[[#This Row],[Created By]])</f>
        <v>Darin Mann</v>
      </c>
      <c r="R1651" s="28" t="str">
        <f>IF(ISNUMBER(SEARCH(",",Table_owssvr[[#This Row],[Created By]])),(MID(Table_owssvr[[#This Row],[Created By_A]]&amp;" "&amp;Table_owssvr[[#This Row],[Created By_A]],FIND(" ",Table_owssvr[[#This Row],[Created By_A]])+1,LEN(Table_owssvr[[#This Row],[Created By_A]]))),Table_owssvr[[#This Row],[Created By]])</f>
        <v>Darin Mann</v>
      </c>
      <c r="S1651" s="36" t="str">
        <f>IF(ISNUMBER(SEARCH(",",Table_owssvr[[#This Row],[Created By_B1]])),SUBSTITUTE(Table_owssvr[[#This Row],[Created By_B1]],",",""),Table_owssvr[[#This Row],[Created By_B1]])</f>
        <v>Darin Mann</v>
      </c>
      <c r="T1651" s="31">
        <v>1669</v>
      </c>
      <c r="U1651" s="25" t="s">
        <v>15</v>
      </c>
      <c r="V1651" s="29">
        <v>43753.519525462965</v>
      </c>
      <c r="W1651" s="25" t="s">
        <v>2</v>
      </c>
      <c r="X1651" s="25"/>
      <c r="Y1651" s="25" t="s">
        <v>13</v>
      </c>
      <c r="Z1651" s="25" t="s">
        <v>12</v>
      </c>
      <c r="AA1651" s="25" t="s">
        <v>11</v>
      </c>
    </row>
    <row r="1652" spans="1:27" x14ac:dyDescent="0.25">
      <c r="A1652" s="25" t="s">
        <v>1134</v>
      </c>
      <c r="B1652" s="26">
        <v>43727</v>
      </c>
      <c r="C1652" s="27" t="str">
        <f ca="1">IF(Table_owssvr[[#This Row],[Date]]&gt;=(TODAY()-365),"Y","N")</f>
        <v>Y</v>
      </c>
      <c r="D1652" s="25" t="s">
        <v>3265</v>
      </c>
      <c r="E1652" s="25" t="s">
        <v>48</v>
      </c>
      <c r="F1652" s="14" t="s">
        <v>3266</v>
      </c>
      <c r="G1652" s="25" t="s">
        <v>126</v>
      </c>
      <c r="H1652" s="28" t="str">
        <f>IFERROR(LEFT(Table_owssvr[[#This Row],[Subject]],FIND(";",Table_owssvr[[#This Row],[Subject]])-1),Table_owssvr[[#This Row],[Subject]])</f>
        <v>Damage related to disaster</v>
      </c>
      <c r="I1652" s="25" t="s">
        <v>27</v>
      </c>
      <c r="J1652" s="25" t="s">
        <v>2</v>
      </c>
      <c r="K1652" s="29">
        <v>43753.544236111113</v>
      </c>
      <c r="L1652" s="25"/>
      <c r="M1652" s="25"/>
      <c r="N1652" s="30" t="s">
        <v>12</v>
      </c>
      <c r="O1652" s="28" t="b">
        <v>0</v>
      </c>
      <c r="P1652" s="25" t="s">
        <v>15</v>
      </c>
      <c r="Q1652" s="28" t="str">
        <f>IF(ISNUMBER(SEARCH(",",Table_owssvr[[#This Row],[Created By]])),SUBSTITUTE(Table_owssvr[[#This Row],[Created By]]," OCD,",""),Table_owssvr[[#This Row],[Created By]])</f>
        <v>Darin Mann</v>
      </c>
      <c r="R1652" s="28" t="str">
        <f>IF(ISNUMBER(SEARCH(",",Table_owssvr[[#This Row],[Created By]])),(MID(Table_owssvr[[#This Row],[Created By_A]]&amp;" "&amp;Table_owssvr[[#This Row],[Created By_A]],FIND(" ",Table_owssvr[[#This Row],[Created By_A]])+1,LEN(Table_owssvr[[#This Row],[Created By_A]]))),Table_owssvr[[#This Row],[Created By]])</f>
        <v>Darin Mann</v>
      </c>
      <c r="S1652" s="36" t="str">
        <f>IF(ISNUMBER(SEARCH(",",Table_owssvr[[#This Row],[Created By_B1]])),SUBSTITUTE(Table_owssvr[[#This Row],[Created By_B1]],",",""),Table_owssvr[[#This Row],[Created By_B1]])</f>
        <v>Darin Mann</v>
      </c>
      <c r="T1652" s="31">
        <v>1670</v>
      </c>
      <c r="U1652" s="25" t="s">
        <v>15</v>
      </c>
      <c r="V1652" s="29">
        <v>43753.544236111113</v>
      </c>
      <c r="W1652" s="25" t="s">
        <v>2</v>
      </c>
      <c r="X1652" s="25"/>
      <c r="Y1652" s="25" t="s">
        <v>13</v>
      </c>
      <c r="Z1652" s="25" t="s">
        <v>12</v>
      </c>
      <c r="AA1652" s="25" t="s">
        <v>11</v>
      </c>
    </row>
    <row r="1653" spans="1:27" x14ac:dyDescent="0.25">
      <c r="A1653" s="25" t="s">
        <v>2976</v>
      </c>
      <c r="B1653" s="26">
        <v>43753</v>
      </c>
      <c r="C1653" s="27" t="str">
        <f ca="1">IF(Table_owssvr[[#This Row],[Date]]&gt;=(TODAY()-365),"Y","N")</f>
        <v>Y</v>
      </c>
      <c r="D1653" s="25" t="s">
        <v>3267</v>
      </c>
      <c r="E1653" s="25" t="s">
        <v>19</v>
      </c>
      <c r="F1653" s="14" t="s">
        <v>3268</v>
      </c>
      <c r="G1653" s="25" t="s">
        <v>534</v>
      </c>
      <c r="H1653" s="28" t="str">
        <f>IFERROR(LEFT(Table_owssvr[[#This Row],[Subject]],FIND(";",Table_owssvr[[#This Row],[Subject]])-1),Table_owssvr[[#This Row],[Subject]])</f>
        <v>Eligible CDBG Activities</v>
      </c>
      <c r="I1653" s="25" t="s">
        <v>27</v>
      </c>
      <c r="J1653" s="25" t="s">
        <v>10</v>
      </c>
      <c r="K1653" s="29">
        <v>43753.597442129627</v>
      </c>
      <c r="L1653" s="25"/>
      <c r="M1653" s="25"/>
      <c r="N1653" s="30" t="s">
        <v>12</v>
      </c>
      <c r="O1653" s="28" t="b">
        <v>0</v>
      </c>
      <c r="P1653" s="25" t="s">
        <v>15</v>
      </c>
      <c r="Q1653" s="28" t="str">
        <f>IF(ISNUMBER(SEARCH(",",Table_owssvr[[#This Row],[Created By]])),SUBSTITUTE(Table_owssvr[[#This Row],[Created By]]," OCD,",""),Table_owssvr[[#This Row],[Created By]])</f>
        <v>Helena Janssen</v>
      </c>
      <c r="R1653" s="28" t="str">
        <f>IF(ISNUMBER(SEARCH(",",Table_owssvr[[#This Row],[Created By]])),(MID(Table_owssvr[[#This Row],[Created By_A]]&amp;" "&amp;Table_owssvr[[#This Row],[Created By_A]],FIND(" ",Table_owssvr[[#This Row],[Created By_A]])+1,LEN(Table_owssvr[[#This Row],[Created By_A]]))),Table_owssvr[[#This Row],[Created By]])</f>
        <v>Helena Janssen</v>
      </c>
      <c r="S1653" s="36" t="str">
        <f>IF(ISNUMBER(SEARCH(",",Table_owssvr[[#This Row],[Created By_B1]])),SUBSTITUTE(Table_owssvr[[#This Row],[Created By_B1]],",",""),Table_owssvr[[#This Row],[Created By_B1]])</f>
        <v>Helena Janssen</v>
      </c>
      <c r="T1653" s="31">
        <v>1671</v>
      </c>
      <c r="U1653" s="25" t="s">
        <v>15</v>
      </c>
      <c r="V1653" s="29">
        <v>43753.597442129627</v>
      </c>
      <c r="W1653" s="25" t="s">
        <v>10</v>
      </c>
      <c r="X1653" s="25"/>
      <c r="Y1653" s="25" t="s">
        <v>13</v>
      </c>
      <c r="Z1653" s="25" t="s">
        <v>12</v>
      </c>
      <c r="AA1653" s="25" t="s">
        <v>11</v>
      </c>
    </row>
    <row r="1654" spans="1:27" x14ac:dyDescent="0.25">
      <c r="A1654" s="25" t="s">
        <v>504</v>
      </c>
      <c r="B1654" s="26">
        <v>43754</v>
      </c>
      <c r="C1654" s="27" t="str">
        <f ca="1">IF(Table_owssvr[[#This Row],[Date]]&gt;=(TODAY()-365),"Y","N")</f>
        <v>Y</v>
      </c>
      <c r="D1654" s="25" t="s">
        <v>3269</v>
      </c>
      <c r="E1654" s="25" t="s">
        <v>502</v>
      </c>
      <c r="F1654" s="14" t="s">
        <v>3270</v>
      </c>
      <c r="G1654" s="25" t="s">
        <v>13</v>
      </c>
      <c r="H1654" s="28" t="str">
        <f>IFERROR(LEFT(Table_owssvr[[#This Row],[Subject]],FIND(";",Table_owssvr[[#This Row],[Subject]])-1),Table_owssvr[[#This Row],[Subject]])</f>
        <v>Grants Management</v>
      </c>
      <c r="I1654" s="25" t="s">
        <v>27</v>
      </c>
      <c r="J1654" s="25" t="s">
        <v>26</v>
      </c>
      <c r="K1654" s="29">
        <v>43754.313368055555</v>
      </c>
      <c r="L1654" s="25"/>
      <c r="M1654" s="25"/>
      <c r="N1654" s="30" t="s">
        <v>12</v>
      </c>
      <c r="O1654" s="28" t="b">
        <v>0</v>
      </c>
      <c r="P1654" s="25" t="s">
        <v>15</v>
      </c>
      <c r="Q1654" s="28" t="str">
        <f>IF(ISNUMBER(SEARCH(",",Table_owssvr[[#This Row],[Created By]])),SUBSTITUTE(Table_owssvr[[#This Row],[Created By]]," OCD,",""),Table_owssvr[[#This Row],[Created By]])</f>
        <v>Jimmy Dunphy</v>
      </c>
      <c r="R1654" s="28" t="str">
        <f>IF(ISNUMBER(SEARCH(",",Table_owssvr[[#This Row],[Created By]])),(MID(Table_owssvr[[#This Row],[Created By_A]]&amp;" "&amp;Table_owssvr[[#This Row],[Created By_A]],FIND(" ",Table_owssvr[[#This Row],[Created By_A]])+1,LEN(Table_owssvr[[#This Row],[Created By_A]]))),Table_owssvr[[#This Row],[Created By]])</f>
        <v>Jimmy Dunphy</v>
      </c>
      <c r="S1654" s="36" t="str">
        <f>IF(ISNUMBER(SEARCH(",",Table_owssvr[[#This Row],[Created By_B1]])),SUBSTITUTE(Table_owssvr[[#This Row],[Created By_B1]],",",""),Table_owssvr[[#This Row],[Created By_B1]])</f>
        <v>Jimmy Dunphy</v>
      </c>
      <c r="T1654" s="31">
        <v>1672</v>
      </c>
      <c r="U1654" s="25" t="s">
        <v>15</v>
      </c>
      <c r="V1654" s="29">
        <v>43755.395381944443</v>
      </c>
      <c r="W1654" s="25" t="s">
        <v>26</v>
      </c>
      <c r="X1654" s="25"/>
      <c r="Y1654" s="25" t="s">
        <v>13</v>
      </c>
      <c r="Z1654" s="25" t="s">
        <v>12</v>
      </c>
      <c r="AA1654" s="25" t="s">
        <v>11</v>
      </c>
    </row>
    <row r="1655" spans="1:27" x14ac:dyDescent="0.25">
      <c r="A1655" s="25" t="s">
        <v>512</v>
      </c>
      <c r="B1655" s="26">
        <v>43754</v>
      </c>
      <c r="C1655" s="27" t="str">
        <f ca="1">IF(Table_owssvr[[#This Row],[Date]]&gt;=(TODAY()-365),"Y","N")</f>
        <v>Y</v>
      </c>
      <c r="D1655" s="25" t="s">
        <v>3271</v>
      </c>
      <c r="E1655" s="25" t="s">
        <v>39</v>
      </c>
      <c r="F1655" s="14" t="s">
        <v>3272</v>
      </c>
      <c r="G1655" s="25" t="s">
        <v>13</v>
      </c>
      <c r="H1655" s="28" t="str">
        <f>IFERROR(LEFT(Table_owssvr[[#This Row],[Subject]],FIND(";",Table_owssvr[[#This Row],[Subject]])-1),Table_owssvr[[#This Row],[Subject]])</f>
        <v>Grants Management</v>
      </c>
      <c r="I1655" s="25" t="s">
        <v>27</v>
      </c>
      <c r="J1655" s="25" t="s">
        <v>2527</v>
      </c>
      <c r="K1655" s="29">
        <v>43754.455555555556</v>
      </c>
      <c r="L1655" s="25"/>
      <c r="M1655" s="25"/>
      <c r="N1655" s="30" t="s">
        <v>12</v>
      </c>
      <c r="O1655" s="28" t="b">
        <v>0</v>
      </c>
      <c r="P1655" s="25" t="s">
        <v>15</v>
      </c>
      <c r="Q1655" s="28" t="str">
        <f>IF(ISNUMBER(SEARCH(",",Table_owssvr[[#This Row],[Created By]])),SUBSTITUTE(Table_owssvr[[#This Row],[Created By]]," OCD,",""),Table_owssvr[[#This Row],[Created By]])</f>
        <v>Sydney Pino</v>
      </c>
      <c r="R1655" s="28" t="str">
        <f>IF(ISNUMBER(SEARCH(",",Table_owssvr[[#This Row],[Created By]])),(MID(Table_owssvr[[#This Row],[Created By_A]]&amp;" "&amp;Table_owssvr[[#This Row],[Created By_A]],FIND(" ",Table_owssvr[[#This Row],[Created By_A]])+1,LEN(Table_owssvr[[#This Row],[Created By_A]]))),Table_owssvr[[#This Row],[Created By]])</f>
        <v>Sydney Pino</v>
      </c>
      <c r="S1655" s="36" t="str">
        <f>IF(ISNUMBER(SEARCH(",",Table_owssvr[[#This Row],[Created By_B1]])),SUBSTITUTE(Table_owssvr[[#This Row],[Created By_B1]],",",""),Table_owssvr[[#This Row],[Created By_B1]])</f>
        <v>Sydney Pino</v>
      </c>
      <c r="T1655" s="31">
        <v>1673</v>
      </c>
      <c r="U1655" s="25" t="s">
        <v>15</v>
      </c>
      <c r="V1655" s="29">
        <v>43754.455555555556</v>
      </c>
      <c r="W1655" s="25" t="s">
        <v>2527</v>
      </c>
      <c r="X1655" s="25"/>
      <c r="Y1655" s="25" t="s">
        <v>13</v>
      </c>
      <c r="Z1655" s="25" t="s">
        <v>12</v>
      </c>
      <c r="AA1655" s="25" t="s">
        <v>11</v>
      </c>
    </row>
    <row r="1656" spans="1:27" x14ac:dyDescent="0.25">
      <c r="A1656" s="25" t="s">
        <v>153</v>
      </c>
      <c r="B1656" s="26">
        <v>43755</v>
      </c>
      <c r="C1656" s="27" t="str">
        <f ca="1">IF(Table_owssvr[[#This Row],[Date]]&gt;=(TODAY()-365),"Y","N")</f>
        <v>Y</v>
      </c>
      <c r="D1656" s="25" t="s">
        <v>199</v>
      </c>
      <c r="E1656" s="25" t="s">
        <v>39</v>
      </c>
      <c r="F1656" s="14" t="s">
        <v>3273</v>
      </c>
      <c r="G1656" s="25" t="s">
        <v>13</v>
      </c>
      <c r="H1656" s="28" t="str">
        <f>IFERROR(LEFT(Table_owssvr[[#This Row],[Subject]],FIND(";",Table_owssvr[[#This Row],[Subject]])-1),Table_owssvr[[#This Row],[Subject]])</f>
        <v>Grants Management</v>
      </c>
      <c r="I1656" s="25" t="s">
        <v>27</v>
      </c>
      <c r="J1656" s="25" t="s">
        <v>26</v>
      </c>
      <c r="K1656" s="29">
        <v>43755.396782407406</v>
      </c>
      <c r="L1656" s="25"/>
      <c r="M1656" s="25"/>
      <c r="N1656" s="30" t="s">
        <v>12</v>
      </c>
      <c r="O1656" s="28" t="b">
        <v>0</v>
      </c>
      <c r="P1656" s="25" t="s">
        <v>15</v>
      </c>
      <c r="Q1656" s="28" t="str">
        <f>IF(ISNUMBER(SEARCH(",",Table_owssvr[[#This Row],[Created By]])),SUBSTITUTE(Table_owssvr[[#This Row],[Created By]]," OCD,",""),Table_owssvr[[#This Row],[Created By]])</f>
        <v>Jimmy Dunphy</v>
      </c>
      <c r="R1656" s="28" t="str">
        <f>IF(ISNUMBER(SEARCH(",",Table_owssvr[[#This Row],[Created By]])),(MID(Table_owssvr[[#This Row],[Created By_A]]&amp;" "&amp;Table_owssvr[[#This Row],[Created By_A]],FIND(" ",Table_owssvr[[#This Row],[Created By_A]])+1,LEN(Table_owssvr[[#This Row],[Created By_A]]))),Table_owssvr[[#This Row],[Created By]])</f>
        <v>Jimmy Dunphy</v>
      </c>
      <c r="S1656" s="36" t="str">
        <f>IF(ISNUMBER(SEARCH(",",Table_owssvr[[#This Row],[Created By_B1]])),SUBSTITUTE(Table_owssvr[[#This Row],[Created By_B1]],",",""),Table_owssvr[[#This Row],[Created By_B1]])</f>
        <v>Jimmy Dunphy</v>
      </c>
      <c r="T1656" s="31">
        <v>1674</v>
      </c>
      <c r="U1656" s="25" t="s">
        <v>15</v>
      </c>
      <c r="V1656" s="29">
        <v>43755.63622685185</v>
      </c>
      <c r="W1656" s="25" t="s">
        <v>26</v>
      </c>
      <c r="X1656" s="25"/>
      <c r="Y1656" s="25" t="s">
        <v>13</v>
      </c>
      <c r="Z1656" s="25" t="s">
        <v>12</v>
      </c>
      <c r="AA1656" s="25" t="s">
        <v>11</v>
      </c>
    </row>
    <row r="1657" spans="1:27" x14ac:dyDescent="0.25">
      <c r="A1657" s="25" t="s">
        <v>399</v>
      </c>
      <c r="B1657" s="26">
        <v>43759</v>
      </c>
      <c r="C1657" s="27" t="str">
        <f ca="1">IF(Table_owssvr[[#This Row],[Date]]&gt;=(TODAY()-365),"Y","N")</f>
        <v>Y</v>
      </c>
      <c r="D1657" s="25" t="s">
        <v>2422</v>
      </c>
      <c r="E1657" s="25" t="s">
        <v>48</v>
      </c>
      <c r="F1657" s="14" t="s">
        <v>3274</v>
      </c>
      <c r="G1657" s="25" t="s">
        <v>13</v>
      </c>
      <c r="H1657" s="28" t="str">
        <f>IFERROR(LEFT(Table_owssvr[[#This Row],[Subject]],FIND(";",Table_owssvr[[#This Row],[Subject]])-1),Table_owssvr[[#This Row],[Subject]])</f>
        <v>Grants Management</v>
      </c>
      <c r="I1657" s="25" t="s">
        <v>27</v>
      </c>
      <c r="J1657" s="25" t="s">
        <v>26</v>
      </c>
      <c r="K1657" s="29">
        <v>43759.537372685183</v>
      </c>
      <c r="L1657" s="25"/>
      <c r="M1657" s="25"/>
      <c r="N1657" s="30" t="s">
        <v>12</v>
      </c>
      <c r="O1657" s="28" t="b">
        <v>0</v>
      </c>
      <c r="P1657" s="25" t="s">
        <v>15</v>
      </c>
      <c r="Q1657" s="28" t="str">
        <f>IF(ISNUMBER(SEARCH(",",Table_owssvr[[#This Row],[Created By]])),SUBSTITUTE(Table_owssvr[[#This Row],[Created By]]," OCD,",""),Table_owssvr[[#This Row],[Created By]])</f>
        <v>Jimmy Dunphy</v>
      </c>
      <c r="R1657" s="28" t="str">
        <f>IF(ISNUMBER(SEARCH(",",Table_owssvr[[#This Row],[Created By]])),(MID(Table_owssvr[[#This Row],[Created By_A]]&amp;" "&amp;Table_owssvr[[#This Row],[Created By_A]],FIND(" ",Table_owssvr[[#This Row],[Created By_A]])+1,LEN(Table_owssvr[[#This Row],[Created By_A]]))),Table_owssvr[[#This Row],[Created By]])</f>
        <v>Jimmy Dunphy</v>
      </c>
      <c r="S1657" s="36" t="str">
        <f>IF(ISNUMBER(SEARCH(",",Table_owssvr[[#This Row],[Created By_B1]])),SUBSTITUTE(Table_owssvr[[#This Row],[Created By_B1]],",",""),Table_owssvr[[#This Row],[Created By_B1]])</f>
        <v>Jimmy Dunphy</v>
      </c>
      <c r="T1657" s="31">
        <v>1675</v>
      </c>
      <c r="U1657" s="25" t="s">
        <v>15</v>
      </c>
      <c r="V1657" s="29">
        <v>43759.605775462966</v>
      </c>
      <c r="W1657" s="25" t="s">
        <v>26</v>
      </c>
      <c r="X1657" s="25"/>
      <c r="Y1657" s="25" t="s">
        <v>13</v>
      </c>
      <c r="Z1657" s="25" t="s">
        <v>12</v>
      </c>
      <c r="AA1657" s="25" t="s">
        <v>11</v>
      </c>
    </row>
    <row r="1658" spans="1:27" x14ac:dyDescent="0.25">
      <c r="A1658" s="25" t="s">
        <v>1080</v>
      </c>
      <c r="B1658" s="26">
        <v>43753</v>
      </c>
      <c r="C1658" s="27" t="str">
        <f ca="1">IF(Table_owssvr[[#This Row],[Date]]&gt;=(TODAY()-365),"Y","N")</f>
        <v>Y</v>
      </c>
      <c r="D1658" s="25" t="s">
        <v>3275</v>
      </c>
      <c r="E1658" s="25" t="s">
        <v>2958</v>
      </c>
      <c r="F1658" s="14" t="s">
        <v>3276</v>
      </c>
      <c r="G1658" s="25" t="s">
        <v>3277</v>
      </c>
      <c r="H1658" s="28" t="str">
        <f>IFERROR(LEFT(Table_owssvr[[#This Row],[Subject]],FIND(";",Table_owssvr[[#This Row],[Subject]])-1),Table_owssvr[[#This Row],[Subject]])</f>
        <v>Damage related to disaster</v>
      </c>
      <c r="I1658" s="25" t="s">
        <v>16</v>
      </c>
      <c r="J1658" s="25" t="s">
        <v>3159</v>
      </c>
      <c r="K1658" s="29">
        <v>43760.490358796298</v>
      </c>
      <c r="L1658" s="25"/>
      <c r="M1658" s="25"/>
      <c r="N1658" s="30" t="s">
        <v>12</v>
      </c>
      <c r="O1658" s="28" t="b">
        <v>0</v>
      </c>
      <c r="P1658" s="25" t="s">
        <v>15</v>
      </c>
      <c r="Q1658" s="28" t="str">
        <f>IF(ISNUMBER(SEARCH(",",Table_owssvr[[#This Row],[Created By]])),SUBSTITUTE(Table_owssvr[[#This Row],[Created By]]," OCD,",""),Table_owssvr[[#This Row],[Created By]])</f>
        <v>Chad Carson</v>
      </c>
      <c r="R1658" s="28" t="str">
        <f>IF(ISNUMBER(SEARCH(",",Table_owssvr[[#This Row],[Created By]])),(MID(Table_owssvr[[#This Row],[Created By_A]]&amp;" "&amp;Table_owssvr[[#This Row],[Created By_A]],FIND(" ",Table_owssvr[[#This Row],[Created By_A]])+1,LEN(Table_owssvr[[#This Row],[Created By_A]]))),Table_owssvr[[#This Row],[Created By]])</f>
        <v>Chad Carson</v>
      </c>
      <c r="S1658" s="36" t="str">
        <f>IF(ISNUMBER(SEARCH(",",Table_owssvr[[#This Row],[Created By_B1]])),SUBSTITUTE(Table_owssvr[[#This Row],[Created By_B1]],",",""),Table_owssvr[[#This Row],[Created By_B1]])</f>
        <v>Chad Carson</v>
      </c>
      <c r="T1658" s="31">
        <v>1676</v>
      </c>
      <c r="U1658" s="25" t="s">
        <v>15</v>
      </c>
      <c r="V1658" s="29">
        <v>43782.335266203707</v>
      </c>
      <c r="W1658" s="25" t="s">
        <v>2826</v>
      </c>
      <c r="X1658" s="25"/>
      <c r="Y1658" s="25" t="s">
        <v>13</v>
      </c>
      <c r="Z1658" s="25" t="s">
        <v>12</v>
      </c>
      <c r="AA1658" s="25" t="s">
        <v>11</v>
      </c>
    </row>
    <row r="1659" spans="1:27" x14ac:dyDescent="0.25">
      <c r="A1659" s="25" t="s">
        <v>1080</v>
      </c>
      <c r="B1659" s="26">
        <v>43760</v>
      </c>
      <c r="C1659" s="27" t="str">
        <f ca="1">IF(Table_owssvr[[#This Row],[Date]]&gt;=(TODAY()-365),"Y","N")</f>
        <v>Y</v>
      </c>
      <c r="D1659" s="25" t="s">
        <v>3215</v>
      </c>
      <c r="E1659" s="25" t="s">
        <v>3216</v>
      </c>
      <c r="F1659" s="14" t="s">
        <v>3278</v>
      </c>
      <c r="G1659" s="25" t="s">
        <v>13</v>
      </c>
      <c r="H1659" s="28" t="str">
        <f>IFERROR(LEFT(Table_owssvr[[#This Row],[Subject]],FIND(";",Table_owssvr[[#This Row],[Subject]])-1),Table_owssvr[[#This Row],[Subject]])</f>
        <v>Grants Management</v>
      </c>
      <c r="I1659" s="25" t="s">
        <v>16</v>
      </c>
      <c r="J1659" s="25" t="s">
        <v>2884</v>
      </c>
      <c r="K1659" s="29">
        <v>43760.582199074073</v>
      </c>
      <c r="L1659" s="25"/>
      <c r="M1659" s="25"/>
      <c r="N1659" s="30" t="s">
        <v>12</v>
      </c>
      <c r="O1659" s="28" t="b">
        <v>0</v>
      </c>
      <c r="P1659" s="25" t="s">
        <v>15</v>
      </c>
      <c r="Q1659" s="28" t="str">
        <f>IF(ISNUMBER(SEARCH(",",Table_owssvr[[#This Row],[Created By]])),SUBSTITUTE(Table_owssvr[[#This Row],[Created By]]," OCD,",""),Table_owssvr[[#This Row],[Created By]])</f>
        <v>John Sparks</v>
      </c>
      <c r="R1659" s="28" t="str">
        <f>IF(ISNUMBER(SEARCH(",",Table_owssvr[[#This Row],[Created By]])),(MID(Table_owssvr[[#This Row],[Created By_A]]&amp;" "&amp;Table_owssvr[[#This Row],[Created By_A]],FIND(" ",Table_owssvr[[#This Row],[Created By_A]])+1,LEN(Table_owssvr[[#This Row],[Created By_A]]))),Table_owssvr[[#This Row],[Created By]])</f>
        <v>John Sparks</v>
      </c>
      <c r="S1659" s="36" t="str">
        <f>IF(ISNUMBER(SEARCH(",",Table_owssvr[[#This Row],[Created By_B1]])),SUBSTITUTE(Table_owssvr[[#This Row],[Created By_B1]],",",""),Table_owssvr[[#This Row],[Created By_B1]])</f>
        <v>John Sparks</v>
      </c>
      <c r="T1659" s="31">
        <v>1677</v>
      </c>
      <c r="U1659" s="25" t="s">
        <v>15</v>
      </c>
      <c r="V1659" s="29">
        <v>43760.582199074073</v>
      </c>
      <c r="W1659" s="25" t="s">
        <v>2884</v>
      </c>
      <c r="X1659" s="25"/>
      <c r="Y1659" s="25" t="s">
        <v>13</v>
      </c>
      <c r="Z1659" s="25" t="s">
        <v>12</v>
      </c>
      <c r="AA1659" s="25" t="s">
        <v>11</v>
      </c>
    </row>
    <row r="1660" spans="1:27" x14ac:dyDescent="0.25">
      <c r="A1660" s="25" t="s">
        <v>153</v>
      </c>
      <c r="B1660" s="26">
        <v>43761</v>
      </c>
      <c r="C1660" s="27" t="str">
        <f ca="1">IF(Table_owssvr[[#This Row],[Date]]&gt;=(TODAY()-365),"Y","N")</f>
        <v>Y</v>
      </c>
      <c r="D1660" s="25" t="s">
        <v>1686</v>
      </c>
      <c r="E1660" s="25" t="s">
        <v>39</v>
      </c>
      <c r="F1660" s="14" t="s">
        <v>3279</v>
      </c>
      <c r="G1660" s="25" t="s">
        <v>185</v>
      </c>
      <c r="H1660" s="28" t="str">
        <f>IFERROR(LEFT(Table_owssvr[[#This Row],[Subject]],FIND(";",Table_owssvr[[#This Row],[Subject]])-1),Table_owssvr[[#This Row],[Subject]])</f>
        <v>Low-Moderate Income - National Objective</v>
      </c>
      <c r="I1660" s="25" t="s">
        <v>16</v>
      </c>
      <c r="J1660" s="25" t="s">
        <v>26</v>
      </c>
      <c r="K1660" s="29">
        <v>43761.426840277774</v>
      </c>
      <c r="L1660" s="25"/>
      <c r="M1660" s="25"/>
      <c r="N1660" s="30" t="s">
        <v>12</v>
      </c>
      <c r="O1660" s="28" t="b">
        <v>0</v>
      </c>
      <c r="P1660" s="25" t="s">
        <v>15</v>
      </c>
      <c r="Q1660" s="28" t="str">
        <f>IF(ISNUMBER(SEARCH(",",Table_owssvr[[#This Row],[Created By]])),SUBSTITUTE(Table_owssvr[[#This Row],[Created By]]," OCD,",""),Table_owssvr[[#This Row],[Created By]])</f>
        <v>Jimmy Dunphy</v>
      </c>
      <c r="R1660" s="28" t="str">
        <f>IF(ISNUMBER(SEARCH(",",Table_owssvr[[#This Row],[Created By]])),(MID(Table_owssvr[[#This Row],[Created By_A]]&amp;" "&amp;Table_owssvr[[#This Row],[Created By_A]],FIND(" ",Table_owssvr[[#This Row],[Created By_A]])+1,LEN(Table_owssvr[[#This Row],[Created By_A]]))),Table_owssvr[[#This Row],[Created By]])</f>
        <v>Jimmy Dunphy</v>
      </c>
      <c r="S1660" s="36" t="str">
        <f>IF(ISNUMBER(SEARCH(",",Table_owssvr[[#This Row],[Created By_B1]])),SUBSTITUTE(Table_owssvr[[#This Row],[Created By_B1]],",",""),Table_owssvr[[#This Row],[Created By_B1]])</f>
        <v>Jimmy Dunphy</v>
      </c>
      <c r="T1660" s="31">
        <v>1678</v>
      </c>
      <c r="U1660" s="25" t="s">
        <v>15</v>
      </c>
      <c r="V1660" s="29">
        <v>43761.452650462961</v>
      </c>
      <c r="W1660" s="25" t="s">
        <v>26</v>
      </c>
      <c r="X1660" s="25"/>
      <c r="Y1660" s="25" t="s">
        <v>13</v>
      </c>
      <c r="Z1660" s="25" t="s">
        <v>12</v>
      </c>
      <c r="AA1660" s="25" t="s">
        <v>11</v>
      </c>
    </row>
    <row r="1661" spans="1:27" x14ac:dyDescent="0.25">
      <c r="A1661" s="25" t="s">
        <v>135</v>
      </c>
      <c r="B1661" s="26">
        <v>43762</v>
      </c>
      <c r="C1661" s="27" t="str">
        <f ca="1">IF(Table_owssvr[[#This Row],[Date]]&gt;=(TODAY()-365),"Y","N")</f>
        <v>Y</v>
      </c>
      <c r="D1661" s="25" t="s">
        <v>199</v>
      </c>
      <c r="E1661" s="25" t="s">
        <v>39</v>
      </c>
      <c r="F1661" s="14" t="s">
        <v>3280</v>
      </c>
      <c r="G1661" s="25" t="s">
        <v>13</v>
      </c>
      <c r="H1661" s="28" t="str">
        <f>IFERROR(LEFT(Table_owssvr[[#This Row],[Subject]],FIND(";",Table_owssvr[[#This Row],[Subject]])-1),Table_owssvr[[#This Row],[Subject]])</f>
        <v>Grants Management</v>
      </c>
      <c r="I1661" s="25" t="s">
        <v>27</v>
      </c>
      <c r="J1661" s="25" t="s">
        <v>26</v>
      </c>
      <c r="K1661" s="29">
        <v>43762.295231481483</v>
      </c>
      <c r="L1661" s="25"/>
      <c r="M1661" s="25"/>
      <c r="N1661" s="30" t="s">
        <v>12</v>
      </c>
      <c r="O1661" s="28" t="b">
        <v>0</v>
      </c>
      <c r="P1661" s="25" t="s">
        <v>15</v>
      </c>
      <c r="Q1661" s="28" t="str">
        <f>IF(ISNUMBER(SEARCH(",",Table_owssvr[[#This Row],[Created By]])),SUBSTITUTE(Table_owssvr[[#This Row],[Created By]]," OCD,",""),Table_owssvr[[#This Row],[Created By]])</f>
        <v>Jimmy Dunphy</v>
      </c>
      <c r="R1661" s="28" t="str">
        <f>IF(ISNUMBER(SEARCH(",",Table_owssvr[[#This Row],[Created By]])),(MID(Table_owssvr[[#This Row],[Created By_A]]&amp;" "&amp;Table_owssvr[[#This Row],[Created By_A]],FIND(" ",Table_owssvr[[#This Row],[Created By_A]])+1,LEN(Table_owssvr[[#This Row],[Created By_A]]))),Table_owssvr[[#This Row],[Created By]])</f>
        <v>Jimmy Dunphy</v>
      </c>
      <c r="S1661" s="36" t="str">
        <f>IF(ISNUMBER(SEARCH(",",Table_owssvr[[#This Row],[Created By_B1]])),SUBSTITUTE(Table_owssvr[[#This Row],[Created By_B1]],",",""),Table_owssvr[[#This Row],[Created By_B1]])</f>
        <v>Jimmy Dunphy</v>
      </c>
      <c r="T1661" s="31">
        <v>1679</v>
      </c>
      <c r="U1661" s="25" t="s">
        <v>15</v>
      </c>
      <c r="V1661" s="29">
        <v>43763.3828125</v>
      </c>
      <c r="W1661" s="25" t="s">
        <v>26</v>
      </c>
      <c r="X1661" s="25"/>
      <c r="Y1661" s="25" t="s">
        <v>13</v>
      </c>
      <c r="Z1661" s="25" t="s">
        <v>12</v>
      </c>
      <c r="AA1661" s="25" t="s">
        <v>11</v>
      </c>
    </row>
    <row r="1662" spans="1:27" x14ac:dyDescent="0.25">
      <c r="A1662" s="25" t="s">
        <v>142</v>
      </c>
      <c r="B1662" s="26">
        <v>43762</v>
      </c>
      <c r="C1662" s="27" t="str">
        <f ca="1">IF(Table_owssvr[[#This Row],[Date]]&gt;=(TODAY()-365),"Y","N")</f>
        <v>Y</v>
      </c>
      <c r="D1662" s="25" t="s">
        <v>3148</v>
      </c>
      <c r="E1662" s="25" t="s">
        <v>48</v>
      </c>
      <c r="F1662" s="14" t="s">
        <v>3281</v>
      </c>
      <c r="G1662" s="25" t="s">
        <v>13</v>
      </c>
      <c r="H1662" s="28" t="str">
        <f>IFERROR(LEFT(Table_owssvr[[#This Row],[Subject]],FIND(";",Table_owssvr[[#This Row],[Subject]])-1),Table_owssvr[[#This Row],[Subject]])</f>
        <v>Grants Management</v>
      </c>
      <c r="I1662" s="25" t="s">
        <v>27</v>
      </c>
      <c r="J1662" s="25" t="s">
        <v>26</v>
      </c>
      <c r="K1662" s="29">
        <v>43762.295983796299</v>
      </c>
      <c r="L1662" s="25"/>
      <c r="M1662" s="25"/>
      <c r="N1662" s="30" t="s">
        <v>12</v>
      </c>
      <c r="O1662" s="28" t="b">
        <v>0</v>
      </c>
      <c r="P1662" s="25" t="s">
        <v>15</v>
      </c>
      <c r="Q1662" s="28" t="str">
        <f>IF(ISNUMBER(SEARCH(",",Table_owssvr[[#This Row],[Created By]])),SUBSTITUTE(Table_owssvr[[#This Row],[Created By]]," OCD,",""),Table_owssvr[[#This Row],[Created By]])</f>
        <v>Jimmy Dunphy</v>
      </c>
      <c r="R1662" s="28" t="str">
        <f>IF(ISNUMBER(SEARCH(",",Table_owssvr[[#This Row],[Created By]])),(MID(Table_owssvr[[#This Row],[Created By_A]]&amp;" "&amp;Table_owssvr[[#This Row],[Created By_A]],FIND(" ",Table_owssvr[[#This Row],[Created By_A]])+1,LEN(Table_owssvr[[#This Row],[Created By_A]]))),Table_owssvr[[#This Row],[Created By]])</f>
        <v>Jimmy Dunphy</v>
      </c>
      <c r="S1662" s="36" t="str">
        <f>IF(ISNUMBER(SEARCH(",",Table_owssvr[[#This Row],[Created By_B1]])),SUBSTITUTE(Table_owssvr[[#This Row],[Created By_B1]],",",""),Table_owssvr[[#This Row],[Created By_B1]])</f>
        <v>Jimmy Dunphy</v>
      </c>
      <c r="T1662" s="31">
        <v>1680</v>
      </c>
      <c r="U1662" s="25" t="s">
        <v>15</v>
      </c>
      <c r="V1662" s="29">
        <v>43762.547361111108</v>
      </c>
      <c r="W1662" s="25" t="s">
        <v>26</v>
      </c>
      <c r="X1662" s="25"/>
      <c r="Y1662" s="25" t="s">
        <v>13</v>
      </c>
      <c r="Z1662" s="25" t="s">
        <v>12</v>
      </c>
      <c r="AA1662" s="25" t="s">
        <v>11</v>
      </c>
    </row>
    <row r="1663" spans="1:27" x14ac:dyDescent="0.25">
      <c r="A1663" s="25" t="s">
        <v>1105</v>
      </c>
      <c r="B1663" s="26">
        <v>43753</v>
      </c>
      <c r="C1663" s="27" t="str">
        <f ca="1">IF(Table_owssvr[[#This Row],[Date]]&gt;=(TODAY()-365),"Y","N")</f>
        <v>Y</v>
      </c>
      <c r="D1663" s="25" t="s">
        <v>3282</v>
      </c>
      <c r="E1663" s="25" t="s">
        <v>39</v>
      </c>
      <c r="F1663" s="14" t="s">
        <v>3283</v>
      </c>
      <c r="G1663" s="25" t="s">
        <v>126</v>
      </c>
      <c r="H1663" s="28" t="str">
        <f>IFERROR(LEFT(Table_owssvr[[#This Row],[Subject]],FIND(";",Table_owssvr[[#This Row],[Subject]])-1),Table_owssvr[[#This Row],[Subject]])</f>
        <v>Damage related to disaster</v>
      </c>
      <c r="I1663" s="25" t="s">
        <v>16</v>
      </c>
      <c r="J1663" s="25" t="s">
        <v>2</v>
      </c>
      <c r="K1663" s="29">
        <v>43763.656157407408</v>
      </c>
      <c r="L1663" s="25"/>
      <c r="M1663" s="25"/>
      <c r="N1663" s="30" t="s">
        <v>12</v>
      </c>
      <c r="O1663" s="28" t="b">
        <v>0</v>
      </c>
      <c r="P1663" s="25" t="s">
        <v>15</v>
      </c>
      <c r="Q1663" s="28" t="str">
        <f>IF(ISNUMBER(SEARCH(",",Table_owssvr[[#This Row],[Created By]])),SUBSTITUTE(Table_owssvr[[#This Row],[Created By]]," OCD,",""),Table_owssvr[[#This Row],[Created By]])</f>
        <v>Darin Mann</v>
      </c>
      <c r="R1663" s="28" t="str">
        <f>IF(ISNUMBER(SEARCH(",",Table_owssvr[[#This Row],[Created By]])),(MID(Table_owssvr[[#This Row],[Created By_A]]&amp;" "&amp;Table_owssvr[[#This Row],[Created By_A]],FIND(" ",Table_owssvr[[#This Row],[Created By_A]])+1,LEN(Table_owssvr[[#This Row],[Created By_A]]))),Table_owssvr[[#This Row],[Created By]])</f>
        <v>Darin Mann</v>
      </c>
      <c r="S1663" s="36" t="str">
        <f>IF(ISNUMBER(SEARCH(",",Table_owssvr[[#This Row],[Created By_B1]])),SUBSTITUTE(Table_owssvr[[#This Row],[Created By_B1]],",",""),Table_owssvr[[#This Row],[Created By_B1]])</f>
        <v>Darin Mann</v>
      </c>
      <c r="T1663" s="31">
        <v>1681</v>
      </c>
      <c r="U1663" s="25" t="s">
        <v>15</v>
      </c>
      <c r="V1663" s="29">
        <v>43763.656157407408</v>
      </c>
      <c r="W1663" s="25" t="s">
        <v>2</v>
      </c>
      <c r="X1663" s="25"/>
      <c r="Y1663" s="25" t="s">
        <v>13</v>
      </c>
      <c r="Z1663" s="25" t="s">
        <v>12</v>
      </c>
      <c r="AA1663" s="25" t="s">
        <v>11</v>
      </c>
    </row>
    <row r="1664" spans="1:27" x14ac:dyDescent="0.25">
      <c r="A1664" s="25" t="s">
        <v>3284</v>
      </c>
      <c r="B1664" s="26">
        <v>43754</v>
      </c>
      <c r="C1664" s="27" t="str">
        <f ca="1">IF(Table_owssvr[[#This Row],[Date]]&gt;=(TODAY()-365),"Y","N")</f>
        <v>Y</v>
      </c>
      <c r="D1664" s="25" t="s">
        <v>3285</v>
      </c>
      <c r="E1664" s="25" t="s">
        <v>39</v>
      </c>
      <c r="F1664" s="14" t="s">
        <v>3286</v>
      </c>
      <c r="G1664" s="25" t="s">
        <v>126</v>
      </c>
      <c r="H1664" s="28" t="str">
        <f>IFERROR(LEFT(Table_owssvr[[#This Row],[Subject]],FIND(";",Table_owssvr[[#This Row],[Subject]])-1),Table_owssvr[[#This Row],[Subject]])</f>
        <v>Damage related to disaster</v>
      </c>
      <c r="I1664" s="25" t="s">
        <v>27</v>
      </c>
      <c r="J1664" s="25" t="s">
        <v>2</v>
      </c>
      <c r="K1664" s="29">
        <v>43763.660613425927</v>
      </c>
      <c r="L1664" s="25"/>
      <c r="M1664" s="25"/>
      <c r="N1664" s="30" t="s">
        <v>12</v>
      </c>
      <c r="O1664" s="28" t="b">
        <v>0</v>
      </c>
      <c r="P1664" s="25" t="s">
        <v>15</v>
      </c>
      <c r="Q1664" s="28" t="str">
        <f>IF(ISNUMBER(SEARCH(",",Table_owssvr[[#This Row],[Created By]])),SUBSTITUTE(Table_owssvr[[#This Row],[Created By]]," OCD,",""),Table_owssvr[[#This Row],[Created By]])</f>
        <v>Darin Mann</v>
      </c>
      <c r="R1664" s="28" t="str">
        <f>IF(ISNUMBER(SEARCH(",",Table_owssvr[[#This Row],[Created By]])),(MID(Table_owssvr[[#This Row],[Created By_A]]&amp;" "&amp;Table_owssvr[[#This Row],[Created By_A]],FIND(" ",Table_owssvr[[#This Row],[Created By_A]])+1,LEN(Table_owssvr[[#This Row],[Created By_A]]))),Table_owssvr[[#This Row],[Created By]])</f>
        <v>Darin Mann</v>
      </c>
      <c r="S1664" s="36" t="str">
        <f>IF(ISNUMBER(SEARCH(",",Table_owssvr[[#This Row],[Created By_B1]])),SUBSTITUTE(Table_owssvr[[#This Row],[Created By_B1]],",",""),Table_owssvr[[#This Row],[Created By_B1]])</f>
        <v>Darin Mann</v>
      </c>
      <c r="T1664" s="31">
        <v>1682</v>
      </c>
      <c r="U1664" s="25" t="s">
        <v>15</v>
      </c>
      <c r="V1664" s="29">
        <v>43763.660613425927</v>
      </c>
      <c r="W1664" s="25" t="s">
        <v>2</v>
      </c>
      <c r="X1664" s="25"/>
      <c r="Y1664" s="25" t="s">
        <v>13</v>
      </c>
      <c r="Z1664" s="25" t="s">
        <v>12</v>
      </c>
      <c r="AA1664" s="25" t="s">
        <v>11</v>
      </c>
    </row>
    <row r="1665" spans="1:27" x14ac:dyDescent="0.25">
      <c r="A1665" s="25" t="s">
        <v>1727</v>
      </c>
      <c r="B1665" s="26">
        <v>43754</v>
      </c>
      <c r="C1665" s="27" t="str">
        <f ca="1">IF(Table_owssvr[[#This Row],[Date]]&gt;=(TODAY()-365),"Y","N")</f>
        <v>Y</v>
      </c>
      <c r="D1665" s="25" t="s">
        <v>3287</v>
      </c>
      <c r="E1665" s="25" t="s">
        <v>39</v>
      </c>
      <c r="F1665" s="14" t="s">
        <v>3288</v>
      </c>
      <c r="G1665" s="25" t="s">
        <v>126</v>
      </c>
      <c r="H1665" s="28" t="str">
        <f>IFERROR(LEFT(Table_owssvr[[#This Row],[Subject]],FIND(";",Table_owssvr[[#This Row],[Subject]])-1),Table_owssvr[[#This Row],[Subject]])</f>
        <v>Damage related to disaster</v>
      </c>
      <c r="I1665" s="25" t="s">
        <v>16</v>
      </c>
      <c r="J1665" s="25" t="s">
        <v>2</v>
      </c>
      <c r="K1665" s="29">
        <v>43763.669398148151</v>
      </c>
      <c r="L1665" s="25"/>
      <c r="M1665" s="25"/>
      <c r="N1665" s="30" t="s">
        <v>12</v>
      </c>
      <c r="O1665" s="28" t="b">
        <v>0</v>
      </c>
      <c r="P1665" s="25" t="s">
        <v>15</v>
      </c>
      <c r="Q1665" s="28" t="str">
        <f>IF(ISNUMBER(SEARCH(",",Table_owssvr[[#This Row],[Created By]])),SUBSTITUTE(Table_owssvr[[#This Row],[Created By]]," OCD,",""),Table_owssvr[[#This Row],[Created By]])</f>
        <v>Darin Mann</v>
      </c>
      <c r="R1665" s="28" t="str">
        <f>IF(ISNUMBER(SEARCH(",",Table_owssvr[[#This Row],[Created By]])),(MID(Table_owssvr[[#This Row],[Created By_A]]&amp;" "&amp;Table_owssvr[[#This Row],[Created By_A]],FIND(" ",Table_owssvr[[#This Row],[Created By_A]])+1,LEN(Table_owssvr[[#This Row],[Created By_A]]))),Table_owssvr[[#This Row],[Created By]])</f>
        <v>Darin Mann</v>
      </c>
      <c r="S1665" s="36" t="str">
        <f>IF(ISNUMBER(SEARCH(",",Table_owssvr[[#This Row],[Created By_B1]])),SUBSTITUTE(Table_owssvr[[#This Row],[Created By_B1]],",",""),Table_owssvr[[#This Row],[Created By_B1]])</f>
        <v>Darin Mann</v>
      </c>
      <c r="T1665" s="31">
        <v>1683</v>
      </c>
      <c r="U1665" s="25" t="s">
        <v>15</v>
      </c>
      <c r="V1665" s="29">
        <v>43763.669398148151</v>
      </c>
      <c r="W1665" s="25" t="s">
        <v>2</v>
      </c>
      <c r="X1665" s="25"/>
      <c r="Y1665" s="25" t="s">
        <v>13</v>
      </c>
      <c r="Z1665" s="25" t="s">
        <v>12</v>
      </c>
      <c r="AA1665" s="25" t="s">
        <v>11</v>
      </c>
    </row>
    <row r="1666" spans="1:27" x14ac:dyDescent="0.25">
      <c r="A1666" s="25" t="s">
        <v>156</v>
      </c>
      <c r="B1666" s="26">
        <v>43763</v>
      </c>
      <c r="C1666" s="27" t="str">
        <f ca="1">IF(Table_owssvr[[#This Row],[Date]]&gt;=(TODAY()-365),"Y","N")</f>
        <v>Y</v>
      </c>
      <c r="D1666" s="25" t="s">
        <v>3289</v>
      </c>
      <c r="E1666" s="25" t="s">
        <v>521</v>
      </c>
      <c r="F1666" s="14" t="s">
        <v>3290</v>
      </c>
      <c r="G1666" s="25" t="s">
        <v>132</v>
      </c>
      <c r="H1666" s="28" t="str">
        <f>IFERROR(LEFT(Table_owssvr[[#This Row],[Subject]],FIND(";",Table_owssvr[[#This Row],[Subject]])-1),Table_owssvr[[#This Row],[Subject]])</f>
        <v>Low-Moderate Income - National Objective</v>
      </c>
      <c r="I1666" s="25" t="s">
        <v>27</v>
      </c>
      <c r="J1666" s="25" t="s">
        <v>2</v>
      </c>
      <c r="K1666" s="29">
        <v>43763.676111111112</v>
      </c>
      <c r="L1666" s="25"/>
      <c r="M1666" s="25"/>
      <c r="N1666" s="30" t="s">
        <v>12</v>
      </c>
      <c r="O1666" s="28" t="b">
        <v>0</v>
      </c>
      <c r="P1666" s="25" t="s">
        <v>15</v>
      </c>
      <c r="Q1666" s="28" t="str">
        <f>IF(ISNUMBER(SEARCH(",",Table_owssvr[[#This Row],[Created By]])),SUBSTITUTE(Table_owssvr[[#This Row],[Created By]]," OCD,",""),Table_owssvr[[#This Row],[Created By]])</f>
        <v>Darin Mann</v>
      </c>
      <c r="R1666" s="28" t="str">
        <f>IF(ISNUMBER(SEARCH(",",Table_owssvr[[#This Row],[Created By]])),(MID(Table_owssvr[[#This Row],[Created By_A]]&amp;" "&amp;Table_owssvr[[#This Row],[Created By_A]],FIND(" ",Table_owssvr[[#This Row],[Created By_A]])+1,LEN(Table_owssvr[[#This Row],[Created By_A]]))),Table_owssvr[[#This Row],[Created By]])</f>
        <v>Darin Mann</v>
      </c>
      <c r="S1666" s="36" t="str">
        <f>IF(ISNUMBER(SEARCH(",",Table_owssvr[[#This Row],[Created By_B1]])),SUBSTITUTE(Table_owssvr[[#This Row],[Created By_B1]],",",""),Table_owssvr[[#This Row],[Created By_B1]])</f>
        <v>Darin Mann</v>
      </c>
      <c r="T1666" s="31">
        <v>1684</v>
      </c>
      <c r="U1666" s="25" t="s">
        <v>15</v>
      </c>
      <c r="V1666" s="29">
        <v>43763.676111111112</v>
      </c>
      <c r="W1666" s="25" t="s">
        <v>2</v>
      </c>
      <c r="X1666" s="25"/>
      <c r="Y1666" s="25" t="s">
        <v>13</v>
      </c>
      <c r="Z1666" s="25" t="s">
        <v>12</v>
      </c>
      <c r="AA1666" s="25" t="s">
        <v>11</v>
      </c>
    </row>
    <row r="1667" spans="1:27" x14ac:dyDescent="0.25">
      <c r="A1667" s="25" t="s">
        <v>637</v>
      </c>
      <c r="B1667" s="26">
        <v>43763</v>
      </c>
      <c r="C1667" s="27" t="str">
        <f ca="1">IF(Table_owssvr[[#This Row],[Date]]&gt;=(TODAY()-365),"Y","N")</f>
        <v>Y</v>
      </c>
      <c r="D1667" s="25" t="s">
        <v>692</v>
      </c>
      <c r="E1667" s="25" t="s">
        <v>39</v>
      </c>
      <c r="F1667" s="14" t="s">
        <v>3291</v>
      </c>
      <c r="G1667" s="25" t="s">
        <v>632</v>
      </c>
      <c r="H1667" s="28" t="str">
        <f>IFERROR(LEFT(Table_owssvr[[#This Row],[Subject]],FIND(";",Table_owssvr[[#This Row],[Subject]])-1),Table_owssvr[[#This Row],[Subject]])</f>
        <v>Damage related to disaster</v>
      </c>
      <c r="I1667" s="25" t="s">
        <v>27</v>
      </c>
      <c r="J1667" s="25" t="s">
        <v>4</v>
      </c>
      <c r="K1667" s="29">
        <v>43766.456064814818</v>
      </c>
      <c r="L1667" s="25"/>
      <c r="M1667" s="25"/>
      <c r="N1667" s="30" t="s">
        <v>12</v>
      </c>
      <c r="O1667" s="28" t="b">
        <v>0</v>
      </c>
      <c r="P1667" s="25" t="s">
        <v>15</v>
      </c>
      <c r="Q1667" s="28" t="str">
        <f>IF(ISNUMBER(SEARCH(",",Table_owssvr[[#This Row],[Created By]])),SUBSTITUTE(Table_owssvr[[#This Row],[Created By]]," OCD,",""),Table_owssvr[[#This Row],[Created By]])</f>
        <v>Kristen Hebert</v>
      </c>
      <c r="R1667" s="28" t="str">
        <f>IF(ISNUMBER(SEARCH(",",Table_owssvr[[#This Row],[Created By]])),(MID(Table_owssvr[[#This Row],[Created By_A]]&amp;" "&amp;Table_owssvr[[#This Row],[Created By_A]],FIND(" ",Table_owssvr[[#This Row],[Created By_A]])+1,LEN(Table_owssvr[[#This Row],[Created By_A]]))),Table_owssvr[[#This Row],[Created By]])</f>
        <v>Kristen Hebert</v>
      </c>
      <c r="S1667" s="36" t="str">
        <f>IF(ISNUMBER(SEARCH(",",Table_owssvr[[#This Row],[Created By_B1]])),SUBSTITUTE(Table_owssvr[[#This Row],[Created By_B1]],",",""),Table_owssvr[[#This Row],[Created By_B1]])</f>
        <v>Kristen Hebert</v>
      </c>
      <c r="T1667" s="31">
        <v>1685</v>
      </c>
      <c r="U1667" s="25" t="s">
        <v>15</v>
      </c>
      <c r="V1667" s="29">
        <v>43766.456064814818</v>
      </c>
      <c r="W1667" s="25" t="s">
        <v>4</v>
      </c>
      <c r="X1667" s="25"/>
      <c r="Y1667" s="25" t="s">
        <v>190</v>
      </c>
      <c r="Z1667" s="25" t="s">
        <v>12</v>
      </c>
      <c r="AA1667" s="25" t="s">
        <v>11</v>
      </c>
    </row>
    <row r="1668" spans="1:27" x14ac:dyDescent="0.25">
      <c r="A1668" s="25" t="s">
        <v>3292</v>
      </c>
      <c r="B1668" s="26">
        <v>43761</v>
      </c>
      <c r="C1668" s="27" t="str">
        <f ca="1">IF(Table_owssvr[[#This Row],[Date]]&gt;=(TODAY()-365),"Y","N")</f>
        <v>Y</v>
      </c>
      <c r="D1668" s="25" t="s">
        <v>3293</v>
      </c>
      <c r="E1668" s="25" t="s">
        <v>19</v>
      </c>
      <c r="F1668" s="14" t="s">
        <v>3294</v>
      </c>
      <c r="G1668" s="25" t="s">
        <v>22</v>
      </c>
      <c r="H1668" s="28" t="str">
        <f>IFERROR(LEFT(Table_owssvr[[#This Row],[Subject]],FIND(";",Table_owssvr[[#This Row],[Subject]])-1),Table_owssvr[[#This Row],[Subject]])</f>
        <v>Damage related to disaster</v>
      </c>
      <c r="I1668" s="25" t="s">
        <v>16</v>
      </c>
      <c r="J1668" s="25" t="s">
        <v>95</v>
      </c>
      <c r="K1668" s="29">
        <v>43767.38517361111</v>
      </c>
      <c r="L1668" s="25"/>
      <c r="M1668" s="25"/>
      <c r="N1668" s="30" t="s">
        <v>12</v>
      </c>
      <c r="O1668" s="28" t="b">
        <v>0</v>
      </c>
      <c r="P1668" s="25" t="s">
        <v>15</v>
      </c>
      <c r="Q1668" s="28" t="str">
        <f>IF(ISNUMBER(SEARCH(",",Table_owssvr[[#This Row],[Created By]])),SUBSTITUTE(Table_owssvr[[#This Row],[Created By]]," OCD,",""),Table_owssvr[[#This Row],[Created By]])</f>
        <v>Eugenia Williams</v>
      </c>
      <c r="R1668" s="28" t="str">
        <f>IF(ISNUMBER(SEARCH(",",Table_owssvr[[#This Row],[Created By]])),(MID(Table_owssvr[[#This Row],[Created By_A]]&amp;" "&amp;Table_owssvr[[#This Row],[Created By_A]],FIND(" ",Table_owssvr[[#This Row],[Created By_A]])+1,LEN(Table_owssvr[[#This Row],[Created By_A]]))),Table_owssvr[[#This Row],[Created By]])</f>
        <v>Eugenia Williams</v>
      </c>
      <c r="S1668" s="36" t="str">
        <f>IF(ISNUMBER(SEARCH(",",Table_owssvr[[#This Row],[Created By_B1]])),SUBSTITUTE(Table_owssvr[[#This Row],[Created By_B1]],",",""),Table_owssvr[[#This Row],[Created By_B1]])</f>
        <v>Eugenia Williams</v>
      </c>
      <c r="T1668" s="31">
        <v>1686</v>
      </c>
      <c r="U1668" s="25" t="s">
        <v>15</v>
      </c>
      <c r="V1668" s="29">
        <v>43767.38517361111</v>
      </c>
      <c r="W1668" s="25" t="s">
        <v>95</v>
      </c>
      <c r="X1668" s="25"/>
      <c r="Y1668" s="25" t="s">
        <v>13</v>
      </c>
      <c r="Z1668" s="25" t="s">
        <v>12</v>
      </c>
      <c r="AA1668" s="25" t="s">
        <v>11</v>
      </c>
    </row>
    <row r="1669" spans="1:27" x14ac:dyDescent="0.25">
      <c r="A1669" s="25" t="s">
        <v>2363</v>
      </c>
      <c r="B1669" s="26">
        <v>43767</v>
      </c>
      <c r="C1669" s="27" t="str">
        <f ca="1">IF(Table_owssvr[[#This Row],[Date]]&gt;=(TODAY()-365),"Y","N")</f>
        <v>Y</v>
      </c>
      <c r="D1669" s="25" t="s">
        <v>3295</v>
      </c>
      <c r="E1669" s="25" t="s">
        <v>19</v>
      </c>
      <c r="F1669" s="14" t="s">
        <v>3296</v>
      </c>
      <c r="G1669" s="25" t="s">
        <v>217</v>
      </c>
      <c r="H1669" s="28" t="str">
        <f>IFERROR(LEFT(Table_owssvr[[#This Row],[Subject]],FIND(";",Table_owssvr[[#This Row],[Subject]])-1),Table_owssvr[[#This Row],[Subject]])</f>
        <v>Damage related to disaster</v>
      </c>
      <c r="I1669" s="25" t="s">
        <v>16</v>
      </c>
      <c r="J1669" s="25" t="s">
        <v>10</v>
      </c>
      <c r="K1669" s="29">
        <v>43768.385393518518</v>
      </c>
      <c r="L1669" s="25"/>
      <c r="M1669" s="25"/>
      <c r="N1669" s="30" t="s">
        <v>12</v>
      </c>
      <c r="O1669" s="28" t="b">
        <v>0</v>
      </c>
      <c r="P1669" s="25" t="s">
        <v>15</v>
      </c>
      <c r="Q1669" s="28" t="str">
        <f>IF(ISNUMBER(SEARCH(",",Table_owssvr[[#This Row],[Created By]])),SUBSTITUTE(Table_owssvr[[#This Row],[Created By]]," OCD,",""),Table_owssvr[[#This Row],[Created By]])</f>
        <v>Helena Janssen</v>
      </c>
      <c r="R1669" s="28" t="str">
        <f>IF(ISNUMBER(SEARCH(",",Table_owssvr[[#This Row],[Created By]])),(MID(Table_owssvr[[#This Row],[Created By_A]]&amp;" "&amp;Table_owssvr[[#This Row],[Created By_A]],FIND(" ",Table_owssvr[[#This Row],[Created By_A]])+1,LEN(Table_owssvr[[#This Row],[Created By_A]]))),Table_owssvr[[#This Row],[Created By]])</f>
        <v>Helena Janssen</v>
      </c>
      <c r="S1669" s="36" t="str">
        <f>IF(ISNUMBER(SEARCH(",",Table_owssvr[[#This Row],[Created By_B1]])),SUBSTITUTE(Table_owssvr[[#This Row],[Created By_B1]],",",""),Table_owssvr[[#This Row],[Created By_B1]])</f>
        <v>Helena Janssen</v>
      </c>
      <c r="T1669" s="31">
        <v>1687</v>
      </c>
      <c r="U1669" s="25" t="s">
        <v>15</v>
      </c>
      <c r="V1669" s="29">
        <v>43768.385393518518</v>
      </c>
      <c r="W1669" s="25" t="s">
        <v>10</v>
      </c>
      <c r="X1669" s="25"/>
      <c r="Y1669" s="25" t="s">
        <v>13</v>
      </c>
      <c r="Z1669" s="25" t="s">
        <v>12</v>
      </c>
      <c r="AA1669" s="25" t="s">
        <v>11</v>
      </c>
    </row>
    <row r="1670" spans="1:27" x14ac:dyDescent="0.25">
      <c r="A1670" s="25" t="s">
        <v>363</v>
      </c>
      <c r="B1670" s="26">
        <v>43767</v>
      </c>
      <c r="C1670" s="27" t="str">
        <f ca="1">IF(Table_owssvr[[#This Row],[Date]]&gt;=(TODAY()-365),"Y","N")</f>
        <v>Y</v>
      </c>
      <c r="D1670" s="25" t="s">
        <v>3297</v>
      </c>
      <c r="E1670" s="25" t="s">
        <v>19</v>
      </c>
      <c r="F1670" s="14" t="s">
        <v>3298</v>
      </c>
      <c r="G1670" s="25" t="s">
        <v>217</v>
      </c>
      <c r="H1670" s="28" t="str">
        <f>IFERROR(LEFT(Table_owssvr[[#This Row],[Subject]],FIND(";",Table_owssvr[[#This Row],[Subject]])-1),Table_owssvr[[#This Row],[Subject]])</f>
        <v>Damage related to disaster</v>
      </c>
      <c r="I1670" s="25" t="s">
        <v>16</v>
      </c>
      <c r="J1670" s="25" t="s">
        <v>10</v>
      </c>
      <c r="K1670" s="29">
        <v>43768.386493055557</v>
      </c>
      <c r="L1670" s="25"/>
      <c r="M1670" s="25"/>
      <c r="N1670" s="30" t="s">
        <v>12</v>
      </c>
      <c r="O1670" s="28" t="b">
        <v>0</v>
      </c>
      <c r="P1670" s="25" t="s">
        <v>15</v>
      </c>
      <c r="Q1670" s="28" t="str">
        <f>IF(ISNUMBER(SEARCH(",",Table_owssvr[[#This Row],[Created By]])),SUBSTITUTE(Table_owssvr[[#This Row],[Created By]]," OCD,",""),Table_owssvr[[#This Row],[Created By]])</f>
        <v>Helena Janssen</v>
      </c>
      <c r="R1670" s="28" t="str">
        <f>IF(ISNUMBER(SEARCH(",",Table_owssvr[[#This Row],[Created By]])),(MID(Table_owssvr[[#This Row],[Created By_A]]&amp;" "&amp;Table_owssvr[[#This Row],[Created By_A]],FIND(" ",Table_owssvr[[#This Row],[Created By_A]])+1,LEN(Table_owssvr[[#This Row],[Created By_A]]))),Table_owssvr[[#This Row],[Created By]])</f>
        <v>Helena Janssen</v>
      </c>
      <c r="S1670" s="36" t="str">
        <f>IF(ISNUMBER(SEARCH(",",Table_owssvr[[#This Row],[Created By_B1]])),SUBSTITUTE(Table_owssvr[[#This Row],[Created By_B1]],",",""),Table_owssvr[[#This Row],[Created By_B1]])</f>
        <v>Helena Janssen</v>
      </c>
      <c r="T1670" s="31">
        <v>1688</v>
      </c>
      <c r="U1670" s="25" t="s">
        <v>15</v>
      </c>
      <c r="V1670" s="29">
        <v>43768.386493055557</v>
      </c>
      <c r="W1670" s="25" t="s">
        <v>10</v>
      </c>
      <c r="X1670" s="25"/>
      <c r="Y1670" s="25" t="s">
        <v>13</v>
      </c>
      <c r="Z1670" s="25" t="s">
        <v>12</v>
      </c>
      <c r="AA1670" s="25" t="s">
        <v>11</v>
      </c>
    </row>
    <row r="1671" spans="1:27" x14ac:dyDescent="0.25">
      <c r="A1671" s="25" t="s">
        <v>649</v>
      </c>
      <c r="B1671" s="26">
        <v>43740</v>
      </c>
      <c r="C1671" s="27" t="str">
        <f ca="1">IF(Table_owssvr[[#This Row],[Date]]&gt;=(TODAY()-365),"Y","N")</f>
        <v>Y</v>
      </c>
      <c r="D1671" s="25" t="s">
        <v>648</v>
      </c>
      <c r="E1671" s="25" t="s">
        <v>19</v>
      </c>
      <c r="F1671" s="14" t="s">
        <v>2802</v>
      </c>
      <c r="G1671" s="25" t="s">
        <v>113</v>
      </c>
      <c r="H1671" s="28" t="str">
        <f>IFERROR(LEFT(Table_owssvr[[#This Row],[Subject]],FIND(";",Table_owssvr[[#This Row],[Subject]])-1),Table_owssvr[[#This Row],[Subject]])</f>
        <v>Duplication of Benefits</v>
      </c>
      <c r="I1671" s="25" t="s">
        <v>27</v>
      </c>
      <c r="J1671" s="25" t="s">
        <v>7</v>
      </c>
      <c r="K1671" s="29">
        <v>43770.400682870371</v>
      </c>
      <c r="L1671" s="25"/>
      <c r="M1671" s="25"/>
      <c r="N1671" s="30" t="s">
        <v>12</v>
      </c>
      <c r="O1671" s="28" t="b">
        <v>0</v>
      </c>
      <c r="P1671" s="25" t="s">
        <v>15</v>
      </c>
      <c r="Q1671" s="28" t="str">
        <f>IF(ISNUMBER(SEARCH(",",Table_owssvr[[#This Row],[Created By]])),SUBSTITUTE(Table_owssvr[[#This Row],[Created By]]," OCD,",""),Table_owssvr[[#This Row],[Created By]])</f>
        <v>Michael Chua</v>
      </c>
      <c r="R1671" s="28" t="str">
        <f>IF(ISNUMBER(SEARCH(",",Table_owssvr[[#This Row],[Created By]])),(MID(Table_owssvr[[#This Row],[Created By_A]]&amp;" "&amp;Table_owssvr[[#This Row],[Created By_A]],FIND(" ",Table_owssvr[[#This Row],[Created By_A]])+1,LEN(Table_owssvr[[#This Row],[Created By_A]]))),Table_owssvr[[#This Row],[Created By]])</f>
        <v>Michael Chua</v>
      </c>
      <c r="S1671" s="36" t="str">
        <f>IF(ISNUMBER(SEARCH(",",Table_owssvr[[#This Row],[Created By_B1]])),SUBSTITUTE(Table_owssvr[[#This Row],[Created By_B1]],",",""),Table_owssvr[[#This Row],[Created By_B1]])</f>
        <v>Michael Chua</v>
      </c>
      <c r="T1671" s="31">
        <v>1689</v>
      </c>
      <c r="U1671" s="25" t="s">
        <v>15</v>
      </c>
      <c r="V1671" s="29">
        <v>43770.400682870371</v>
      </c>
      <c r="W1671" s="25" t="s">
        <v>7</v>
      </c>
      <c r="X1671" s="25"/>
      <c r="Y1671" s="25" t="s">
        <v>13</v>
      </c>
      <c r="Z1671" s="25" t="s">
        <v>12</v>
      </c>
      <c r="AA1671" s="25" t="s">
        <v>11</v>
      </c>
    </row>
    <row r="1672" spans="1:27" x14ac:dyDescent="0.25">
      <c r="A1672" s="25" t="s">
        <v>649</v>
      </c>
      <c r="B1672" s="26">
        <v>43747</v>
      </c>
      <c r="C1672" s="27" t="str">
        <f ca="1">IF(Table_owssvr[[#This Row],[Date]]&gt;=(TODAY()-365),"Y","N")</f>
        <v>Y</v>
      </c>
      <c r="D1672" s="25" t="s">
        <v>648</v>
      </c>
      <c r="E1672" s="25" t="s">
        <v>19</v>
      </c>
      <c r="F1672" s="14" t="s">
        <v>2802</v>
      </c>
      <c r="G1672" s="25" t="s">
        <v>113</v>
      </c>
      <c r="H1672" s="28" t="str">
        <f>IFERROR(LEFT(Table_owssvr[[#This Row],[Subject]],FIND(";",Table_owssvr[[#This Row],[Subject]])-1),Table_owssvr[[#This Row],[Subject]])</f>
        <v>Duplication of Benefits</v>
      </c>
      <c r="I1672" s="25" t="s">
        <v>27</v>
      </c>
      <c r="J1672" s="25" t="s">
        <v>7</v>
      </c>
      <c r="K1672" s="29">
        <v>43770.408541666664</v>
      </c>
      <c r="L1672" s="25"/>
      <c r="M1672" s="25"/>
      <c r="N1672" s="30" t="s">
        <v>12</v>
      </c>
      <c r="O1672" s="28" t="b">
        <v>0</v>
      </c>
      <c r="P1672" s="25" t="s">
        <v>15</v>
      </c>
      <c r="Q1672" s="28" t="str">
        <f>IF(ISNUMBER(SEARCH(",",Table_owssvr[[#This Row],[Created By]])),SUBSTITUTE(Table_owssvr[[#This Row],[Created By]]," OCD,",""),Table_owssvr[[#This Row],[Created By]])</f>
        <v>Michael Chua</v>
      </c>
      <c r="R1672" s="28" t="str">
        <f>IF(ISNUMBER(SEARCH(",",Table_owssvr[[#This Row],[Created By]])),(MID(Table_owssvr[[#This Row],[Created By_A]]&amp;" "&amp;Table_owssvr[[#This Row],[Created By_A]],FIND(" ",Table_owssvr[[#This Row],[Created By_A]])+1,LEN(Table_owssvr[[#This Row],[Created By_A]]))),Table_owssvr[[#This Row],[Created By]])</f>
        <v>Michael Chua</v>
      </c>
      <c r="S1672" s="36" t="str">
        <f>IF(ISNUMBER(SEARCH(",",Table_owssvr[[#This Row],[Created By_B1]])),SUBSTITUTE(Table_owssvr[[#This Row],[Created By_B1]],",",""),Table_owssvr[[#This Row],[Created By_B1]])</f>
        <v>Michael Chua</v>
      </c>
      <c r="T1672" s="31">
        <v>1690</v>
      </c>
      <c r="U1672" s="25" t="s">
        <v>15</v>
      </c>
      <c r="V1672" s="29">
        <v>43770.408541666664</v>
      </c>
      <c r="W1672" s="25" t="s">
        <v>7</v>
      </c>
      <c r="X1672" s="25"/>
      <c r="Y1672" s="25" t="s">
        <v>13</v>
      </c>
      <c r="Z1672" s="25" t="s">
        <v>12</v>
      </c>
      <c r="AA1672" s="25" t="s">
        <v>11</v>
      </c>
    </row>
    <row r="1673" spans="1:27" x14ac:dyDescent="0.25">
      <c r="A1673" s="25" t="s">
        <v>649</v>
      </c>
      <c r="B1673" s="26">
        <v>43754</v>
      </c>
      <c r="C1673" s="27" t="str">
        <f ca="1">IF(Table_owssvr[[#This Row],[Date]]&gt;=(TODAY()-365),"Y","N")</f>
        <v>Y</v>
      </c>
      <c r="D1673" s="25" t="s">
        <v>648</v>
      </c>
      <c r="E1673" s="25" t="s">
        <v>19</v>
      </c>
      <c r="F1673" s="14" t="s">
        <v>2802</v>
      </c>
      <c r="G1673" s="25" t="s">
        <v>113</v>
      </c>
      <c r="H1673" s="28" t="str">
        <f>IFERROR(LEFT(Table_owssvr[[#This Row],[Subject]],FIND(";",Table_owssvr[[#This Row],[Subject]])-1),Table_owssvr[[#This Row],[Subject]])</f>
        <v>Duplication of Benefits</v>
      </c>
      <c r="I1673" s="25" t="s">
        <v>27</v>
      </c>
      <c r="J1673" s="25" t="s">
        <v>7</v>
      </c>
      <c r="K1673" s="29">
        <v>43770.408877314818</v>
      </c>
      <c r="L1673" s="25"/>
      <c r="M1673" s="25"/>
      <c r="N1673" s="30" t="s">
        <v>12</v>
      </c>
      <c r="O1673" s="28" t="b">
        <v>0</v>
      </c>
      <c r="P1673" s="25" t="s">
        <v>15</v>
      </c>
      <c r="Q1673" s="28" t="str">
        <f>IF(ISNUMBER(SEARCH(",",Table_owssvr[[#This Row],[Created By]])),SUBSTITUTE(Table_owssvr[[#This Row],[Created By]]," OCD,",""),Table_owssvr[[#This Row],[Created By]])</f>
        <v>Michael Chua</v>
      </c>
      <c r="R1673" s="28" t="str">
        <f>IF(ISNUMBER(SEARCH(",",Table_owssvr[[#This Row],[Created By]])),(MID(Table_owssvr[[#This Row],[Created By_A]]&amp;" "&amp;Table_owssvr[[#This Row],[Created By_A]],FIND(" ",Table_owssvr[[#This Row],[Created By_A]])+1,LEN(Table_owssvr[[#This Row],[Created By_A]]))),Table_owssvr[[#This Row],[Created By]])</f>
        <v>Michael Chua</v>
      </c>
      <c r="S1673" s="36" t="str">
        <f>IF(ISNUMBER(SEARCH(",",Table_owssvr[[#This Row],[Created By_B1]])),SUBSTITUTE(Table_owssvr[[#This Row],[Created By_B1]],",",""),Table_owssvr[[#This Row],[Created By_B1]])</f>
        <v>Michael Chua</v>
      </c>
      <c r="T1673" s="31">
        <v>1691</v>
      </c>
      <c r="U1673" s="25" t="s">
        <v>15</v>
      </c>
      <c r="V1673" s="29">
        <v>43770.408877314818</v>
      </c>
      <c r="W1673" s="25" t="s">
        <v>7</v>
      </c>
      <c r="X1673" s="25"/>
      <c r="Y1673" s="25" t="s">
        <v>13</v>
      </c>
      <c r="Z1673" s="25" t="s">
        <v>12</v>
      </c>
      <c r="AA1673" s="25" t="s">
        <v>11</v>
      </c>
    </row>
    <row r="1674" spans="1:27" x14ac:dyDescent="0.25">
      <c r="A1674" s="25" t="s">
        <v>649</v>
      </c>
      <c r="B1674" s="26">
        <v>43761</v>
      </c>
      <c r="C1674" s="27" t="str">
        <f ca="1">IF(Table_owssvr[[#This Row],[Date]]&gt;=(TODAY()-365),"Y","N")</f>
        <v>Y</v>
      </c>
      <c r="D1674" s="25" t="s">
        <v>648</v>
      </c>
      <c r="E1674" s="25" t="s">
        <v>19</v>
      </c>
      <c r="F1674" s="14" t="s">
        <v>2802</v>
      </c>
      <c r="G1674" s="25" t="s">
        <v>113</v>
      </c>
      <c r="H1674" s="28" t="str">
        <f>IFERROR(LEFT(Table_owssvr[[#This Row],[Subject]],FIND(";",Table_owssvr[[#This Row],[Subject]])-1),Table_owssvr[[#This Row],[Subject]])</f>
        <v>Duplication of Benefits</v>
      </c>
      <c r="I1674" s="25" t="s">
        <v>27</v>
      </c>
      <c r="J1674" s="25" t="s">
        <v>7</v>
      </c>
      <c r="K1674" s="29">
        <v>43770.409155092595</v>
      </c>
      <c r="L1674" s="25"/>
      <c r="M1674" s="25"/>
      <c r="N1674" s="30" t="s">
        <v>12</v>
      </c>
      <c r="O1674" s="28" t="b">
        <v>0</v>
      </c>
      <c r="P1674" s="25" t="s">
        <v>15</v>
      </c>
      <c r="Q1674" s="28" t="str">
        <f>IF(ISNUMBER(SEARCH(",",Table_owssvr[[#This Row],[Created By]])),SUBSTITUTE(Table_owssvr[[#This Row],[Created By]]," OCD,",""),Table_owssvr[[#This Row],[Created By]])</f>
        <v>Michael Chua</v>
      </c>
      <c r="R1674" s="28" t="str">
        <f>IF(ISNUMBER(SEARCH(",",Table_owssvr[[#This Row],[Created By]])),(MID(Table_owssvr[[#This Row],[Created By_A]]&amp;" "&amp;Table_owssvr[[#This Row],[Created By_A]],FIND(" ",Table_owssvr[[#This Row],[Created By_A]])+1,LEN(Table_owssvr[[#This Row],[Created By_A]]))),Table_owssvr[[#This Row],[Created By]])</f>
        <v>Michael Chua</v>
      </c>
      <c r="S1674" s="36" t="str">
        <f>IF(ISNUMBER(SEARCH(",",Table_owssvr[[#This Row],[Created By_B1]])),SUBSTITUTE(Table_owssvr[[#This Row],[Created By_B1]],",",""),Table_owssvr[[#This Row],[Created By_B1]])</f>
        <v>Michael Chua</v>
      </c>
      <c r="T1674" s="31">
        <v>1692</v>
      </c>
      <c r="U1674" s="25" t="s">
        <v>15</v>
      </c>
      <c r="V1674" s="29">
        <v>43770.409155092595</v>
      </c>
      <c r="W1674" s="25" t="s">
        <v>7</v>
      </c>
      <c r="X1674" s="25"/>
      <c r="Y1674" s="25" t="s">
        <v>13</v>
      </c>
      <c r="Z1674" s="25" t="s">
        <v>12</v>
      </c>
      <c r="AA1674" s="25" t="s">
        <v>11</v>
      </c>
    </row>
    <row r="1675" spans="1:27" x14ac:dyDescent="0.25">
      <c r="A1675" s="25" t="s">
        <v>649</v>
      </c>
      <c r="B1675" s="26">
        <v>43768</v>
      </c>
      <c r="C1675" s="27" t="str">
        <f ca="1">IF(Table_owssvr[[#This Row],[Date]]&gt;=(TODAY()-365),"Y","N")</f>
        <v>Y</v>
      </c>
      <c r="D1675" s="25" t="s">
        <v>648</v>
      </c>
      <c r="E1675" s="25" t="s">
        <v>19</v>
      </c>
      <c r="F1675" s="14" t="s">
        <v>2802</v>
      </c>
      <c r="G1675" s="25" t="s">
        <v>113</v>
      </c>
      <c r="H1675" s="28" t="str">
        <f>IFERROR(LEFT(Table_owssvr[[#This Row],[Subject]],FIND(";",Table_owssvr[[#This Row],[Subject]])-1),Table_owssvr[[#This Row],[Subject]])</f>
        <v>Duplication of Benefits</v>
      </c>
      <c r="I1675" s="25" t="s">
        <v>27</v>
      </c>
      <c r="J1675" s="25" t="s">
        <v>7</v>
      </c>
      <c r="K1675" s="29">
        <v>43770.409803240742</v>
      </c>
      <c r="L1675" s="25"/>
      <c r="M1675" s="25"/>
      <c r="N1675" s="30" t="s">
        <v>12</v>
      </c>
      <c r="O1675" s="28" t="b">
        <v>0</v>
      </c>
      <c r="P1675" s="25" t="s">
        <v>15</v>
      </c>
      <c r="Q1675" s="28" t="str">
        <f>IF(ISNUMBER(SEARCH(",",Table_owssvr[[#This Row],[Created By]])),SUBSTITUTE(Table_owssvr[[#This Row],[Created By]]," OCD,",""),Table_owssvr[[#This Row],[Created By]])</f>
        <v>Michael Chua</v>
      </c>
      <c r="R1675" s="28" t="str">
        <f>IF(ISNUMBER(SEARCH(",",Table_owssvr[[#This Row],[Created By]])),(MID(Table_owssvr[[#This Row],[Created By_A]]&amp;" "&amp;Table_owssvr[[#This Row],[Created By_A]],FIND(" ",Table_owssvr[[#This Row],[Created By_A]])+1,LEN(Table_owssvr[[#This Row],[Created By_A]]))),Table_owssvr[[#This Row],[Created By]])</f>
        <v>Michael Chua</v>
      </c>
      <c r="S1675" s="36" t="str">
        <f>IF(ISNUMBER(SEARCH(",",Table_owssvr[[#This Row],[Created By_B1]])),SUBSTITUTE(Table_owssvr[[#This Row],[Created By_B1]],",",""),Table_owssvr[[#This Row],[Created By_B1]])</f>
        <v>Michael Chua</v>
      </c>
      <c r="T1675" s="31">
        <v>1693</v>
      </c>
      <c r="U1675" s="25" t="s">
        <v>15</v>
      </c>
      <c r="V1675" s="29">
        <v>43770.409803240742</v>
      </c>
      <c r="W1675" s="25" t="s">
        <v>7</v>
      </c>
      <c r="X1675" s="25"/>
      <c r="Y1675" s="25" t="s">
        <v>13</v>
      </c>
      <c r="Z1675" s="25" t="s">
        <v>12</v>
      </c>
      <c r="AA1675" s="25" t="s">
        <v>11</v>
      </c>
    </row>
    <row r="1676" spans="1:27" x14ac:dyDescent="0.25">
      <c r="A1676" s="25" t="s">
        <v>31</v>
      </c>
      <c r="B1676" s="26">
        <v>43773</v>
      </c>
      <c r="C1676" s="27" t="str">
        <f ca="1">IF(Table_owssvr[[#This Row],[Date]]&gt;=(TODAY()-365),"Y","N")</f>
        <v>Y</v>
      </c>
      <c r="D1676" s="25" t="s">
        <v>30</v>
      </c>
      <c r="E1676" s="25" t="s">
        <v>29</v>
      </c>
      <c r="F1676" s="14" t="s">
        <v>3299</v>
      </c>
      <c r="G1676" s="25" t="s">
        <v>13</v>
      </c>
      <c r="H1676" s="28" t="str">
        <f>IFERROR(LEFT(Table_owssvr[[#This Row],[Subject]],FIND(";",Table_owssvr[[#This Row],[Subject]])-1),Table_owssvr[[#This Row],[Subject]])</f>
        <v>Grants Management</v>
      </c>
      <c r="I1676" s="25" t="s">
        <v>27</v>
      </c>
      <c r="J1676" s="25" t="s">
        <v>26</v>
      </c>
      <c r="K1676" s="29">
        <v>43773.327708333331</v>
      </c>
      <c r="L1676" s="25"/>
      <c r="M1676" s="25"/>
      <c r="N1676" s="30" t="s">
        <v>12</v>
      </c>
      <c r="O1676" s="28" t="b">
        <v>0</v>
      </c>
      <c r="P1676" s="25" t="s">
        <v>15</v>
      </c>
      <c r="Q1676" s="28" t="str">
        <f>IF(ISNUMBER(SEARCH(",",Table_owssvr[[#This Row],[Created By]])),SUBSTITUTE(Table_owssvr[[#This Row],[Created By]]," OCD,",""),Table_owssvr[[#This Row],[Created By]])</f>
        <v>Jimmy Dunphy</v>
      </c>
      <c r="R1676" s="28" t="str">
        <f>IF(ISNUMBER(SEARCH(",",Table_owssvr[[#This Row],[Created By]])),(MID(Table_owssvr[[#This Row],[Created By_A]]&amp;" "&amp;Table_owssvr[[#This Row],[Created By_A]],FIND(" ",Table_owssvr[[#This Row],[Created By_A]])+1,LEN(Table_owssvr[[#This Row],[Created By_A]]))),Table_owssvr[[#This Row],[Created By]])</f>
        <v>Jimmy Dunphy</v>
      </c>
      <c r="S1676" s="36" t="str">
        <f>IF(ISNUMBER(SEARCH(",",Table_owssvr[[#This Row],[Created By_B1]])),SUBSTITUTE(Table_owssvr[[#This Row],[Created By_B1]],",",""),Table_owssvr[[#This Row],[Created By_B1]])</f>
        <v>Jimmy Dunphy</v>
      </c>
      <c r="T1676" s="31">
        <v>1694</v>
      </c>
      <c r="U1676" s="25" t="s">
        <v>15</v>
      </c>
      <c r="V1676" s="29">
        <v>43773.626342592594</v>
      </c>
      <c r="W1676" s="25" t="s">
        <v>26</v>
      </c>
      <c r="X1676" s="25"/>
      <c r="Y1676" s="25" t="s">
        <v>13</v>
      </c>
      <c r="Z1676" s="25" t="s">
        <v>12</v>
      </c>
      <c r="AA1676" s="25" t="s">
        <v>11</v>
      </c>
    </row>
    <row r="1677" spans="1:27" x14ac:dyDescent="0.25">
      <c r="A1677" s="25" t="s">
        <v>3166</v>
      </c>
      <c r="B1677" s="26">
        <v>43762</v>
      </c>
      <c r="C1677" s="27" t="str">
        <f ca="1">IF(Table_owssvr[[#This Row],[Date]]&gt;=(TODAY()-365),"Y","N")</f>
        <v>Y</v>
      </c>
      <c r="D1677" s="25" t="s">
        <v>3167</v>
      </c>
      <c r="E1677" s="25" t="s">
        <v>39</v>
      </c>
      <c r="F1677" s="14" t="s">
        <v>3300</v>
      </c>
      <c r="G1677" s="25" t="s">
        <v>3169</v>
      </c>
      <c r="H1677" s="28" t="str">
        <f>IFERROR(LEFT(Table_owssvr[[#This Row],[Subject]],FIND(";",Table_owssvr[[#This Row],[Subject]])-1),Table_owssvr[[#This Row],[Subject]])</f>
        <v>Damage related to disaster</v>
      </c>
      <c r="I1677" s="25" t="s">
        <v>27</v>
      </c>
      <c r="J1677" s="25" t="s">
        <v>2831</v>
      </c>
      <c r="K1677" s="29">
        <v>43774.388333333336</v>
      </c>
      <c r="L1677" s="25"/>
      <c r="M1677" s="25"/>
      <c r="N1677" s="30" t="s">
        <v>12</v>
      </c>
      <c r="O1677" s="28" t="b">
        <v>0</v>
      </c>
      <c r="P1677" s="25" t="s">
        <v>15</v>
      </c>
      <c r="Q1677" s="28" t="str">
        <f>IF(ISNUMBER(SEARCH(",",Table_owssvr[[#This Row],[Created By]])),SUBSTITUTE(Table_owssvr[[#This Row],[Created By]]," OCD,",""),Table_owssvr[[#This Row],[Created By]])</f>
        <v>Martine Turner</v>
      </c>
      <c r="R1677" s="28" t="str">
        <f>IF(ISNUMBER(SEARCH(",",Table_owssvr[[#This Row],[Created By]])),(MID(Table_owssvr[[#This Row],[Created By_A]]&amp;" "&amp;Table_owssvr[[#This Row],[Created By_A]],FIND(" ",Table_owssvr[[#This Row],[Created By_A]])+1,LEN(Table_owssvr[[#This Row],[Created By_A]]))),Table_owssvr[[#This Row],[Created By]])</f>
        <v>Martine Turner</v>
      </c>
      <c r="S1677" s="36" t="str">
        <f>IF(ISNUMBER(SEARCH(",",Table_owssvr[[#This Row],[Created By_B1]])),SUBSTITUTE(Table_owssvr[[#This Row],[Created By_B1]],",",""),Table_owssvr[[#This Row],[Created By_B1]])</f>
        <v>Martine Turner</v>
      </c>
      <c r="T1677" s="31">
        <v>1695</v>
      </c>
      <c r="U1677" s="25" t="s">
        <v>15</v>
      </c>
      <c r="V1677" s="29">
        <v>43774.388333333336</v>
      </c>
      <c r="W1677" s="25" t="s">
        <v>2831</v>
      </c>
      <c r="X1677" s="25"/>
      <c r="Y1677" s="25" t="s">
        <v>13</v>
      </c>
      <c r="Z1677" s="25" t="s">
        <v>12</v>
      </c>
      <c r="AA1677" s="25" t="s">
        <v>11</v>
      </c>
    </row>
    <row r="1678" spans="1:27" x14ac:dyDescent="0.25">
      <c r="A1678" s="25" t="s">
        <v>1065</v>
      </c>
      <c r="B1678" s="26">
        <v>43768</v>
      </c>
      <c r="C1678" s="27" t="str">
        <f ca="1">IF(Table_owssvr[[#This Row],[Date]]&gt;=(TODAY()-365),"Y","N")</f>
        <v>Y</v>
      </c>
      <c r="D1678" s="25" t="s">
        <v>2789</v>
      </c>
      <c r="E1678" s="25" t="s">
        <v>502</v>
      </c>
      <c r="F1678" s="14" t="s">
        <v>3031</v>
      </c>
      <c r="G1678" s="25" t="s">
        <v>2370</v>
      </c>
      <c r="H1678" s="28" t="str">
        <f>IFERROR(LEFT(Table_owssvr[[#This Row],[Subject]],FIND(";",Table_owssvr[[#This Row],[Subject]])-1),Table_owssvr[[#This Row],[Subject]])</f>
        <v>Damage related to disaster</v>
      </c>
      <c r="I1678" s="25" t="s">
        <v>27</v>
      </c>
      <c r="J1678" s="25" t="s">
        <v>4</v>
      </c>
      <c r="K1678" s="29">
        <v>43774.581203703703</v>
      </c>
      <c r="L1678" s="25"/>
      <c r="M1678" s="25"/>
      <c r="N1678" s="30" t="s">
        <v>12</v>
      </c>
      <c r="O1678" s="28" t="b">
        <v>0</v>
      </c>
      <c r="P1678" s="25" t="s">
        <v>15</v>
      </c>
      <c r="Q1678" s="28" t="str">
        <f>IF(ISNUMBER(SEARCH(",",Table_owssvr[[#This Row],[Created By]])),SUBSTITUTE(Table_owssvr[[#This Row],[Created By]]," OCD,",""),Table_owssvr[[#This Row],[Created By]])</f>
        <v>Kristen Hebert</v>
      </c>
      <c r="R1678" s="28" t="str">
        <f>IF(ISNUMBER(SEARCH(",",Table_owssvr[[#This Row],[Created By]])),(MID(Table_owssvr[[#This Row],[Created By_A]]&amp;" "&amp;Table_owssvr[[#This Row],[Created By_A]],FIND(" ",Table_owssvr[[#This Row],[Created By_A]])+1,LEN(Table_owssvr[[#This Row],[Created By_A]]))),Table_owssvr[[#This Row],[Created By]])</f>
        <v>Kristen Hebert</v>
      </c>
      <c r="S1678" s="36" t="str">
        <f>IF(ISNUMBER(SEARCH(",",Table_owssvr[[#This Row],[Created By_B1]])),SUBSTITUTE(Table_owssvr[[#This Row],[Created By_B1]],",",""),Table_owssvr[[#This Row],[Created By_B1]])</f>
        <v>Kristen Hebert</v>
      </c>
      <c r="T1678" s="31">
        <v>1696</v>
      </c>
      <c r="U1678" s="25" t="s">
        <v>15</v>
      </c>
      <c r="V1678" s="29">
        <v>43774.581203703703</v>
      </c>
      <c r="W1678" s="25" t="s">
        <v>4</v>
      </c>
      <c r="X1678" s="25"/>
      <c r="Y1678" s="25" t="s">
        <v>190</v>
      </c>
      <c r="Z1678" s="25" t="s">
        <v>12</v>
      </c>
      <c r="AA1678" s="25" t="s">
        <v>11</v>
      </c>
    </row>
    <row r="1679" spans="1:27" x14ac:dyDescent="0.25">
      <c r="A1679" s="25" t="s">
        <v>2706</v>
      </c>
      <c r="B1679" s="26">
        <v>43766</v>
      </c>
      <c r="C1679" s="27" t="str">
        <f ca="1">IF(Table_owssvr[[#This Row],[Date]]&gt;=(TODAY()-365),"Y","N")</f>
        <v>Y</v>
      </c>
      <c r="D1679" s="25" t="s">
        <v>2864</v>
      </c>
      <c r="E1679" s="25" t="s">
        <v>39</v>
      </c>
      <c r="F1679" s="14" t="s">
        <v>3301</v>
      </c>
      <c r="G1679" s="25" t="s">
        <v>59</v>
      </c>
      <c r="H1679" s="28" t="str">
        <f>IFERROR(LEFT(Table_owssvr[[#This Row],[Subject]],FIND(";",Table_owssvr[[#This Row],[Subject]])-1),Table_owssvr[[#This Row],[Subject]])</f>
        <v>Damage related to disaster</v>
      </c>
      <c r="I1679" s="25" t="s">
        <v>27</v>
      </c>
      <c r="J1679" s="25" t="s">
        <v>4</v>
      </c>
      <c r="K1679" s="29">
        <v>43774.582685185182</v>
      </c>
      <c r="L1679" s="25"/>
      <c r="M1679" s="25"/>
      <c r="N1679" s="30" t="s">
        <v>12</v>
      </c>
      <c r="O1679" s="28" t="b">
        <v>0</v>
      </c>
      <c r="P1679" s="25" t="s">
        <v>15</v>
      </c>
      <c r="Q1679" s="28" t="str">
        <f>IF(ISNUMBER(SEARCH(",",Table_owssvr[[#This Row],[Created By]])),SUBSTITUTE(Table_owssvr[[#This Row],[Created By]]," OCD,",""),Table_owssvr[[#This Row],[Created By]])</f>
        <v>Kristen Hebert</v>
      </c>
      <c r="R1679" s="28" t="str">
        <f>IF(ISNUMBER(SEARCH(",",Table_owssvr[[#This Row],[Created By]])),(MID(Table_owssvr[[#This Row],[Created By_A]]&amp;" "&amp;Table_owssvr[[#This Row],[Created By_A]],FIND(" ",Table_owssvr[[#This Row],[Created By_A]])+1,LEN(Table_owssvr[[#This Row],[Created By_A]]))),Table_owssvr[[#This Row],[Created By]])</f>
        <v>Kristen Hebert</v>
      </c>
      <c r="S1679" s="36" t="str">
        <f>IF(ISNUMBER(SEARCH(",",Table_owssvr[[#This Row],[Created By_B1]])),SUBSTITUTE(Table_owssvr[[#This Row],[Created By_B1]],",",""),Table_owssvr[[#This Row],[Created By_B1]])</f>
        <v>Kristen Hebert</v>
      </c>
      <c r="T1679" s="31">
        <v>1697</v>
      </c>
      <c r="U1679" s="25" t="s">
        <v>15</v>
      </c>
      <c r="V1679" s="29">
        <v>43907.368726851855</v>
      </c>
      <c r="W1679" s="25" t="s">
        <v>4</v>
      </c>
      <c r="X1679" s="25"/>
      <c r="Y1679" s="25" t="s">
        <v>190</v>
      </c>
      <c r="Z1679" s="25" t="s">
        <v>12</v>
      </c>
      <c r="AA1679" s="25" t="s">
        <v>11</v>
      </c>
    </row>
    <row r="1680" spans="1:27" x14ac:dyDescent="0.25">
      <c r="A1680" s="25" t="s">
        <v>3302</v>
      </c>
      <c r="B1680" s="26">
        <v>43774</v>
      </c>
      <c r="C1680" s="27" t="str">
        <f ca="1">IF(Table_owssvr[[#This Row],[Date]]&gt;=(TODAY()-365),"Y","N")</f>
        <v>Y</v>
      </c>
      <c r="D1680" s="25" t="s">
        <v>3303</v>
      </c>
      <c r="E1680" s="25" t="s">
        <v>19</v>
      </c>
      <c r="F1680" s="14" t="s">
        <v>3304</v>
      </c>
      <c r="G1680" s="25" t="s">
        <v>3305</v>
      </c>
      <c r="H1680" s="28" t="str">
        <f>IFERROR(LEFT(Table_owssvr[[#This Row],[Subject]],FIND(";",Table_owssvr[[#This Row],[Subject]])-1),Table_owssvr[[#This Row],[Subject]])</f>
        <v>Damage related to disaster</v>
      </c>
      <c r="I1680" s="25" t="s">
        <v>16</v>
      </c>
      <c r="J1680" s="25" t="s">
        <v>10</v>
      </c>
      <c r="K1680" s="29">
        <v>43775.342453703706</v>
      </c>
      <c r="L1680" s="25"/>
      <c r="M1680" s="25"/>
      <c r="N1680" s="30" t="s">
        <v>12</v>
      </c>
      <c r="O1680" s="28" t="b">
        <v>0</v>
      </c>
      <c r="P1680" s="25" t="s">
        <v>15</v>
      </c>
      <c r="Q1680" s="28" t="str">
        <f>IF(ISNUMBER(SEARCH(",",Table_owssvr[[#This Row],[Created By]])),SUBSTITUTE(Table_owssvr[[#This Row],[Created By]]," OCD,",""),Table_owssvr[[#This Row],[Created By]])</f>
        <v>Helena Janssen</v>
      </c>
      <c r="R1680" s="28" t="str">
        <f>IF(ISNUMBER(SEARCH(",",Table_owssvr[[#This Row],[Created By]])),(MID(Table_owssvr[[#This Row],[Created By_A]]&amp;" "&amp;Table_owssvr[[#This Row],[Created By_A]],FIND(" ",Table_owssvr[[#This Row],[Created By_A]])+1,LEN(Table_owssvr[[#This Row],[Created By_A]]))),Table_owssvr[[#This Row],[Created By]])</f>
        <v>Helena Janssen</v>
      </c>
      <c r="S1680" s="36" t="str">
        <f>IF(ISNUMBER(SEARCH(",",Table_owssvr[[#This Row],[Created By_B1]])),SUBSTITUTE(Table_owssvr[[#This Row],[Created By_B1]],",",""),Table_owssvr[[#This Row],[Created By_B1]])</f>
        <v>Helena Janssen</v>
      </c>
      <c r="T1680" s="31">
        <v>1698</v>
      </c>
      <c r="U1680" s="25" t="s">
        <v>15</v>
      </c>
      <c r="V1680" s="29">
        <v>43775.342453703706</v>
      </c>
      <c r="W1680" s="25" t="s">
        <v>10</v>
      </c>
      <c r="X1680" s="25"/>
      <c r="Y1680" s="25" t="s">
        <v>13</v>
      </c>
      <c r="Z1680" s="25" t="s">
        <v>12</v>
      </c>
      <c r="AA1680" s="25" t="s">
        <v>11</v>
      </c>
    </row>
    <row r="1681" spans="1:27" x14ac:dyDescent="0.25">
      <c r="A1681" s="25" t="s">
        <v>479</v>
      </c>
      <c r="B1681" s="26">
        <v>43774</v>
      </c>
      <c r="C1681" s="27" t="str">
        <f ca="1">IF(Table_owssvr[[#This Row],[Date]]&gt;=(TODAY()-365),"Y","N")</f>
        <v>Y</v>
      </c>
      <c r="D1681" s="25" t="s">
        <v>1267</v>
      </c>
      <c r="E1681" s="25" t="s">
        <v>39</v>
      </c>
      <c r="F1681" s="14" t="s">
        <v>3306</v>
      </c>
      <c r="G1681" s="25" t="s">
        <v>2840</v>
      </c>
      <c r="H1681" s="28" t="str">
        <f>IFERROR(LEFT(Table_owssvr[[#This Row],[Subject]],FIND(";",Table_owssvr[[#This Row],[Subject]])-1),Table_owssvr[[#This Row],[Subject]])</f>
        <v>Eligible CDBG Activities</v>
      </c>
      <c r="I1681" s="25" t="s">
        <v>16</v>
      </c>
      <c r="J1681" s="25" t="s">
        <v>2527</v>
      </c>
      <c r="K1681" s="29">
        <v>43775.460497685184</v>
      </c>
      <c r="L1681" s="25"/>
      <c r="M1681" s="25"/>
      <c r="N1681" s="30" t="s">
        <v>12</v>
      </c>
      <c r="O1681" s="28" t="b">
        <v>0</v>
      </c>
      <c r="P1681" s="25" t="s">
        <v>15</v>
      </c>
      <c r="Q1681" s="28" t="str">
        <f>IF(ISNUMBER(SEARCH(",",Table_owssvr[[#This Row],[Created By]])),SUBSTITUTE(Table_owssvr[[#This Row],[Created By]]," OCD,",""),Table_owssvr[[#This Row],[Created By]])</f>
        <v>Sydney Pino</v>
      </c>
      <c r="R1681" s="28" t="str">
        <f>IF(ISNUMBER(SEARCH(",",Table_owssvr[[#This Row],[Created By]])),(MID(Table_owssvr[[#This Row],[Created By_A]]&amp;" "&amp;Table_owssvr[[#This Row],[Created By_A]],FIND(" ",Table_owssvr[[#This Row],[Created By_A]])+1,LEN(Table_owssvr[[#This Row],[Created By_A]]))),Table_owssvr[[#This Row],[Created By]])</f>
        <v>Sydney Pino</v>
      </c>
      <c r="S1681" s="36" t="str">
        <f>IF(ISNUMBER(SEARCH(",",Table_owssvr[[#This Row],[Created By_B1]])),SUBSTITUTE(Table_owssvr[[#This Row],[Created By_B1]],",",""),Table_owssvr[[#This Row],[Created By_B1]])</f>
        <v>Sydney Pino</v>
      </c>
      <c r="T1681" s="31">
        <v>1699</v>
      </c>
      <c r="U1681" s="25" t="s">
        <v>15</v>
      </c>
      <c r="V1681" s="29">
        <v>43775.460497685184</v>
      </c>
      <c r="W1681" s="25" t="s">
        <v>2527</v>
      </c>
      <c r="X1681" s="25"/>
      <c r="Y1681" s="25" t="s">
        <v>13</v>
      </c>
      <c r="Z1681" s="25" t="s">
        <v>12</v>
      </c>
      <c r="AA1681" s="25" t="s">
        <v>11</v>
      </c>
    </row>
    <row r="1682" spans="1:27" x14ac:dyDescent="0.25">
      <c r="A1682" s="25" t="s">
        <v>3075</v>
      </c>
      <c r="B1682" s="26">
        <v>43761</v>
      </c>
      <c r="C1682" s="27" t="str">
        <f ca="1">IF(Table_owssvr[[#This Row],[Date]]&gt;=(TODAY()-365),"Y","N")</f>
        <v>Y</v>
      </c>
      <c r="D1682" s="25" t="s">
        <v>2957</v>
      </c>
      <c r="E1682" s="25" t="s">
        <v>2958</v>
      </c>
      <c r="F1682" s="14" t="s">
        <v>3307</v>
      </c>
      <c r="G1682" s="25" t="s">
        <v>906</v>
      </c>
      <c r="H1682" s="28" t="str">
        <f>IFERROR(LEFT(Table_owssvr[[#This Row],[Subject]],FIND(";",Table_owssvr[[#This Row],[Subject]])-1),Table_owssvr[[#This Row],[Subject]])</f>
        <v>Urgent Need - National Objective</v>
      </c>
      <c r="I1682" s="25" t="s">
        <v>16</v>
      </c>
      <c r="J1682" s="25" t="s">
        <v>3077</v>
      </c>
      <c r="K1682" s="29">
        <v>43775.594027777777</v>
      </c>
      <c r="L1682" s="25"/>
      <c r="M1682" s="25"/>
      <c r="N1682" s="30" t="s">
        <v>12</v>
      </c>
      <c r="O1682" s="28" t="b">
        <v>0</v>
      </c>
      <c r="P1682" s="25" t="s">
        <v>15</v>
      </c>
      <c r="Q1682" s="28" t="str">
        <f>IF(ISNUMBER(SEARCH(",",Table_owssvr[[#This Row],[Created By]])),SUBSTITUTE(Table_owssvr[[#This Row],[Created By]]," OCD,",""),Table_owssvr[[#This Row],[Created By]])</f>
        <v>Jessica Simms</v>
      </c>
      <c r="R1682" s="28" t="str">
        <f>IF(ISNUMBER(SEARCH(",",Table_owssvr[[#This Row],[Created By]])),(MID(Table_owssvr[[#This Row],[Created By_A]]&amp;" "&amp;Table_owssvr[[#This Row],[Created By_A]],FIND(" ",Table_owssvr[[#This Row],[Created By_A]])+1,LEN(Table_owssvr[[#This Row],[Created By_A]]))),Table_owssvr[[#This Row],[Created By]])</f>
        <v>Jessica Simms</v>
      </c>
      <c r="S1682" s="36" t="str">
        <f>IF(ISNUMBER(SEARCH(",",Table_owssvr[[#This Row],[Created By_B1]])),SUBSTITUTE(Table_owssvr[[#This Row],[Created By_B1]],",",""),Table_owssvr[[#This Row],[Created By_B1]])</f>
        <v>Jessica Simms</v>
      </c>
      <c r="T1682" s="31">
        <v>1700</v>
      </c>
      <c r="U1682" s="25" t="s">
        <v>15</v>
      </c>
      <c r="V1682" s="29">
        <v>43775.594027777777</v>
      </c>
      <c r="W1682" s="25" t="s">
        <v>3077</v>
      </c>
      <c r="X1682" s="25"/>
      <c r="Y1682" s="25" t="s">
        <v>190</v>
      </c>
      <c r="Z1682" s="25" t="s">
        <v>12</v>
      </c>
      <c r="AA1682" s="25" t="s">
        <v>11</v>
      </c>
    </row>
    <row r="1683" spans="1:27" x14ac:dyDescent="0.25">
      <c r="A1683" s="25" t="s">
        <v>677</v>
      </c>
      <c r="B1683" s="26">
        <v>43633</v>
      </c>
      <c r="C1683" s="27" t="str">
        <f ca="1">IF(Table_owssvr[[#This Row],[Date]]&gt;=(TODAY()-365),"Y","N")</f>
        <v>Y</v>
      </c>
      <c r="D1683" s="25" t="s">
        <v>2957</v>
      </c>
      <c r="E1683" s="25" t="s">
        <v>2958</v>
      </c>
      <c r="F1683" s="14" t="s">
        <v>3308</v>
      </c>
      <c r="G1683" s="25" t="s">
        <v>906</v>
      </c>
      <c r="H1683" s="28" t="str">
        <f>IFERROR(LEFT(Table_owssvr[[#This Row],[Subject]],FIND(";",Table_owssvr[[#This Row],[Subject]])-1),Table_owssvr[[#This Row],[Subject]])</f>
        <v>Urgent Need - National Objective</v>
      </c>
      <c r="I1683" s="25" t="s">
        <v>16</v>
      </c>
      <c r="J1683" s="25" t="s">
        <v>3077</v>
      </c>
      <c r="K1683" s="29">
        <v>43775.596238425926</v>
      </c>
      <c r="L1683" s="25"/>
      <c r="M1683" s="25"/>
      <c r="N1683" s="30" t="s">
        <v>12</v>
      </c>
      <c r="O1683" s="28" t="b">
        <v>0</v>
      </c>
      <c r="P1683" s="25" t="s">
        <v>15</v>
      </c>
      <c r="Q1683" s="28" t="str">
        <f>IF(ISNUMBER(SEARCH(",",Table_owssvr[[#This Row],[Created By]])),SUBSTITUTE(Table_owssvr[[#This Row],[Created By]]," OCD,",""),Table_owssvr[[#This Row],[Created By]])</f>
        <v>Jessica Simms</v>
      </c>
      <c r="R1683" s="28" t="str">
        <f>IF(ISNUMBER(SEARCH(",",Table_owssvr[[#This Row],[Created By]])),(MID(Table_owssvr[[#This Row],[Created By_A]]&amp;" "&amp;Table_owssvr[[#This Row],[Created By_A]],FIND(" ",Table_owssvr[[#This Row],[Created By_A]])+1,LEN(Table_owssvr[[#This Row],[Created By_A]]))),Table_owssvr[[#This Row],[Created By]])</f>
        <v>Jessica Simms</v>
      </c>
      <c r="S1683" s="36" t="str">
        <f>IF(ISNUMBER(SEARCH(",",Table_owssvr[[#This Row],[Created By_B1]])),SUBSTITUTE(Table_owssvr[[#This Row],[Created By_B1]],",",""),Table_owssvr[[#This Row],[Created By_B1]])</f>
        <v>Jessica Simms</v>
      </c>
      <c r="T1683" s="31">
        <v>1701</v>
      </c>
      <c r="U1683" s="25" t="s">
        <v>15</v>
      </c>
      <c r="V1683" s="29">
        <v>43775.596238425926</v>
      </c>
      <c r="W1683" s="25" t="s">
        <v>3077</v>
      </c>
      <c r="X1683" s="25"/>
      <c r="Y1683" s="25" t="s">
        <v>13</v>
      </c>
      <c r="Z1683" s="25" t="s">
        <v>12</v>
      </c>
      <c r="AA1683" s="25" t="s">
        <v>11</v>
      </c>
    </row>
    <row r="1684" spans="1:27" x14ac:dyDescent="0.25">
      <c r="A1684" s="25" t="s">
        <v>677</v>
      </c>
      <c r="B1684" s="26">
        <v>43747</v>
      </c>
      <c r="C1684" s="27" t="str">
        <f ca="1">IF(Table_owssvr[[#This Row],[Date]]&gt;=(TODAY()-365),"Y","N")</f>
        <v>Y</v>
      </c>
      <c r="D1684" s="25" t="s">
        <v>2957</v>
      </c>
      <c r="E1684" s="25" t="s">
        <v>2958</v>
      </c>
      <c r="F1684" s="14" t="s">
        <v>3309</v>
      </c>
      <c r="G1684" s="25" t="s">
        <v>451</v>
      </c>
      <c r="H1684" s="28" t="str">
        <f>IFERROR(LEFT(Table_owssvr[[#This Row],[Subject]],FIND(";",Table_owssvr[[#This Row],[Subject]])-1),Table_owssvr[[#This Row],[Subject]])</f>
        <v>Eligible CDBG Activities</v>
      </c>
      <c r="I1684" s="25" t="s">
        <v>27</v>
      </c>
      <c r="J1684" s="25" t="s">
        <v>3077</v>
      </c>
      <c r="K1684" s="29">
        <v>43775.604085648149</v>
      </c>
      <c r="L1684" s="25"/>
      <c r="M1684" s="25"/>
      <c r="N1684" s="30" t="s">
        <v>12</v>
      </c>
      <c r="O1684" s="28" t="b">
        <v>0</v>
      </c>
      <c r="P1684" s="25" t="s">
        <v>15</v>
      </c>
      <c r="Q1684" s="28" t="str">
        <f>IF(ISNUMBER(SEARCH(",",Table_owssvr[[#This Row],[Created By]])),SUBSTITUTE(Table_owssvr[[#This Row],[Created By]]," OCD,",""),Table_owssvr[[#This Row],[Created By]])</f>
        <v>Jessica Simms</v>
      </c>
      <c r="R1684" s="28" t="str">
        <f>IF(ISNUMBER(SEARCH(",",Table_owssvr[[#This Row],[Created By]])),(MID(Table_owssvr[[#This Row],[Created By_A]]&amp;" "&amp;Table_owssvr[[#This Row],[Created By_A]],FIND(" ",Table_owssvr[[#This Row],[Created By_A]])+1,LEN(Table_owssvr[[#This Row],[Created By_A]]))),Table_owssvr[[#This Row],[Created By]])</f>
        <v>Jessica Simms</v>
      </c>
      <c r="S1684" s="36" t="str">
        <f>IF(ISNUMBER(SEARCH(",",Table_owssvr[[#This Row],[Created By_B1]])),SUBSTITUTE(Table_owssvr[[#This Row],[Created By_B1]],",",""),Table_owssvr[[#This Row],[Created By_B1]])</f>
        <v>Jessica Simms</v>
      </c>
      <c r="T1684" s="31">
        <v>1702</v>
      </c>
      <c r="U1684" s="25" t="s">
        <v>15</v>
      </c>
      <c r="V1684" s="29">
        <v>43775.604085648149</v>
      </c>
      <c r="W1684" s="25" t="s">
        <v>3077</v>
      </c>
      <c r="X1684" s="25"/>
      <c r="Y1684" s="25" t="s">
        <v>13</v>
      </c>
      <c r="Z1684" s="25" t="s">
        <v>12</v>
      </c>
      <c r="AA1684" s="25" t="s">
        <v>11</v>
      </c>
    </row>
    <row r="1685" spans="1:27" x14ac:dyDescent="0.25">
      <c r="A1685" s="25" t="s">
        <v>492</v>
      </c>
      <c r="B1685" s="26">
        <v>43762</v>
      </c>
      <c r="C1685" s="27" t="str">
        <f ca="1">IF(Table_owssvr[[#This Row],[Date]]&gt;=(TODAY()-365),"Y","N")</f>
        <v>Y</v>
      </c>
      <c r="D1685" s="25" t="s">
        <v>455</v>
      </c>
      <c r="E1685" s="25" t="s">
        <v>335</v>
      </c>
      <c r="F1685" s="14" t="s">
        <v>3310</v>
      </c>
      <c r="G1685" s="25" t="s">
        <v>126</v>
      </c>
      <c r="H1685" s="28" t="str">
        <f>IFERROR(LEFT(Table_owssvr[[#This Row],[Subject]],FIND(";",Table_owssvr[[#This Row],[Subject]])-1),Table_owssvr[[#This Row],[Subject]])</f>
        <v>Damage related to disaster</v>
      </c>
      <c r="I1685" s="25" t="s">
        <v>16</v>
      </c>
      <c r="J1685" s="25" t="s">
        <v>3</v>
      </c>
      <c r="K1685" s="29">
        <v>43775.681620370371</v>
      </c>
      <c r="L1685" s="25"/>
      <c r="M1685" s="25"/>
      <c r="N1685" s="30" t="s">
        <v>12</v>
      </c>
      <c r="O1685" s="28" t="b">
        <v>0</v>
      </c>
      <c r="P1685" s="25" t="s">
        <v>15</v>
      </c>
      <c r="Q1685" s="28" t="str">
        <f>IF(ISNUMBER(SEARCH(",",Table_owssvr[[#This Row],[Created By]])),SUBSTITUTE(Table_owssvr[[#This Row],[Created By]]," OCD,",""),Table_owssvr[[#This Row],[Created By]])</f>
        <v>Rosalind Peychaud</v>
      </c>
      <c r="R1685" s="28" t="str">
        <f>IF(ISNUMBER(SEARCH(",",Table_owssvr[[#This Row],[Created By]])),(MID(Table_owssvr[[#This Row],[Created By_A]]&amp;" "&amp;Table_owssvr[[#This Row],[Created By_A]],FIND(" ",Table_owssvr[[#This Row],[Created By_A]])+1,LEN(Table_owssvr[[#This Row],[Created By_A]]))),Table_owssvr[[#This Row],[Created By]])</f>
        <v>Rosalind Peychaud</v>
      </c>
      <c r="S1685" s="36" t="str">
        <f>IF(ISNUMBER(SEARCH(",",Table_owssvr[[#This Row],[Created By_B1]])),SUBSTITUTE(Table_owssvr[[#This Row],[Created By_B1]],",",""),Table_owssvr[[#This Row],[Created By_B1]])</f>
        <v>Rosalind Peychaud</v>
      </c>
      <c r="T1685" s="31">
        <v>1703</v>
      </c>
      <c r="U1685" s="25" t="s">
        <v>15</v>
      </c>
      <c r="V1685" s="29">
        <v>43775.681620370371</v>
      </c>
      <c r="W1685" s="25" t="s">
        <v>3</v>
      </c>
      <c r="X1685" s="25"/>
      <c r="Y1685" s="25" t="s">
        <v>13</v>
      </c>
      <c r="Z1685" s="25" t="s">
        <v>12</v>
      </c>
      <c r="AA1685" s="25" t="s">
        <v>11</v>
      </c>
    </row>
    <row r="1686" spans="1:27" x14ac:dyDescent="0.25">
      <c r="A1686" s="25" t="s">
        <v>455</v>
      </c>
      <c r="B1686" s="26">
        <v>43747</v>
      </c>
      <c r="C1686" s="27" t="str">
        <f ca="1">IF(Table_owssvr[[#This Row],[Date]]&gt;=(TODAY()-365),"Y","N")</f>
        <v>Y</v>
      </c>
      <c r="D1686" s="25" t="s">
        <v>455</v>
      </c>
      <c r="E1686" s="25" t="s">
        <v>335</v>
      </c>
      <c r="F1686" s="14" t="s">
        <v>3310</v>
      </c>
      <c r="G1686" s="25" t="s">
        <v>850</v>
      </c>
      <c r="H1686" s="28" t="str">
        <f>IFERROR(LEFT(Table_owssvr[[#This Row],[Subject]],FIND(";",Table_owssvr[[#This Row],[Subject]])-1),Table_owssvr[[#This Row],[Subject]])</f>
        <v>Damage related to disaster</v>
      </c>
      <c r="I1686" s="25" t="s">
        <v>16</v>
      </c>
      <c r="J1686" s="25" t="s">
        <v>3</v>
      </c>
      <c r="K1686" s="29">
        <v>43775.682928240742</v>
      </c>
      <c r="L1686" s="25"/>
      <c r="M1686" s="25"/>
      <c r="N1686" s="30" t="s">
        <v>12</v>
      </c>
      <c r="O1686" s="28" t="b">
        <v>0</v>
      </c>
      <c r="P1686" s="25" t="s">
        <v>15</v>
      </c>
      <c r="Q1686" s="28" t="str">
        <f>IF(ISNUMBER(SEARCH(",",Table_owssvr[[#This Row],[Created By]])),SUBSTITUTE(Table_owssvr[[#This Row],[Created By]]," OCD,",""),Table_owssvr[[#This Row],[Created By]])</f>
        <v>Rosalind Peychaud</v>
      </c>
      <c r="R1686" s="28" t="str">
        <f>IF(ISNUMBER(SEARCH(",",Table_owssvr[[#This Row],[Created By]])),(MID(Table_owssvr[[#This Row],[Created By_A]]&amp;" "&amp;Table_owssvr[[#This Row],[Created By_A]],FIND(" ",Table_owssvr[[#This Row],[Created By_A]])+1,LEN(Table_owssvr[[#This Row],[Created By_A]]))),Table_owssvr[[#This Row],[Created By]])</f>
        <v>Rosalind Peychaud</v>
      </c>
      <c r="S1686" s="36" t="str">
        <f>IF(ISNUMBER(SEARCH(",",Table_owssvr[[#This Row],[Created By_B1]])),SUBSTITUTE(Table_owssvr[[#This Row],[Created By_B1]],",",""),Table_owssvr[[#This Row],[Created By_B1]])</f>
        <v>Rosalind Peychaud</v>
      </c>
      <c r="T1686" s="31">
        <v>1704</v>
      </c>
      <c r="U1686" s="25" t="s">
        <v>15</v>
      </c>
      <c r="V1686" s="29">
        <v>43784.406006944446</v>
      </c>
      <c r="W1686" s="25" t="s">
        <v>2826</v>
      </c>
      <c r="X1686" s="25"/>
      <c r="Y1686" s="25" t="s">
        <v>13</v>
      </c>
      <c r="Z1686" s="25" t="s">
        <v>12</v>
      </c>
      <c r="AA1686" s="25" t="s">
        <v>11</v>
      </c>
    </row>
    <row r="1687" spans="1:27" x14ac:dyDescent="0.25">
      <c r="A1687" s="25" t="s">
        <v>41</v>
      </c>
      <c r="B1687" s="26">
        <v>43776</v>
      </c>
      <c r="C1687" s="27" t="str">
        <f ca="1">IF(Table_owssvr[[#This Row],[Date]]&gt;=(TODAY()-365),"Y","N")</f>
        <v>Y</v>
      </c>
      <c r="D1687" s="25" t="s">
        <v>40</v>
      </c>
      <c r="E1687" s="25" t="s">
        <v>39</v>
      </c>
      <c r="F1687" s="14" t="s">
        <v>3311</v>
      </c>
      <c r="G1687" s="25" t="s">
        <v>13</v>
      </c>
      <c r="H1687" s="28" t="str">
        <f>IFERROR(LEFT(Table_owssvr[[#This Row],[Subject]],FIND(";",Table_owssvr[[#This Row],[Subject]])-1),Table_owssvr[[#This Row],[Subject]])</f>
        <v>Grants Management</v>
      </c>
      <c r="I1687" s="25" t="s">
        <v>27</v>
      </c>
      <c r="J1687" s="25" t="s">
        <v>26</v>
      </c>
      <c r="K1687" s="29">
        <v>43776.312615740739</v>
      </c>
      <c r="L1687" s="25"/>
      <c r="M1687" s="25"/>
      <c r="N1687" s="30" t="s">
        <v>12</v>
      </c>
      <c r="O1687" s="28" t="b">
        <v>0</v>
      </c>
      <c r="P1687" s="25" t="s">
        <v>15</v>
      </c>
      <c r="Q1687" s="28" t="str">
        <f>IF(ISNUMBER(SEARCH(",",Table_owssvr[[#This Row],[Created By]])),SUBSTITUTE(Table_owssvr[[#This Row],[Created By]]," OCD,",""),Table_owssvr[[#This Row],[Created By]])</f>
        <v>Jimmy Dunphy</v>
      </c>
      <c r="R1687" s="28" t="str">
        <f>IF(ISNUMBER(SEARCH(",",Table_owssvr[[#This Row],[Created By]])),(MID(Table_owssvr[[#This Row],[Created By_A]]&amp;" "&amp;Table_owssvr[[#This Row],[Created By_A]],FIND(" ",Table_owssvr[[#This Row],[Created By_A]])+1,LEN(Table_owssvr[[#This Row],[Created By_A]]))),Table_owssvr[[#This Row],[Created By]])</f>
        <v>Jimmy Dunphy</v>
      </c>
      <c r="S1687" s="36" t="str">
        <f>IF(ISNUMBER(SEARCH(",",Table_owssvr[[#This Row],[Created By_B1]])),SUBSTITUTE(Table_owssvr[[#This Row],[Created By_B1]],",",""),Table_owssvr[[#This Row],[Created By_B1]])</f>
        <v>Jimmy Dunphy</v>
      </c>
      <c r="T1687" s="31">
        <v>1705</v>
      </c>
      <c r="U1687" s="25" t="s">
        <v>15</v>
      </c>
      <c r="V1687" s="29">
        <v>43777.639027777775</v>
      </c>
      <c r="W1687" s="25" t="s">
        <v>26</v>
      </c>
      <c r="X1687" s="25"/>
      <c r="Y1687" s="25" t="s">
        <v>13</v>
      </c>
      <c r="Z1687" s="25" t="s">
        <v>12</v>
      </c>
      <c r="AA1687" s="25" t="s">
        <v>11</v>
      </c>
    </row>
    <row r="1688" spans="1:27" x14ac:dyDescent="0.25">
      <c r="A1688" s="25" t="s">
        <v>1080</v>
      </c>
      <c r="B1688" s="26">
        <v>43776</v>
      </c>
      <c r="C1688" s="27" t="str">
        <f ca="1">IF(Table_owssvr[[#This Row],[Date]]&gt;=(TODAY()-365),"Y","N")</f>
        <v>Y</v>
      </c>
      <c r="D1688" s="25" t="s">
        <v>3312</v>
      </c>
      <c r="E1688" s="25" t="s">
        <v>585</v>
      </c>
      <c r="F1688" s="14" t="s">
        <v>3313</v>
      </c>
      <c r="G1688" s="25" t="s">
        <v>13</v>
      </c>
      <c r="H1688" s="28" t="str">
        <f>IFERROR(LEFT(Table_owssvr[[#This Row],[Subject]],FIND(";",Table_owssvr[[#This Row],[Subject]])-1),Table_owssvr[[#This Row],[Subject]])</f>
        <v>Grants Management</v>
      </c>
      <c r="I1688" s="25" t="s">
        <v>27</v>
      </c>
      <c r="J1688" s="25" t="s">
        <v>2884</v>
      </c>
      <c r="K1688" s="29">
        <v>43776.431539351855</v>
      </c>
      <c r="L1688" s="25"/>
      <c r="M1688" s="25"/>
      <c r="N1688" s="30" t="s">
        <v>12</v>
      </c>
      <c r="O1688" s="28" t="b">
        <v>0</v>
      </c>
      <c r="P1688" s="25" t="s">
        <v>15</v>
      </c>
      <c r="Q1688" s="28" t="str">
        <f>IF(ISNUMBER(SEARCH(",",Table_owssvr[[#This Row],[Created By]])),SUBSTITUTE(Table_owssvr[[#This Row],[Created By]]," OCD,",""),Table_owssvr[[#This Row],[Created By]])</f>
        <v>John Sparks</v>
      </c>
      <c r="R1688" s="28" t="str">
        <f>IF(ISNUMBER(SEARCH(",",Table_owssvr[[#This Row],[Created By]])),(MID(Table_owssvr[[#This Row],[Created By_A]]&amp;" "&amp;Table_owssvr[[#This Row],[Created By_A]],FIND(" ",Table_owssvr[[#This Row],[Created By_A]])+1,LEN(Table_owssvr[[#This Row],[Created By_A]]))),Table_owssvr[[#This Row],[Created By]])</f>
        <v>John Sparks</v>
      </c>
      <c r="S1688" s="36" t="str">
        <f>IF(ISNUMBER(SEARCH(",",Table_owssvr[[#This Row],[Created By_B1]])),SUBSTITUTE(Table_owssvr[[#This Row],[Created By_B1]],",",""),Table_owssvr[[#This Row],[Created By_B1]])</f>
        <v>John Sparks</v>
      </c>
      <c r="T1688" s="31">
        <v>1706</v>
      </c>
      <c r="U1688" s="25" t="s">
        <v>15</v>
      </c>
      <c r="V1688" s="29">
        <v>43776.431539351855</v>
      </c>
      <c r="W1688" s="25" t="s">
        <v>2884</v>
      </c>
      <c r="X1688" s="25"/>
      <c r="Y1688" s="25" t="s">
        <v>13</v>
      </c>
      <c r="Z1688" s="25" t="s">
        <v>12</v>
      </c>
      <c r="AA1688" s="25" t="s">
        <v>11</v>
      </c>
    </row>
    <row r="1689" spans="1:27" x14ac:dyDescent="0.25">
      <c r="A1689" s="25" t="s">
        <v>104</v>
      </c>
      <c r="B1689" s="26">
        <v>43748</v>
      </c>
      <c r="C1689" s="27" t="str">
        <f ca="1">IF(Table_owssvr[[#This Row],[Date]]&gt;=(TODAY()-365),"Y","N")</f>
        <v>Y</v>
      </c>
      <c r="D1689" s="25" t="s">
        <v>455</v>
      </c>
      <c r="E1689" s="25" t="s">
        <v>335</v>
      </c>
      <c r="F1689" s="14" t="s">
        <v>3314</v>
      </c>
      <c r="G1689" s="25" t="s">
        <v>217</v>
      </c>
      <c r="H1689" s="28" t="str">
        <f>IFERROR(LEFT(Table_owssvr[[#This Row],[Subject]],FIND(";",Table_owssvr[[#This Row],[Subject]])-1),Table_owssvr[[#This Row],[Subject]])</f>
        <v>Damage related to disaster</v>
      </c>
      <c r="I1689" s="25" t="s">
        <v>16</v>
      </c>
      <c r="J1689" s="25" t="s">
        <v>3</v>
      </c>
      <c r="K1689" s="29">
        <v>43776.442291666666</v>
      </c>
      <c r="L1689" s="25"/>
      <c r="M1689" s="25"/>
      <c r="N1689" s="30" t="s">
        <v>12</v>
      </c>
      <c r="O1689" s="28" t="b">
        <v>0</v>
      </c>
      <c r="P1689" s="25" t="s">
        <v>15</v>
      </c>
      <c r="Q1689" s="28" t="str">
        <f>IF(ISNUMBER(SEARCH(",",Table_owssvr[[#This Row],[Created By]])),SUBSTITUTE(Table_owssvr[[#This Row],[Created By]]," OCD,",""),Table_owssvr[[#This Row],[Created By]])</f>
        <v>Rosalind Peychaud</v>
      </c>
      <c r="R1689" s="28" t="str">
        <f>IF(ISNUMBER(SEARCH(",",Table_owssvr[[#This Row],[Created By]])),(MID(Table_owssvr[[#This Row],[Created By_A]]&amp;" "&amp;Table_owssvr[[#This Row],[Created By_A]],FIND(" ",Table_owssvr[[#This Row],[Created By_A]])+1,LEN(Table_owssvr[[#This Row],[Created By_A]]))),Table_owssvr[[#This Row],[Created By]])</f>
        <v>Rosalind Peychaud</v>
      </c>
      <c r="S1689" s="36" t="str">
        <f>IF(ISNUMBER(SEARCH(",",Table_owssvr[[#This Row],[Created By_B1]])),SUBSTITUTE(Table_owssvr[[#This Row],[Created By_B1]],",",""),Table_owssvr[[#This Row],[Created By_B1]])</f>
        <v>Rosalind Peychaud</v>
      </c>
      <c r="T1689" s="31">
        <v>1707</v>
      </c>
      <c r="U1689" s="25" t="s">
        <v>15</v>
      </c>
      <c r="V1689" s="29">
        <v>43784.405810185184</v>
      </c>
      <c r="W1689" s="25" t="s">
        <v>2826</v>
      </c>
      <c r="X1689" s="25"/>
      <c r="Y1689" s="25" t="s">
        <v>13</v>
      </c>
      <c r="Z1689" s="25" t="s">
        <v>12</v>
      </c>
      <c r="AA1689" s="25" t="s">
        <v>11</v>
      </c>
    </row>
    <row r="1690" spans="1:27" x14ac:dyDescent="0.25">
      <c r="A1690" s="25" t="s">
        <v>3125</v>
      </c>
      <c r="B1690" s="26">
        <v>43776</v>
      </c>
      <c r="C1690" s="27" t="str">
        <f ca="1">IF(Table_owssvr[[#This Row],[Date]]&gt;=(TODAY()-365),"Y","N")</f>
        <v>Y</v>
      </c>
      <c r="D1690" s="25" t="s">
        <v>3126</v>
      </c>
      <c r="E1690" s="25" t="s">
        <v>223</v>
      </c>
      <c r="F1690" s="14" t="s">
        <v>3315</v>
      </c>
      <c r="G1690" s="25" t="s">
        <v>59</v>
      </c>
      <c r="H1690" s="28" t="str">
        <f>IFERROR(LEFT(Table_owssvr[[#This Row],[Subject]],FIND(";",Table_owssvr[[#This Row],[Subject]])-1),Table_owssvr[[#This Row],[Subject]])</f>
        <v>Damage related to disaster</v>
      </c>
      <c r="I1690" s="25" t="s">
        <v>27</v>
      </c>
      <c r="J1690" s="25" t="s">
        <v>2836</v>
      </c>
      <c r="K1690" s="29">
        <v>43781.619884259257</v>
      </c>
      <c r="L1690" s="25"/>
      <c r="M1690" s="25"/>
      <c r="N1690" s="30" t="s">
        <v>12</v>
      </c>
      <c r="O1690" s="28" t="b">
        <v>0</v>
      </c>
      <c r="P1690" s="25" t="s">
        <v>15</v>
      </c>
      <c r="Q1690" s="28" t="str">
        <f>IF(ISNUMBER(SEARCH(",",Table_owssvr[[#This Row],[Created By]])),SUBSTITUTE(Table_owssvr[[#This Row],[Created By]]," OCD,",""),Table_owssvr[[#This Row],[Created By]])</f>
        <v>Fay Part</v>
      </c>
      <c r="R1690" s="28" t="str">
        <f>IF(ISNUMBER(SEARCH(",",Table_owssvr[[#This Row],[Created By]])),(MID(Table_owssvr[[#This Row],[Created By_A]]&amp;" "&amp;Table_owssvr[[#This Row],[Created By_A]],FIND(" ",Table_owssvr[[#This Row],[Created By_A]])+1,LEN(Table_owssvr[[#This Row],[Created By_A]]))),Table_owssvr[[#This Row],[Created By]])</f>
        <v>Fay Part</v>
      </c>
      <c r="S1690" s="36" t="str">
        <f>IF(ISNUMBER(SEARCH(",",Table_owssvr[[#This Row],[Created By_B1]])),SUBSTITUTE(Table_owssvr[[#This Row],[Created By_B1]],",",""),Table_owssvr[[#This Row],[Created By_B1]])</f>
        <v>Fay Part</v>
      </c>
      <c r="T1690" s="31">
        <v>1708</v>
      </c>
      <c r="U1690" s="25" t="s">
        <v>15</v>
      </c>
      <c r="V1690" s="29">
        <v>43781.619884259257</v>
      </c>
      <c r="W1690" s="25" t="s">
        <v>2836</v>
      </c>
      <c r="X1690" s="25"/>
      <c r="Y1690" s="25" t="s">
        <v>13</v>
      </c>
      <c r="Z1690" s="25" t="s">
        <v>12</v>
      </c>
      <c r="AA1690" s="25" t="s">
        <v>11</v>
      </c>
    </row>
    <row r="1691" spans="1:27" x14ac:dyDescent="0.25">
      <c r="A1691" s="25" t="s">
        <v>435</v>
      </c>
      <c r="B1691" s="26">
        <v>43766</v>
      </c>
      <c r="C1691" s="27" t="str">
        <f ca="1">IF(Table_owssvr[[#This Row],[Date]]&gt;=(TODAY()-365),"Y","N")</f>
        <v>Y</v>
      </c>
      <c r="D1691" s="25" t="s">
        <v>434</v>
      </c>
      <c r="E1691" s="25" t="s">
        <v>19</v>
      </c>
      <c r="F1691" s="14" t="s">
        <v>3316</v>
      </c>
      <c r="G1691" s="25" t="s">
        <v>2934</v>
      </c>
      <c r="H1691" s="28" t="str">
        <f>IFERROR(LEFT(Table_owssvr[[#This Row],[Subject]],FIND(";",Table_owssvr[[#This Row],[Subject]])-1),Table_owssvr[[#This Row],[Subject]])</f>
        <v>Duplication of Benefits</v>
      </c>
      <c r="I1691" s="25" t="s">
        <v>27</v>
      </c>
      <c r="J1691" s="25" t="s">
        <v>2831</v>
      </c>
      <c r="K1691" s="29">
        <v>43781.660787037035</v>
      </c>
      <c r="L1691" s="25"/>
      <c r="M1691" s="25"/>
      <c r="N1691" s="30" t="s">
        <v>12</v>
      </c>
      <c r="O1691" s="28" t="b">
        <v>0</v>
      </c>
      <c r="P1691" s="25" t="s">
        <v>15</v>
      </c>
      <c r="Q1691" s="28" t="str">
        <f>IF(ISNUMBER(SEARCH(",",Table_owssvr[[#This Row],[Created By]])),SUBSTITUTE(Table_owssvr[[#This Row],[Created By]]," OCD,",""),Table_owssvr[[#This Row],[Created By]])</f>
        <v>Martine Turner</v>
      </c>
      <c r="R1691" s="28" t="str">
        <f>IF(ISNUMBER(SEARCH(",",Table_owssvr[[#This Row],[Created By]])),(MID(Table_owssvr[[#This Row],[Created By_A]]&amp;" "&amp;Table_owssvr[[#This Row],[Created By_A]],FIND(" ",Table_owssvr[[#This Row],[Created By_A]])+1,LEN(Table_owssvr[[#This Row],[Created By_A]]))),Table_owssvr[[#This Row],[Created By]])</f>
        <v>Martine Turner</v>
      </c>
      <c r="S1691" s="36" t="str">
        <f>IF(ISNUMBER(SEARCH(",",Table_owssvr[[#This Row],[Created By_B1]])),SUBSTITUTE(Table_owssvr[[#This Row],[Created By_B1]],",",""),Table_owssvr[[#This Row],[Created By_B1]])</f>
        <v>Martine Turner</v>
      </c>
      <c r="T1691" s="31">
        <v>1709</v>
      </c>
      <c r="U1691" s="25" t="s">
        <v>15</v>
      </c>
      <c r="V1691" s="29">
        <v>43781.660787037035</v>
      </c>
      <c r="W1691" s="25" t="s">
        <v>2831</v>
      </c>
      <c r="X1691" s="25"/>
      <c r="Y1691" s="25" t="s">
        <v>13</v>
      </c>
      <c r="Z1691" s="25" t="s">
        <v>12</v>
      </c>
      <c r="AA1691" s="25" t="s">
        <v>11</v>
      </c>
    </row>
    <row r="1692" spans="1:27" x14ac:dyDescent="0.25">
      <c r="A1692" s="25" t="s">
        <v>435</v>
      </c>
      <c r="B1692" s="26">
        <v>43752</v>
      </c>
      <c r="C1692" s="27" t="str">
        <f ca="1">IF(Table_owssvr[[#This Row],[Date]]&gt;=(TODAY()-365),"Y","N")</f>
        <v>Y</v>
      </c>
      <c r="D1692" s="25" t="s">
        <v>434</v>
      </c>
      <c r="E1692" s="25" t="s">
        <v>19</v>
      </c>
      <c r="F1692" s="14" t="s">
        <v>3317</v>
      </c>
      <c r="G1692" s="25" t="s">
        <v>2934</v>
      </c>
      <c r="H1692" s="28" t="str">
        <f>IFERROR(LEFT(Table_owssvr[[#This Row],[Subject]],FIND(";",Table_owssvr[[#This Row],[Subject]])-1),Table_owssvr[[#This Row],[Subject]])</f>
        <v>Duplication of Benefits</v>
      </c>
      <c r="I1692" s="25" t="s">
        <v>27</v>
      </c>
      <c r="J1692" s="25" t="s">
        <v>2831</v>
      </c>
      <c r="K1692" s="29">
        <v>43781.663622685184</v>
      </c>
      <c r="L1692" s="25"/>
      <c r="M1692" s="25"/>
      <c r="N1692" s="30" t="s">
        <v>12</v>
      </c>
      <c r="O1692" s="28" t="b">
        <v>0</v>
      </c>
      <c r="P1692" s="25" t="s">
        <v>15</v>
      </c>
      <c r="Q1692" s="28" t="str">
        <f>IF(ISNUMBER(SEARCH(",",Table_owssvr[[#This Row],[Created By]])),SUBSTITUTE(Table_owssvr[[#This Row],[Created By]]," OCD,",""),Table_owssvr[[#This Row],[Created By]])</f>
        <v>Martine Turner</v>
      </c>
      <c r="R1692" s="28" t="str">
        <f>IF(ISNUMBER(SEARCH(",",Table_owssvr[[#This Row],[Created By]])),(MID(Table_owssvr[[#This Row],[Created By_A]]&amp;" "&amp;Table_owssvr[[#This Row],[Created By_A]],FIND(" ",Table_owssvr[[#This Row],[Created By_A]])+1,LEN(Table_owssvr[[#This Row],[Created By_A]]))),Table_owssvr[[#This Row],[Created By]])</f>
        <v>Martine Turner</v>
      </c>
      <c r="S1692" s="36" t="str">
        <f>IF(ISNUMBER(SEARCH(",",Table_owssvr[[#This Row],[Created By_B1]])),SUBSTITUTE(Table_owssvr[[#This Row],[Created By_B1]],",",""),Table_owssvr[[#This Row],[Created By_B1]])</f>
        <v>Martine Turner</v>
      </c>
      <c r="T1692" s="31">
        <v>1710</v>
      </c>
      <c r="U1692" s="25" t="s">
        <v>15</v>
      </c>
      <c r="V1692" s="29">
        <v>43781.663622685184</v>
      </c>
      <c r="W1692" s="25" t="s">
        <v>2831</v>
      </c>
      <c r="X1692" s="25"/>
      <c r="Y1692" s="25" t="s">
        <v>13</v>
      </c>
      <c r="Z1692" s="25" t="s">
        <v>12</v>
      </c>
      <c r="AA1692" s="25" t="s">
        <v>11</v>
      </c>
    </row>
    <row r="1693" spans="1:27" x14ac:dyDescent="0.25">
      <c r="A1693" s="25" t="s">
        <v>2737</v>
      </c>
      <c r="B1693" s="26">
        <v>43782</v>
      </c>
      <c r="C1693" s="27" t="str">
        <f ca="1">IF(Table_owssvr[[#This Row],[Date]]&gt;=(TODAY()-365),"Y","N")</f>
        <v>Y</v>
      </c>
      <c r="D1693" s="25" t="s">
        <v>439</v>
      </c>
      <c r="E1693" s="25" t="s">
        <v>39</v>
      </c>
      <c r="F1693" s="14" t="s">
        <v>3318</v>
      </c>
      <c r="G1693" s="25" t="s">
        <v>13</v>
      </c>
      <c r="H1693" s="28" t="str">
        <f>IFERROR(LEFT(Table_owssvr[[#This Row],[Subject]],FIND(";",Table_owssvr[[#This Row],[Subject]])-1),Table_owssvr[[#This Row],[Subject]])</f>
        <v>Grants Management</v>
      </c>
      <c r="I1693" s="25" t="s">
        <v>27</v>
      </c>
      <c r="J1693" s="25" t="s">
        <v>10</v>
      </c>
      <c r="K1693" s="29">
        <v>43782.510833333334</v>
      </c>
      <c r="L1693" s="25"/>
      <c r="M1693" s="25"/>
      <c r="N1693" s="30" t="s">
        <v>12</v>
      </c>
      <c r="O1693" s="28" t="b">
        <v>0</v>
      </c>
      <c r="P1693" s="25" t="s">
        <v>15</v>
      </c>
      <c r="Q1693" s="28" t="str">
        <f>IF(ISNUMBER(SEARCH(",",Table_owssvr[[#This Row],[Created By]])),SUBSTITUTE(Table_owssvr[[#This Row],[Created By]]," OCD,",""),Table_owssvr[[#This Row],[Created By]])</f>
        <v>Helena Janssen</v>
      </c>
      <c r="R1693" s="28" t="str">
        <f>IF(ISNUMBER(SEARCH(",",Table_owssvr[[#This Row],[Created By]])),(MID(Table_owssvr[[#This Row],[Created By_A]]&amp;" "&amp;Table_owssvr[[#This Row],[Created By_A]],FIND(" ",Table_owssvr[[#This Row],[Created By_A]])+1,LEN(Table_owssvr[[#This Row],[Created By_A]]))),Table_owssvr[[#This Row],[Created By]])</f>
        <v>Helena Janssen</v>
      </c>
      <c r="S1693" s="36" t="str">
        <f>IF(ISNUMBER(SEARCH(",",Table_owssvr[[#This Row],[Created By_B1]])),SUBSTITUTE(Table_owssvr[[#This Row],[Created By_B1]],",",""),Table_owssvr[[#This Row],[Created By_B1]])</f>
        <v>Helena Janssen</v>
      </c>
      <c r="T1693" s="31">
        <v>1711</v>
      </c>
      <c r="U1693" s="25" t="s">
        <v>15</v>
      </c>
      <c r="V1693" s="29">
        <v>43782.510833333334</v>
      </c>
      <c r="W1693" s="25" t="s">
        <v>10</v>
      </c>
      <c r="X1693" s="25"/>
      <c r="Y1693" s="25" t="s">
        <v>13</v>
      </c>
      <c r="Z1693" s="25" t="s">
        <v>12</v>
      </c>
      <c r="AA1693" s="25" t="s">
        <v>11</v>
      </c>
    </row>
    <row r="1694" spans="1:27" x14ac:dyDescent="0.25">
      <c r="A1694" s="25" t="s">
        <v>3319</v>
      </c>
      <c r="B1694" s="26">
        <v>43766</v>
      </c>
      <c r="C1694" s="27" t="str">
        <f ca="1">IF(Table_owssvr[[#This Row],[Date]]&gt;=(TODAY()-365),"Y","N")</f>
        <v>Y</v>
      </c>
      <c r="D1694" s="25" t="s">
        <v>434</v>
      </c>
      <c r="E1694" s="25" t="s">
        <v>19</v>
      </c>
      <c r="F1694" s="14" t="s">
        <v>3320</v>
      </c>
      <c r="G1694" s="25" t="s">
        <v>185</v>
      </c>
      <c r="H1694" s="28" t="str">
        <f>IFERROR(LEFT(Table_owssvr[[#This Row],[Subject]],FIND(";",Table_owssvr[[#This Row],[Subject]])-1),Table_owssvr[[#This Row],[Subject]])</f>
        <v>Low-Moderate Income - National Objective</v>
      </c>
      <c r="I1694" s="25" t="s">
        <v>27</v>
      </c>
      <c r="J1694" s="25" t="s">
        <v>0</v>
      </c>
      <c r="K1694" s="29">
        <v>43782.647939814815</v>
      </c>
      <c r="L1694" s="25"/>
      <c r="M1694" s="25"/>
      <c r="N1694" s="30" t="s">
        <v>12</v>
      </c>
      <c r="O1694" s="28" t="b">
        <v>0</v>
      </c>
      <c r="P1694" s="25" t="s">
        <v>15</v>
      </c>
      <c r="Q1694" s="28" t="str">
        <f>IF(ISNUMBER(SEARCH(",",Table_owssvr[[#This Row],[Created By]])),SUBSTITUTE(Table_owssvr[[#This Row],[Created By]]," OCD,",""),Table_owssvr[[#This Row],[Created By]])</f>
        <v>Tomorr LeBeouf</v>
      </c>
      <c r="R1694" s="28" t="str">
        <f>IF(ISNUMBER(SEARCH(",",Table_owssvr[[#This Row],[Created By]])),(MID(Table_owssvr[[#This Row],[Created By_A]]&amp;" "&amp;Table_owssvr[[#This Row],[Created By_A]],FIND(" ",Table_owssvr[[#This Row],[Created By_A]])+1,LEN(Table_owssvr[[#This Row],[Created By_A]]))),Table_owssvr[[#This Row],[Created By]])</f>
        <v>Tomorr LeBeouf</v>
      </c>
      <c r="S1694" s="36" t="str">
        <f>IF(ISNUMBER(SEARCH(",",Table_owssvr[[#This Row],[Created By_B1]])),SUBSTITUTE(Table_owssvr[[#This Row],[Created By_B1]],",",""),Table_owssvr[[#This Row],[Created By_B1]])</f>
        <v>Tomorr LeBeouf</v>
      </c>
      <c r="T1694" s="31">
        <v>1712</v>
      </c>
      <c r="U1694" s="25" t="s">
        <v>15</v>
      </c>
      <c r="V1694" s="29">
        <v>43782.647939814815</v>
      </c>
      <c r="W1694" s="25" t="s">
        <v>0</v>
      </c>
      <c r="X1694" s="25"/>
      <c r="Y1694" s="25" t="s">
        <v>13</v>
      </c>
      <c r="Z1694" s="25" t="s">
        <v>12</v>
      </c>
      <c r="AA1694" s="25" t="s">
        <v>11</v>
      </c>
    </row>
    <row r="1695" spans="1:27" x14ac:dyDescent="0.25">
      <c r="A1695" s="25" t="s">
        <v>2469</v>
      </c>
      <c r="B1695" s="26">
        <v>43782</v>
      </c>
      <c r="C1695" s="27" t="str">
        <f ca="1">IF(Table_owssvr[[#This Row],[Date]]&gt;=(TODAY()-365),"Y","N")</f>
        <v>Y</v>
      </c>
      <c r="D1695" s="25" t="s">
        <v>3136</v>
      </c>
      <c r="E1695" s="25" t="s">
        <v>19</v>
      </c>
      <c r="F1695" s="14" t="s">
        <v>3321</v>
      </c>
      <c r="G1695" s="25" t="s">
        <v>539</v>
      </c>
      <c r="H1695" s="28" t="str">
        <f>IFERROR(LEFT(Table_owssvr[[#This Row],[Subject]],FIND(";",Table_owssvr[[#This Row],[Subject]])-1),Table_owssvr[[#This Row],[Subject]])</f>
        <v>Duplication of Benefits</v>
      </c>
      <c r="I1695" s="25" t="s">
        <v>27</v>
      </c>
      <c r="J1695" s="25" t="s">
        <v>10</v>
      </c>
      <c r="K1695" s="29">
        <v>43783.320659722223</v>
      </c>
      <c r="L1695" s="25"/>
      <c r="M1695" s="25"/>
      <c r="N1695" s="30" t="s">
        <v>12</v>
      </c>
      <c r="O1695" s="28" t="b">
        <v>0</v>
      </c>
      <c r="P1695" s="25" t="s">
        <v>15</v>
      </c>
      <c r="Q1695" s="28" t="str">
        <f>IF(ISNUMBER(SEARCH(",",Table_owssvr[[#This Row],[Created By]])),SUBSTITUTE(Table_owssvr[[#This Row],[Created By]]," OCD,",""),Table_owssvr[[#This Row],[Created By]])</f>
        <v>Helena Janssen</v>
      </c>
      <c r="R1695" s="28" t="str">
        <f>IF(ISNUMBER(SEARCH(",",Table_owssvr[[#This Row],[Created By]])),(MID(Table_owssvr[[#This Row],[Created By_A]]&amp;" "&amp;Table_owssvr[[#This Row],[Created By_A]],FIND(" ",Table_owssvr[[#This Row],[Created By_A]])+1,LEN(Table_owssvr[[#This Row],[Created By_A]]))),Table_owssvr[[#This Row],[Created By]])</f>
        <v>Helena Janssen</v>
      </c>
      <c r="S1695" s="36" t="str">
        <f>IF(ISNUMBER(SEARCH(",",Table_owssvr[[#This Row],[Created By_B1]])),SUBSTITUTE(Table_owssvr[[#This Row],[Created By_B1]],",",""),Table_owssvr[[#This Row],[Created By_B1]])</f>
        <v>Helena Janssen</v>
      </c>
      <c r="T1695" s="31">
        <v>1713</v>
      </c>
      <c r="U1695" s="25" t="s">
        <v>15</v>
      </c>
      <c r="V1695" s="29">
        <v>43783.320659722223</v>
      </c>
      <c r="W1695" s="25" t="s">
        <v>10</v>
      </c>
      <c r="X1695" s="25"/>
      <c r="Y1695" s="25" t="s">
        <v>13</v>
      </c>
      <c r="Z1695" s="25" t="s">
        <v>12</v>
      </c>
      <c r="AA1695" s="25" t="s">
        <v>11</v>
      </c>
    </row>
    <row r="1696" spans="1:27" x14ac:dyDescent="0.25">
      <c r="A1696" s="25" t="s">
        <v>3187</v>
      </c>
      <c r="B1696" s="26">
        <v>43783</v>
      </c>
      <c r="C1696" s="27" t="str">
        <f ca="1">IF(Table_owssvr[[#This Row],[Date]]&gt;=(TODAY()-365),"Y","N")</f>
        <v>Y</v>
      </c>
      <c r="D1696" s="25" t="s">
        <v>3322</v>
      </c>
      <c r="E1696" s="25" t="s">
        <v>19</v>
      </c>
      <c r="F1696" s="14" t="s">
        <v>3323</v>
      </c>
      <c r="G1696" s="25" t="s">
        <v>148</v>
      </c>
      <c r="H1696" s="28" t="str">
        <f>IFERROR(LEFT(Table_owssvr[[#This Row],[Subject]],FIND(";",Table_owssvr[[#This Row],[Subject]])-1),Table_owssvr[[#This Row],[Subject]])</f>
        <v>Financial Management</v>
      </c>
      <c r="I1696" s="25" t="s">
        <v>27</v>
      </c>
      <c r="J1696" s="25" t="s">
        <v>10</v>
      </c>
      <c r="K1696" s="29">
        <v>43783.564699074072</v>
      </c>
      <c r="L1696" s="25"/>
      <c r="M1696" s="25"/>
      <c r="N1696" s="30" t="s">
        <v>12</v>
      </c>
      <c r="O1696" s="28" t="b">
        <v>0</v>
      </c>
      <c r="P1696" s="25" t="s">
        <v>15</v>
      </c>
      <c r="Q1696" s="28" t="str">
        <f>IF(ISNUMBER(SEARCH(",",Table_owssvr[[#This Row],[Created By]])),SUBSTITUTE(Table_owssvr[[#This Row],[Created By]]," OCD,",""),Table_owssvr[[#This Row],[Created By]])</f>
        <v>Helena Janssen</v>
      </c>
      <c r="R1696" s="28" t="str">
        <f>IF(ISNUMBER(SEARCH(",",Table_owssvr[[#This Row],[Created By]])),(MID(Table_owssvr[[#This Row],[Created By_A]]&amp;" "&amp;Table_owssvr[[#This Row],[Created By_A]],FIND(" ",Table_owssvr[[#This Row],[Created By_A]])+1,LEN(Table_owssvr[[#This Row],[Created By_A]]))),Table_owssvr[[#This Row],[Created By]])</f>
        <v>Helena Janssen</v>
      </c>
      <c r="S1696" s="36" t="str">
        <f>IF(ISNUMBER(SEARCH(",",Table_owssvr[[#This Row],[Created By_B1]])),SUBSTITUTE(Table_owssvr[[#This Row],[Created By_B1]],",",""),Table_owssvr[[#This Row],[Created By_B1]])</f>
        <v>Helena Janssen</v>
      </c>
      <c r="T1696" s="31">
        <v>1714</v>
      </c>
      <c r="U1696" s="25" t="s">
        <v>15</v>
      </c>
      <c r="V1696" s="29">
        <v>43783.564699074072</v>
      </c>
      <c r="W1696" s="25" t="s">
        <v>10</v>
      </c>
      <c r="X1696" s="25"/>
      <c r="Y1696" s="25" t="s">
        <v>13</v>
      </c>
      <c r="Z1696" s="25" t="s">
        <v>12</v>
      </c>
      <c r="AA1696" s="25" t="s">
        <v>11</v>
      </c>
    </row>
    <row r="1697" spans="1:27" x14ac:dyDescent="0.25">
      <c r="A1697" s="25" t="s">
        <v>399</v>
      </c>
      <c r="B1697" s="26">
        <v>43787</v>
      </c>
      <c r="C1697" s="27" t="str">
        <f ca="1">IF(Table_owssvr[[#This Row],[Date]]&gt;=(TODAY()-365),"Y","N")</f>
        <v>Y</v>
      </c>
      <c r="D1697" s="25" t="s">
        <v>2422</v>
      </c>
      <c r="E1697" s="25" t="s">
        <v>48</v>
      </c>
      <c r="F1697" s="14" t="s">
        <v>3324</v>
      </c>
      <c r="G1697" s="25" t="s">
        <v>13</v>
      </c>
      <c r="H1697" s="28" t="str">
        <f>IFERROR(LEFT(Table_owssvr[[#This Row],[Subject]],FIND(";",Table_owssvr[[#This Row],[Subject]])-1),Table_owssvr[[#This Row],[Subject]])</f>
        <v>Grants Management</v>
      </c>
      <c r="I1697" s="25" t="s">
        <v>27</v>
      </c>
      <c r="J1697" s="25" t="s">
        <v>26</v>
      </c>
      <c r="K1697" s="29">
        <v>43787.313194444447</v>
      </c>
      <c r="L1697" s="25"/>
      <c r="M1697" s="25"/>
      <c r="N1697" s="30" t="s">
        <v>12</v>
      </c>
      <c r="O1697" s="28" t="b">
        <v>0</v>
      </c>
      <c r="P1697" s="25" t="s">
        <v>15</v>
      </c>
      <c r="Q1697" s="28" t="str">
        <f>IF(ISNUMBER(SEARCH(",",Table_owssvr[[#This Row],[Created By]])),SUBSTITUTE(Table_owssvr[[#This Row],[Created By]]," OCD,",""),Table_owssvr[[#This Row],[Created By]])</f>
        <v>Jimmy Dunphy</v>
      </c>
      <c r="R1697" s="28" t="str">
        <f>IF(ISNUMBER(SEARCH(",",Table_owssvr[[#This Row],[Created By]])),(MID(Table_owssvr[[#This Row],[Created By_A]]&amp;" "&amp;Table_owssvr[[#This Row],[Created By_A]],FIND(" ",Table_owssvr[[#This Row],[Created By_A]])+1,LEN(Table_owssvr[[#This Row],[Created By_A]]))),Table_owssvr[[#This Row],[Created By]])</f>
        <v>Jimmy Dunphy</v>
      </c>
      <c r="S1697" s="36" t="str">
        <f>IF(ISNUMBER(SEARCH(",",Table_owssvr[[#This Row],[Created By_B1]])),SUBSTITUTE(Table_owssvr[[#This Row],[Created By_B1]],",",""),Table_owssvr[[#This Row],[Created By_B1]])</f>
        <v>Jimmy Dunphy</v>
      </c>
      <c r="T1697" s="31">
        <v>1715</v>
      </c>
      <c r="U1697" s="25" t="s">
        <v>15</v>
      </c>
      <c r="V1697" s="29">
        <v>43790.321192129632</v>
      </c>
      <c r="W1697" s="25" t="s">
        <v>26</v>
      </c>
      <c r="X1697" s="25"/>
      <c r="Y1697" s="25" t="s">
        <v>13</v>
      </c>
      <c r="Z1697" s="25" t="s">
        <v>12</v>
      </c>
      <c r="AA1697" s="25" t="s">
        <v>11</v>
      </c>
    </row>
    <row r="1698" spans="1:27" x14ac:dyDescent="0.25">
      <c r="A1698" s="25" t="s">
        <v>142</v>
      </c>
      <c r="B1698" s="26">
        <v>43790</v>
      </c>
      <c r="C1698" s="27" t="str">
        <f ca="1">IF(Table_owssvr[[#This Row],[Date]]&gt;=(TODAY()-365),"Y","N")</f>
        <v>Y</v>
      </c>
      <c r="D1698" s="25" t="s">
        <v>3080</v>
      </c>
      <c r="E1698" s="25" t="s">
        <v>48</v>
      </c>
      <c r="F1698" s="14" t="s">
        <v>3325</v>
      </c>
      <c r="G1698" s="25" t="s">
        <v>13</v>
      </c>
      <c r="H1698" s="28" t="str">
        <f>IFERROR(LEFT(Table_owssvr[[#This Row],[Subject]],FIND(";",Table_owssvr[[#This Row],[Subject]])-1),Table_owssvr[[#This Row],[Subject]])</f>
        <v>Grants Management</v>
      </c>
      <c r="I1698" s="25" t="s">
        <v>27</v>
      </c>
      <c r="J1698" s="25" t="s">
        <v>26</v>
      </c>
      <c r="K1698" s="29">
        <v>43790.310034722221</v>
      </c>
      <c r="L1698" s="25"/>
      <c r="M1698" s="25"/>
      <c r="N1698" s="30" t="s">
        <v>12</v>
      </c>
      <c r="O1698" s="28" t="b">
        <v>0</v>
      </c>
      <c r="P1698" s="25" t="s">
        <v>15</v>
      </c>
      <c r="Q1698" s="28" t="str">
        <f>IF(ISNUMBER(SEARCH(",",Table_owssvr[[#This Row],[Created By]])),SUBSTITUTE(Table_owssvr[[#This Row],[Created By]]," OCD,",""),Table_owssvr[[#This Row],[Created By]])</f>
        <v>Jimmy Dunphy</v>
      </c>
      <c r="R1698" s="28" t="str">
        <f>IF(ISNUMBER(SEARCH(",",Table_owssvr[[#This Row],[Created By]])),(MID(Table_owssvr[[#This Row],[Created By_A]]&amp;" "&amp;Table_owssvr[[#This Row],[Created By_A]],FIND(" ",Table_owssvr[[#This Row],[Created By_A]])+1,LEN(Table_owssvr[[#This Row],[Created By_A]]))),Table_owssvr[[#This Row],[Created By]])</f>
        <v>Jimmy Dunphy</v>
      </c>
      <c r="S1698" s="36" t="str">
        <f>IF(ISNUMBER(SEARCH(",",Table_owssvr[[#This Row],[Created By_B1]])),SUBSTITUTE(Table_owssvr[[#This Row],[Created By_B1]],",",""),Table_owssvr[[#This Row],[Created By_B1]])</f>
        <v>Jimmy Dunphy</v>
      </c>
      <c r="T1698" s="31">
        <v>1716</v>
      </c>
      <c r="U1698" s="25" t="s">
        <v>15</v>
      </c>
      <c r="V1698" s="29">
        <v>43790.466828703706</v>
      </c>
      <c r="W1698" s="25" t="s">
        <v>26</v>
      </c>
      <c r="X1698" s="25"/>
      <c r="Y1698" s="25" t="s">
        <v>13</v>
      </c>
      <c r="Z1698" s="25" t="s">
        <v>12</v>
      </c>
      <c r="AA1698" s="25" t="s">
        <v>11</v>
      </c>
    </row>
    <row r="1699" spans="1:27" x14ac:dyDescent="0.25">
      <c r="A1699" s="25" t="s">
        <v>386</v>
      </c>
      <c r="B1699" s="26">
        <v>43790</v>
      </c>
      <c r="C1699" s="27" t="str">
        <f ca="1">IF(Table_owssvr[[#This Row],[Date]]&gt;=(TODAY()-365),"Y","N")</f>
        <v>Y</v>
      </c>
      <c r="D1699" s="25" t="s">
        <v>199</v>
      </c>
      <c r="E1699" s="25" t="s">
        <v>39</v>
      </c>
      <c r="F1699" s="14" t="s">
        <v>3326</v>
      </c>
      <c r="G1699" s="25" t="s">
        <v>13</v>
      </c>
      <c r="H1699" s="28" t="str">
        <f>IFERROR(LEFT(Table_owssvr[[#This Row],[Subject]],FIND(";",Table_owssvr[[#This Row],[Subject]])-1),Table_owssvr[[#This Row],[Subject]])</f>
        <v>Grants Management</v>
      </c>
      <c r="I1699" s="25" t="s">
        <v>27</v>
      </c>
      <c r="J1699" s="25" t="s">
        <v>26</v>
      </c>
      <c r="K1699" s="29">
        <v>43790.473391203705</v>
      </c>
      <c r="L1699" s="25"/>
      <c r="M1699" s="25"/>
      <c r="N1699" s="30" t="s">
        <v>12</v>
      </c>
      <c r="O1699" s="28" t="b">
        <v>0</v>
      </c>
      <c r="P1699" s="25" t="s">
        <v>15</v>
      </c>
      <c r="Q1699" s="28" t="str">
        <f>IF(ISNUMBER(SEARCH(",",Table_owssvr[[#This Row],[Created By]])),SUBSTITUTE(Table_owssvr[[#This Row],[Created By]]," OCD,",""),Table_owssvr[[#This Row],[Created By]])</f>
        <v>Jimmy Dunphy</v>
      </c>
      <c r="R1699" s="28" t="str">
        <f>IF(ISNUMBER(SEARCH(",",Table_owssvr[[#This Row],[Created By]])),(MID(Table_owssvr[[#This Row],[Created By_A]]&amp;" "&amp;Table_owssvr[[#This Row],[Created By_A]],FIND(" ",Table_owssvr[[#This Row],[Created By_A]])+1,LEN(Table_owssvr[[#This Row],[Created By_A]]))),Table_owssvr[[#This Row],[Created By]])</f>
        <v>Jimmy Dunphy</v>
      </c>
      <c r="S1699" s="36" t="str">
        <f>IF(ISNUMBER(SEARCH(",",Table_owssvr[[#This Row],[Created By_B1]])),SUBSTITUTE(Table_owssvr[[#This Row],[Created By_B1]],",",""),Table_owssvr[[#This Row],[Created By_B1]])</f>
        <v>Jimmy Dunphy</v>
      </c>
      <c r="T1699" s="31">
        <v>1717</v>
      </c>
      <c r="U1699" s="25" t="s">
        <v>15</v>
      </c>
      <c r="V1699" s="29">
        <v>43790.633275462962</v>
      </c>
      <c r="W1699" s="25" t="s">
        <v>26</v>
      </c>
      <c r="X1699" s="25"/>
      <c r="Y1699" s="25" t="s">
        <v>13</v>
      </c>
      <c r="Z1699" s="25" t="s">
        <v>12</v>
      </c>
      <c r="AA1699" s="25" t="s">
        <v>11</v>
      </c>
    </row>
    <row r="1700" spans="1:27" x14ac:dyDescent="0.25">
      <c r="A1700" s="25" t="s">
        <v>3327</v>
      </c>
      <c r="B1700" s="26">
        <v>43788</v>
      </c>
      <c r="C1700" s="27" t="str">
        <f ca="1">IF(Table_owssvr[[#This Row],[Date]]&gt;=(TODAY()-365),"Y","N")</f>
        <v>Y</v>
      </c>
      <c r="D1700" s="25" t="s">
        <v>3328</v>
      </c>
      <c r="E1700" s="25" t="s">
        <v>19</v>
      </c>
      <c r="F1700" s="14" t="s">
        <v>3329</v>
      </c>
      <c r="G1700" s="25" t="s">
        <v>3330</v>
      </c>
      <c r="H1700" s="28" t="str">
        <f>IFERROR(LEFT(Table_owssvr[[#This Row],[Subject]],FIND(";",Table_owssvr[[#This Row],[Subject]])-1),Table_owssvr[[#This Row],[Subject]])</f>
        <v>Damage related to disaster</v>
      </c>
      <c r="I1700" s="25" t="s">
        <v>16</v>
      </c>
      <c r="J1700" s="25" t="s">
        <v>95</v>
      </c>
      <c r="K1700" s="29">
        <v>43790.555543981478</v>
      </c>
      <c r="L1700" s="25"/>
      <c r="M1700" s="25"/>
      <c r="N1700" s="30" t="s">
        <v>12</v>
      </c>
      <c r="O1700" s="28" t="b">
        <v>0</v>
      </c>
      <c r="P1700" s="25" t="s">
        <v>15</v>
      </c>
      <c r="Q1700" s="28" t="str">
        <f>IF(ISNUMBER(SEARCH(",",Table_owssvr[[#This Row],[Created By]])),SUBSTITUTE(Table_owssvr[[#This Row],[Created By]]," OCD,",""),Table_owssvr[[#This Row],[Created By]])</f>
        <v>Eugenia Williams</v>
      </c>
      <c r="R1700" s="28" t="str">
        <f>IF(ISNUMBER(SEARCH(",",Table_owssvr[[#This Row],[Created By]])),(MID(Table_owssvr[[#This Row],[Created By_A]]&amp;" "&amp;Table_owssvr[[#This Row],[Created By_A]],FIND(" ",Table_owssvr[[#This Row],[Created By_A]])+1,LEN(Table_owssvr[[#This Row],[Created By_A]]))),Table_owssvr[[#This Row],[Created By]])</f>
        <v>Eugenia Williams</v>
      </c>
      <c r="S1700" s="36" t="str">
        <f>IF(ISNUMBER(SEARCH(",",Table_owssvr[[#This Row],[Created By_B1]])),SUBSTITUTE(Table_owssvr[[#This Row],[Created By_B1]],",",""),Table_owssvr[[#This Row],[Created By_B1]])</f>
        <v>Eugenia Williams</v>
      </c>
      <c r="T1700" s="31">
        <v>1718</v>
      </c>
      <c r="U1700" s="25" t="s">
        <v>15</v>
      </c>
      <c r="V1700" s="29">
        <v>43790.555543981478</v>
      </c>
      <c r="W1700" s="25" t="s">
        <v>95</v>
      </c>
      <c r="X1700" s="25"/>
      <c r="Y1700" s="25" t="s">
        <v>13</v>
      </c>
      <c r="Z1700" s="25" t="s">
        <v>12</v>
      </c>
      <c r="AA1700" s="25" t="s">
        <v>11</v>
      </c>
    </row>
    <row r="1701" spans="1:27" x14ac:dyDescent="0.25">
      <c r="A1701" s="25" t="s">
        <v>31</v>
      </c>
      <c r="B1701" s="26">
        <v>43801</v>
      </c>
      <c r="C1701" s="27" t="str">
        <f ca="1">IF(Table_owssvr[[#This Row],[Date]]&gt;=(TODAY()-365),"Y","N")</f>
        <v>Y</v>
      </c>
      <c r="D1701" s="25" t="s">
        <v>164</v>
      </c>
      <c r="E1701" s="25" t="s">
        <v>29</v>
      </c>
      <c r="F1701" s="14" t="s">
        <v>3331</v>
      </c>
      <c r="G1701" s="25" t="s">
        <v>13</v>
      </c>
      <c r="H1701" s="28" t="str">
        <f>IFERROR(LEFT(Table_owssvr[[#This Row],[Subject]],FIND(";",Table_owssvr[[#This Row],[Subject]])-1),Table_owssvr[[#This Row],[Subject]])</f>
        <v>Grants Management</v>
      </c>
      <c r="I1701" s="25" t="s">
        <v>27</v>
      </c>
      <c r="J1701" s="25" t="s">
        <v>26</v>
      </c>
      <c r="K1701" s="29">
        <v>43801.301053240742</v>
      </c>
      <c r="L1701" s="25"/>
      <c r="M1701" s="25"/>
      <c r="N1701" s="30" t="s">
        <v>12</v>
      </c>
      <c r="O1701" s="28" t="b">
        <v>0</v>
      </c>
      <c r="P1701" s="25" t="s">
        <v>15</v>
      </c>
      <c r="Q1701" s="28" t="str">
        <f>IF(ISNUMBER(SEARCH(",",Table_owssvr[[#This Row],[Created By]])),SUBSTITUTE(Table_owssvr[[#This Row],[Created By]]," OCD,",""),Table_owssvr[[#This Row],[Created By]])</f>
        <v>Jimmy Dunphy</v>
      </c>
      <c r="R1701" s="28" t="str">
        <f>IF(ISNUMBER(SEARCH(",",Table_owssvr[[#This Row],[Created By]])),(MID(Table_owssvr[[#This Row],[Created By_A]]&amp;" "&amp;Table_owssvr[[#This Row],[Created By_A]],FIND(" ",Table_owssvr[[#This Row],[Created By_A]])+1,LEN(Table_owssvr[[#This Row],[Created By_A]]))),Table_owssvr[[#This Row],[Created By]])</f>
        <v>Jimmy Dunphy</v>
      </c>
      <c r="S1701" s="36" t="str">
        <f>IF(ISNUMBER(SEARCH(",",Table_owssvr[[#This Row],[Created By_B1]])),SUBSTITUTE(Table_owssvr[[#This Row],[Created By_B1]],",",""),Table_owssvr[[#This Row],[Created By_B1]])</f>
        <v>Jimmy Dunphy</v>
      </c>
      <c r="T1701" s="31">
        <v>1720</v>
      </c>
      <c r="U1701" s="25" t="s">
        <v>15</v>
      </c>
      <c r="V1701" s="29">
        <v>43802.461435185185</v>
      </c>
      <c r="W1701" s="25" t="s">
        <v>26</v>
      </c>
      <c r="X1701" s="25"/>
      <c r="Y1701" s="25" t="s">
        <v>13</v>
      </c>
      <c r="Z1701" s="25" t="s">
        <v>12</v>
      </c>
      <c r="AA1701" s="25" t="s">
        <v>11</v>
      </c>
    </row>
    <row r="1702" spans="1:27" x14ac:dyDescent="0.25">
      <c r="A1702" s="25" t="s">
        <v>649</v>
      </c>
      <c r="B1702" s="26">
        <v>43775</v>
      </c>
      <c r="C1702" s="27" t="str">
        <f ca="1">IF(Table_owssvr[[#This Row],[Date]]&gt;=(TODAY()-365),"Y","N")</f>
        <v>Y</v>
      </c>
      <c r="D1702" s="25" t="s">
        <v>648</v>
      </c>
      <c r="E1702" s="25" t="s">
        <v>19</v>
      </c>
      <c r="F1702" s="14" t="s">
        <v>2802</v>
      </c>
      <c r="G1702" s="25" t="s">
        <v>113</v>
      </c>
      <c r="H1702" s="28" t="str">
        <f>IFERROR(LEFT(Table_owssvr[[#This Row],[Subject]],FIND(";",Table_owssvr[[#This Row],[Subject]])-1),Table_owssvr[[#This Row],[Subject]])</f>
        <v>Duplication of Benefits</v>
      </c>
      <c r="I1702" s="25" t="s">
        <v>27</v>
      </c>
      <c r="J1702" s="25" t="s">
        <v>7</v>
      </c>
      <c r="K1702" s="29">
        <v>43801.373171296298</v>
      </c>
      <c r="L1702" s="25"/>
      <c r="M1702" s="25"/>
      <c r="N1702" s="30" t="s">
        <v>12</v>
      </c>
      <c r="O1702" s="28" t="b">
        <v>0</v>
      </c>
      <c r="P1702" s="25" t="s">
        <v>15</v>
      </c>
      <c r="Q1702" s="28" t="str">
        <f>IF(ISNUMBER(SEARCH(",",Table_owssvr[[#This Row],[Created By]])),SUBSTITUTE(Table_owssvr[[#This Row],[Created By]]," OCD,",""),Table_owssvr[[#This Row],[Created By]])</f>
        <v>Michael Chua</v>
      </c>
      <c r="R1702" s="28" t="str">
        <f>IF(ISNUMBER(SEARCH(",",Table_owssvr[[#This Row],[Created By]])),(MID(Table_owssvr[[#This Row],[Created By_A]]&amp;" "&amp;Table_owssvr[[#This Row],[Created By_A]],FIND(" ",Table_owssvr[[#This Row],[Created By_A]])+1,LEN(Table_owssvr[[#This Row],[Created By_A]]))),Table_owssvr[[#This Row],[Created By]])</f>
        <v>Michael Chua</v>
      </c>
      <c r="S1702" s="36" t="str">
        <f>IF(ISNUMBER(SEARCH(",",Table_owssvr[[#This Row],[Created By_B1]])),SUBSTITUTE(Table_owssvr[[#This Row],[Created By_B1]],",",""),Table_owssvr[[#This Row],[Created By_B1]])</f>
        <v>Michael Chua</v>
      </c>
      <c r="T1702" s="31">
        <v>1721</v>
      </c>
      <c r="U1702" s="25" t="s">
        <v>15</v>
      </c>
      <c r="V1702" s="29">
        <v>43801.373171296298</v>
      </c>
      <c r="W1702" s="25" t="s">
        <v>7</v>
      </c>
      <c r="X1702" s="25"/>
      <c r="Y1702" s="25" t="s">
        <v>13</v>
      </c>
      <c r="Z1702" s="25" t="s">
        <v>12</v>
      </c>
      <c r="AA1702" s="25" t="s">
        <v>11</v>
      </c>
    </row>
    <row r="1703" spans="1:27" x14ac:dyDescent="0.25">
      <c r="A1703" s="25" t="s">
        <v>649</v>
      </c>
      <c r="B1703" s="26">
        <v>43782</v>
      </c>
      <c r="C1703" s="27" t="str">
        <f ca="1">IF(Table_owssvr[[#This Row],[Date]]&gt;=(TODAY()-365),"Y","N")</f>
        <v>Y</v>
      </c>
      <c r="D1703" s="25" t="s">
        <v>648</v>
      </c>
      <c r="E1703" s="25" t="s">
        <v>19</v>
      </c>
      <c r="F1703" s="14" t="s">
        <v>2802</v>
      </c>
      <c r="G1703" s="25" t="s">
        <v>113</v>
      </c>
      <c r="H1703" s="28" t="str">
        <f>IFERROR(LEFT(Table_owssvr[[#This Row],[Subject]],FIND(";",Table_owssvr[[#This Row],[Subject]])-1),Table_owssvr[[#This Row],[Subject]])</f>
        <v>Duplication of Benefits</v>
      </c>
      <c r="I1703" s="25" t="s">
        <v>27</v>
      </c>
      <c r="J1703" s="25" t="s">
        <v>7</v>
      </c>
      <c r="K1703" s="29">
        <v>43801.373506944445</v>
      </c>
      <c r="L1703" s="25"/>
      <c r="M1703" s="25"/>
      <c r="N1703" s="30" t="s">
        <v>12</v>
      </c>
      <c r="O1703" s="28" t="b">
        <v>0</v>
      </c>
      <c r="P1703" s="25" t="s">
        <v>15</v>
      </c>
      <c r="Q1703" s="28" t="str">
        <f>IF(ISNUMBER(SEARCH(",",Table_owssvr[[#This Row],[Created By]])),SUBSTITUTE(Table_owssvr[[#This Row],[Created By]]," OCD,",""),Table_owssvr[[#This Row],[Created By]])</f>
        <v>Michael Chua</v>
      </c>
      <c r="R1703" s="28" t="str">
        <f>IF(ISNUMBER(SEARCH(",",Table_owssvr[[#This Row],[Created By]])),(MID(Table_owssvr[[#This Row],[Created By_A]]&amp;" "&amp;Table_owssvr[[#This Row],[Created By_A]],FIND(" ",Table_owssvr[[#This Row],[Created By_A]])+1,LEN(Table_owssvr[[#This Row],[Created By_A]]))),Table_owssvr[[#This Row],[Created By]])</f>
        <v>Michael Chua</v>
      </c>
      <c r="S1703" s="36" t="str">
        <f>IF(ISNUMBER(SEARCH(",",Table_owssvr[[#This Row],[Created By_B1]])),SUBSTITUTE(Table_owssvr[[#This Row],[Created By_B1]],",",""),Table_owssvr[[#This Row],[Created By_B1]])</f>
        <v>Michael Chua</v>
      </c>
      <c r="T1703" s="31">
        <v>1722</v>
      </c>
      <c r="U1703" s="25" t="s">
        <v>15</v>
      </c>
      <c r="V1703" s="29">
        <v>43801.373506944445</v>
      </c>
      <c r="W1703" s="25" t="s">
        <v>7</v>
      </c>
      <c r="X1703" s="25"/>
      <c r="Y1703" s="25" t="s">
        <v>13</v>
      </c>
      <c r="Z1703" s="25" t="s">
        <v>12</v>
      </c>
      <c r="AA1703" s="25" t="s">
        <v>11</v>
      </c>
    </row>
    <row r="1704" spans="1:27" x14ac:dyDescent="0.25">
      <c r="A1704" s="25" t="s">
        <v>649</v>
      </c>
      <c r="B1704" s="26">
        <v>43789</v>
      </c>
      <c r="C1704" s="27" t="str">
        <f ca="1">IF(Table_owssvr[[#This Row],[Date]]&gt;=(TODAY()-365),"Y","N")</f>
        <v>Y</v>
      </c>
      <c r="D1704" s="25" t="s">
        <v>648</v>
      </c>
      <c r="E1704" s="25" t="s">
        <v>19</v>
      </c>
      <c r="F1704" s="14" t="s">
        <v>2802</v>
      </c>
      <c r="G1704" s="25" t="s">
        <v>113</v>
      </c>
      <c r="H1704" s="28" t="str">
        <f>IFERROR(LEFT(Table_owssvr[[#This Row],[Subject]],FIND(";",Table_owssvr[[#This Row],[Subject]])-1),Table_owssvr[[#This Row],[Subject]])</f>
        <v>Duplication of Benefits</v>
      </c>
      <c r="I1704" s="25" t="s">
        <v>27</v>
      </c>
      <c r="J1704" s="25" t="s">
        <v>7</v>
      </c>
      <c r="K1704" s="29">
        <v>43801.373854166668</v>
      </c>
      <c r="L1704" s="25"/>
      <c r="M1704" s="25"/>
      <c r="N1704" s="30" t="s">
        <v>12</v>
      </c>
      <c r="O1704" s="28" t="b">
        <v>0</v>
      </c>
      <c r="P1704" s="25" t="s">
        <v>15</v>
      </c>
      <c r="Q1704" s="28" t="str">
        <f>IF(ISNUMBER(SEARCH(",",Table_owssvr[[#This Row],[Created By]])),SUBSTITUTE(Table_owssvr[[#This Row],[Created By]]," OCD,",""),Table_owssvr[[#This Row],[Created By]])</f>
        <v>Michael Chua</v>
      </c>
      <c r="R1704" s="28" t="str">
        <f>IF(ISNUMBER(SEARCH(",",Table_owssvr[[#This Row],[Created By]])),(MID(Table_owssvr[[#This Row],[Created By_A]]&amp;" "&amp;Table_owssvr[[#This Row],[Created By_A]],FIND(" ",Table_owssvr[[#This Row],[Created By_A]])+1,LEN(Table_owssvr[[#This Row],[Created By_A]]))),Table_owssvr[[#This Row],[Created By]])</f>
        <v>Michael Chua</v>
      </c>
      <c r="S1704" s="36" t="str">
        <f>IF(ISNUMBER(SEARCH(",",Table_owssvr[[#This Row],[Created By_B1]])),SUBSTITUTE(Table_owssvr[[#This Row],[Created By_B1]],",",""),Table_owssvr[[#This Row],[Created By_B1]])</f>
        <v>Michael Chua</v>
      </c>
      <c r="T1704" s="31">
        <v>1723</v>
      </c>
      <c r="U1704" s="25" t="s">
        <v>15</v>
      </c>
      <c r="V1704" s="29">
        <v>43801.373854166668</v>
      </c>
      <c r="W1704" s="25" t="s">
        <v>7</v>
      </c>
      <c r="X1704" s="25"/>
      <c r="Y1704" s="25" t="s">
        <v>13</v>
      </c>
      <c r="Z1704" s="25" t="s">
        <v>12</v>
      </c>
      <c r="AA1704" s="25" t="s">
        <v>11</v>
      </c>
    </row>
    <row r="1705" spans="1:27" x14ac:dyDescent="0.25">
      <c r="A1705" s="25" t="s">
        <v>649</v>
      </c>
      <c r="B1705" s="26">
        <v>43796</v>
      </c>
      <c r="C1705" s="27" t="str">
        <f ca="1">IF(Table_owssvr[[#This Row],[Date]]&gt;=(TODAY()-365),"Y","N")</f>
        <v>Y</v>
      </c>
      <c r="D1705" s="25" t="s">
        <v>648</v>
      </c>
      <c r="E1705" s="25" t="s">
        <v>19</v>
      </c>
      <c r="F1705" s="14" t="s">
        <v>2802</v>
      </c>
      <c r="G1705" s="25" t="s">
        <v>113</v>
      </c>
      <c r="H1705" s="28" t="str">
        <f>IFERROR(LEFT(Table_owssvr[[#This Row],[Subject]],FIND(";",Table_owssvr[[#This Row],[Subject]])-1),Table_owssvr[[#This Row],[Subject]])</f>
        <v>Duplication of Benefits</v>
      </c>
      <c r="I1705" s="25" t="s">
        <v>27</v>
      </c>
      <c r="J1705" s="25" t="s">
        <v>7</v>
      </c>
      <c r="K1705" s="29">
        <v>43801.374189814815</v>
      </c>
      <c r="L1705" s="25"/>
      <c r="M1705" s="25"/>
      <c r="N1705" s="30" t="s">
        <v>12</v>
      </c>
      <c r="O1705" s="28" t="b">
        <v>0</v>
      </c>
      <c r="P1705" s="25" t="s">
        <v>15</v>
      </c>
      <c r="Q1705" s="28" t="str">
        <f>IF(ISNUMBER(SEARCH(",",Table_owssvr[[#This Row],[Created By]])),SUBSTITUTE(Table_owssvr[[#This Row],[Created By]]," OCD,",""),Table_owssvr[[#This Row],[Created By]])</f>
        <v>Michael Chua</v>
      </c>
      <c r="R1705" s="28" t="str">
        <f>IF(ISNUMBER(SEARCH(",",Table_owssvr[[#This Row],[Created By]])),(MID(Table_owssvr[[#This Row],[Created By_A]]&amp;" "&amp;Table_owssvr[[#This Row],[Created By_A]],FIND(" ",Table_owssvr[[#This Row],[Created By_A]])+1,LEN(Table_owssvr[[#This Row],[Created By_A]]))),Table_owssvr[[#This Row],[Created By]])</f>
        <v>Michael Chua</v>
      </c>
      <c r="S1705" s="36" t="str">
        <f>IF(ISNUMBER(SEARCH(",",Table_owssvr[[#This Row],[Created By_B1]])),SUBSTITUTE(Table_owssvr[[#This Row],[Created By_B1]],",",""),Table_owssvr[[#This Row],[Created By_B1]])</f>
        <v>Michael Chua</v>
      </c>
      <c r="T1705" s="31">
        <v>1724</v>
      </c>
      <c r="U1705" s="25" t="s">
        <v>15</v>
      </c>
      <c r="V1705" s="29">
        <v>43801.374189814815</v>
      </c>
      <c r="W1705" s="25" t="s">
        <v>7</v>
      </c>
      <c r="X1705" s="25"/>
      <c r="Y1705" s="25" t="s">
        <v>13</v>
      </c>
      <c r="Z1705" s="25" t="s">
        <v>12</v>
      </c>
      <c r="AA1705" s="25" t="s">
        <v>11</v>
      </c>
    </row>
    <row r="1706" spans="1:27" x14ac:dyDescent="0.25">
      <c r="A1706" s="25" t="s">
        <v>435</v>
      </c>
      <c r="B1706" s="26">
        <v>43803</v>
      </c>
      <c r="C1706" s="27" t="str">
        <f ca="1">IF(Table_owssvr[[#This Row],[Date]]&gt;=(TODAY()-365),"Y","N")</f>
        <v>Y</v>
      </c>
      <c r="D1706" s="25" t="s">
        <v>434</v>
      </c>
      <c r="E1706" s="25" t="s">
        <v>19</v>
      </c>
      <c r="F1706" s="14" t="s">
        <v>3332</v>
      </c>
      <c r="G1706" s="25" t="s">
        <v>2793</v>
      </c>
      <c r="H1706" s="28" t="str">
        <f>IFERROR(LEFT(Table_owssvr[[#This Row],[Subject]],FIND(";",Table_owssvr[[#This Row],[Subject]])-1),Table_owssvr[[#This Row],[Subject]])</f>
        <v>Damage related to disaster</v>
      </c>
      <c r="I1706" s="25" t="s">
        <v>16</v>
      </c>
      <c r="J1706" s="25" t="s">
        <v>2831</v>
      </c>
      <c r="K1706" s="29">
        <v>43803.648842592593</v>
      </c>
      <c r="L1706" s="25"/>
      <c r="M1706" s="25"/>
      <c r="N1706" s="30" t="s">
        <v>12</v>
      </c>
      <c r="O1706" s="28" t="b">
        <v>0</v>
      </c>
      <c r="P1706" s="25" t="s">
        <v>15</v>
      </c>
      <c r="Q1706" s="28" t="str">
        <f>IF(ISNUMBER(SEARCH(",",Table_owssvr[[#This Row],[Created By]])),SUBSTITUTE(Table_owssvr[[#This Row],[Created By]]," OCD,",""),Table_owssvr[[#This Row],[Created By]])</f>
        <v>Martine Turner</v>
      </c>
      <c r="R1706" s="28" t="str">
        <f>IF(ISNUMBER(SEARCH(",",Table_owssvr[[#This Row],[Created By]])),(MID(Table_owssvr[[#This Row],[Created By_A]]&amp;" "&amp;Table_owssvr[[#This Row],[Created By_A]],FIND(" ",Table_owssvr[[#This Row],[Created By_A]])+1,LEN(Table_owssvr[[#This Row],[Created By_A]]))),Table_owssvr[[#This Row],[Created By]])</f>
        <v>Martine Turner</v>
      </c>
      <c r="S1706" s="36" t="str">
        <f>IF(ISNUMBER(SEARCH(",",Table_owssvr[[#This Row],[Created By_B1]])),SUBSTITUTE(Table_owssvr[[#This Row],[Created By_B1]],",",""),Table_owssvr[[#This Row],[Created By_B1]])</f>
        <v>Martine Turner</v>
      </c>
      <c r="T1706" s="31">
        <v>1725</v>
      </c>
      <c r="U1706" s="25" t="s">
        <v>15</v>
      </c>
      <c r="V1706" s="29">
        <v>43803.648842592593</v>
      </c>
      <c r="W1706" s="25" t="s">
        <v>2831</v>
      </c>
      <c r="X1706" s="25"/>
      <c r="Y1706" s="25" t="s">
        <v>13</v>
      </c>
      <c r="Z1706" s="25" t="s">
        <v>12</v>
      </c>
      <c r="AA1706" s="25" t="s">
        <v>11</v>
      </c>
    </row>
    <row r="1707" spans="1:27" x14ac:dyDescent="0.25">
      <c r="A1707" s="25" t="s">
        <v>41</v>
      </c>
      <c r="B1707" s="26">
        <v>43804</v>
      </c>
      <c r="C1707" s="27" t="str">
        <f ca="1">IF(Table_owssvr[[#This Row],[Date]]&gt;=(TODAY()-365),"Y","N")</f>
        <v>Y</v>
      </c>
      <c r="D1707" s="25" t="s">
        <v>40</v>
      </c>
      <c r="E1707" s="25" t="s">
        <v>39</v>
      </c>
      <c r="F1707" s="14" t="s">
        <v>3333</v>
      </c>
      <c r="G1707" s="25" t="s">
        <v>13</v>
      </c>
      <c r="H1707" s="28" t="str">
        <f>IFERROR(LEFT(Table_owssvr[[#This Row],[Subject]],FIND(";",Table_owssvr[[#This Row],[Subject]])-1),Table_owssvr[[#This Row],[Subject]])</f>
        <v>Grants Management</v>
      </c>
      <c r="I1707" s="25" t="s">
        <v>27</v>
      </c>
      <c r="J1707" s="25" t="s">
        <v>26</v>
      </c>
      <c r="K1707" s="29">
        <v>43804.309583333335</v>
      </c>
      <c r="L1707" s="25"/>
      <c r="M1707" s="25"/>
      <c r="N1707" s="30" t="s">
        <v>12</v>
      </c>
      <c r="O1707" s="28" t="b">
        <v>0</v>
      </c>
      <c r="P1707" s="25" t="s">
        <v>15</v>
      </c>
      <c r="Q1707" s="28" t="str">
        <f>IF(ISNUMBER(SEARCH(",",Table_owssvr[[#This Row],[Created By]])),SUBSTITUTE(Table_owssvr[[#This Row],[Created By]]," OCD,",""),Table_owssvr[[#This Row],[Created By]])</f>
        <v>Jimmy Dunphy</v>
      </c>
      <c r="R1707" s="28" t="str">
        <f>IF(ISNUMBER(SEARCH(",",Table_owssvr[[#This Row],[Created By]])),(MID(Table_owssvr[[#This Row],[Created By_A]]&amp;" "&amp;Table_owssvr[[#This Row],[Created By_A]],FIND(" ",Table_owssvr[[#This Row],[Created By_A]])+1,LEN(Table_owssvr[[#This Row],[Created By_A]]))),Table_owssvr[[#This Row],[Created By]])</f>
        <v>Jimmy Dunphy</v>
      </c>
      <c r="S1707" s="36" t="str">
        <f>IF(ISNUMBER(SEARCH(",",Table_owssvr[[#This Row],[Created By_B1]])),SUBSTITUTE(Table_owssvr[[#This Row],[Created By_B1]],",",""),Table_owssvr[[#This Row],[Created By_B1]])</f>
        <v>Jimmy Dunphy</v>
      </c>
      <c r="T1707" s="31">
        <v>1726</v>
      </c>
      <c r="U1707" s="25" t="s">
        <v>15</v>
      </c>
      <c r="V1707" s="29">
        <v>43804.454409722224</v>
      </c>
      <c r="W1707" s="25" t="s">
        <v>26</v>
      </c>
      <c r="X1707" s="25"/>
      <c r="Y1707" s="25" t="s">
        <v>13</v>
      </c>
      <c r="Z1707" s="25" t="s">
        <v>12</v>
      </c>
      <c r="AA1707" s="25" t="s">
        <v>11</v>
      </c>
    </row>
    <row r="1708" spans="1:27" x14ac:dyDescent="0.25">
      <c r="A1708" s="25" t="s">
        <v>455</v>
      </c>
      <c r="B1708" s="26">
        <v>43804</v>
      </c>
      <c r="C1708" s="27" t="str">
        <f ca="1">IF(Table_owssvr[[#This Row],[Date]]&gt;=(TODAY()-365),"Y","N")</f>
        <v>Y</v>
      </c>
      <c r="D1708" s="25" t="s">
        <v>105</v>
      </c>
      <c r="E1708" s="25" t="s">
        <v>335</v>
      </c>
      <c r="F1708" s="14" t="s">
        <v>3334</v>
      </c>
      <c r="G1708" s="25" t="s">
        <v>1256</v>
      </c>
      <c r="H1708" s="28" t="str">
        <f>IFERROR(LEFT(Table_owssvr[[#This Row],[Subject]],FIND(";",Table_owssvr[[#This Row],[Subject]])-1),Table_owssvr[[#This Row],[Subject]])</f>
        <v>Damage related to disaster</v>
      </c>
      <c r="I1708" s="25" t="s">
        <v>16</v>
      </c>
      <c r="J1708" s="25" t="s">
        <v>3</v>
      </c>
      <c r="K1708" s="29">
        <v>43804.644872685189</v>
      </c>
      <c r="L1708" s="25"/>
      <c r="M1708" s="25"/>
      <c r="N1708" s="30" t="s">
        <v>12</v>
      </c>
      <c r="O1708" s="28" t="b">
        <v>0</v>
      </c>
      <c r="P1708" s="25" t="s">
        <v>15</v>
      </c>
      <c r="Q1708" s="28" t="str">
        <f>IF(ISNUMBER(SEARCH(",",Table_owssvr[[#This Row],[Created By]])),SUBSTITUTE(Table_owssvr[[#This Row],[Created By]]," OCD,",""),Table_owssvr[[#This Row],[Created By]])</f>
        <v>Rosalind Peychaud</v>
      </c>
      <c r="R1708" s="28" t="str">
        <f>IF(ISNUMBER(SEARCH(",",Table_owssvr[[#This Row],[Created By]])),(MID(Table_owssvr[[#This Row],[Created By_A]]&amp;" "&amp;Table_owssvr[[#This Row],[Created By_A]],FIND(" ",Table_owssvr[[#This Row],[Created By_A]])+1,LEN(Table_owssvr[[#This Row],[Created By_A]]))),Table_owssvr[[#This Row],[Created By]])</f>
        <v>Rosalind Peychaud</v>
      </c>
      <c r="S1708" s="36" t="str">
        <f>IF(ISNUMBER(SEARCH(",",Table_owssvr[[#This Row],[Created By_B1]])),SUBSTITUTE(Table_owssvr[[#This Row],[Created By_B1]],",",""),Table_owssvr[[#This Row],[Created By_B1]])</f>
        <v>Rosalind Peychaud</v>
      </c>
      <c r="T1708" s="31">
        <v>1727</v>
      </c>
      <c r="U1708" s="25" t="s">
        <v>15</v>
      </c>
      <c r="V1708" s="29">
        <v>43805.400439814817</v>
      </c>
      <c r="W1708" s="25" t="s">
        <v>3</v>
      </c>
      <c r="X1708" s="25"/>
      <c r="Y1708" s="25" t="s">
        <v>13</v>
      </c>
      <c r="Z1708" s="25" t="s">
        <v>12</v>
      </c>
      <c r="AA1708" s="25" t="s">
        <v>11</v>
      </c>
    </row>
    <row r="1709" spans="1:27" x14ac:dyDescent="0.25">
      <c r="A1709" s="25" t="s">
        <v>455</v>
      </c>
      <c r="B1709" s="26">
        <v>43777</v>
      </c>
      <c r="C1709" s="27" t="str">
        <f ca="1">IF(Table_owssvr[[#This Row],[Date]]&gt;=(TODAY()-365),"Y","N")</f>
        <v>Y</v>
      </c>
      <c r="D1709" s="25" t="s">
        <v>3335</v>
      </c>
      <c r="E1709" s="25" t="s">
        <v>335</v>
      </c>
      <c r="F1709" s="14" t="s">
        <v>3336</v>
      </c>
      <c r="G1709" s="25" t="s">
        <v>2840</v>
      </c>
      <c r="H1709" s="28" t="str">
        <f>IFERROR(LEFT(Table_owssvr[[#This Row],[Subject]],FIND(";",Table_owssvr[[#This Row],[Subject]])-1),Table_owssvr[[#This Row],[Subject]])</f>
        <v>Eligible CDBG Activities</v>
      </c>
      <c r="I1709" s="25" t="s">
        <v>27</v>
      </c>
      <c r="J1709" s="25" t="s">
        <v>3</v>
      </c>
      <c r="K1709" s="29">
        <v>43805.46702546296</v>
      </c>
      <c r="L1709" s="25"/>
      <c r="M1709" s="25"/>
      <c r="N1709" s="30" t="s">
        <v>12</v>
      </c>
      <c r="O1709" s="28" t="b">
        <v>0</v>
      </c>
      <c r="P1709" s="25" t="s">
        <v>15</v>
      </c>
      <c r="Q1709" s="28" t="str">
        <f>IF(ISNUMBER(SEARCH(",",Table_owssvr[[#This Row],[Created By]])),SUBSTITUTE(Table_owssvr[[#This Row],[Created By]]," OCD,",""),Table_owssvr[[#This Row],[Created By]])</f>
        <v>Rosalind Peychaud</v>
      </c>
      <c r="R1709" s="28" t="str">
        <f>IF(ISNUMBER(SEARCH(",",Table_owssvr[[#This Row],[Created By]])),(MID(Table_owssvr[[#This Row],[Created By_A]]&amp;" "&amp;Table_owssvr[[#This Row],[Created By_A]],FIND(" ",Table_owssvr[[#This Row],[Created By_A]])+1,LEN(Table_owssvr[[#This Row],[Created By_A]]))),Table_owssvr[[#This Row],[Created By]])</f>
        <v>Rosalind Peychaud</v>
      </c>
      <c r="S1709" s="36" t="str">
        <f>IF(ISNUMBER(SEARCH(",",Table_owssvr[[#This Row],[Created By_B1]])),SUBSTITUTE(Table_owssvr[[#This Row],[Created By_B1]],",",""),Table_owssvr[[#This Row],[Created By_B1]])</f>
        <v>Rosalind Peychaud</v>
      </c>
      <c r="T1709" s="31">
        <v>1728</v>
      </c>
      <c r="U1709" s="25" t="s">
        <v>15</v>
      </c>
      <c r="V1709" s="29">
        <v>43805.46702546296</v>
      </c>
      <c r="W1709" s="25" t="s">
        <v>3</v>
      </c>
      <c r="X1709" s="25"/>
      <c r="Y1709" s="25" t="s">
        <v>13</v>
      </c>
      <c r="Z1709" s="25" t="s">
        <v>12</v>
      </c>
      <c r="AA1709" s="25" t="s">
        <v>11</v>
      </c>
    </row>
    <row r="1710" spans="1:27" x14ac:dyDescent="0.25">
      <c r="A1710" s="25" t="s">
        <v>142</v>
      </c>
      <c r="B1710" s="26">
        <v>43811</v>
      </c>
      <c r="C1710" s="27" t="str">
        <f ca="1">IF(Table_owssvr[[#This Row],[Date]]&gt;=(TODAY()-365),"Y","N")</f>
        <v>Y</v>
      </c>
      <c r="D1710" s="25" t="s">
        <v>3080</v>
      </c>
      <c r="E1710" s="25" t="s">
        <v>48</v>
      </c>
      <c r="F1710" s="14" t="s">
        <v>3337</v>
      </c>
      <c r="G1710" s="25" t="s">
        <v>13</v>
      </c>
      <c r="H1710" s="28" t="str">
        <f>IFERROR(LEFT(Table_owssvr[[#This Row],[Subject]],FIND(";",Table_owssvr[[#This Row],[Subject]])-1),Table_owssvr[[#This Row],[Subject]])</f>
        <v>Grants Management</v>
      </c>
      <c r="I1710" s="25" t="s">
        <v>27</v>
      </c>
      <c r="J1710" s="25" t="s">
        <v>26</v>
      </c>
      <c r="K1710" s="29">
        <v>43811.308946759258</v>
      </c>
      <c r="L1710" s="25"/>
      <c r="M1710" s="25"/>
      <c r="N1710" s="30" t="s">
        <v>12</v>
      </c>
      <c r="O1710" s="28" t="b">
        <v>0</v>
      </c>
      <c r="P1710" s="25" t="s">
        <v>15</v>
      </c>
      <c r="Q1710" s="28" t="str">
        <f>IF(ISNUMBER(SEARCH(",",Table_owssvr[[#This Row],[Created By]])),SUBSTITUTE(Table_owssvr[[#This Row],[Created By]]," OCD,",""),Table_owssvr[[#This Row],[Created By]])</f>
        <v>Jimmy Dunphy</v>
      </c>
      <c r="R1710" s="28" t="str">
        <f>IF(ISNUMBER(SEARCH(",",Table_owssvr[[#This Row],[Created By]])),(MID(Table_owssvr[[#This Row],[Created By_A]]&amp;" "&amp;Table_owssvr[[#This Row],[Created By_A]],FIND(" ",Table_owssvr[[#This Row],[Created By_A]])+1,LEN(Table_owssvr[[#This Row],[Created By_A]]))),Table_owssvr[[#This Row],[Created By]])</f>
        <v>Jimmy Dunphy</v>
      </c>
      <c r="S1710" s="36" t="str">
        <f>IF(ISNUMBER(SEARCH(",",Table_owssvr[[#This Row],[Created By_B1]])),SUBSTITUTE(Table_owssvr[[#This Row],[Created By_B1]],",",""),Table_owssvr[[#This Row],[Created By_B1]])</f>
        <v>Jimmy Dunphy</v>
      </c>
      <c r="T1710" s="31">
        <v>1729</v>
      </c>
      <c r="U1710" s="25" t="s">
        <v>15</v>
      </c>
      <c r="V1710" s="29">
        <v>43839.363622685189</v>
      </c>
      <c r="W1710" s="25" t="s">
        <v>26</v>
      </c>
      <c r="X1710" s="25"/>
      <c r="Y1710" s="25" t="s">
        <v>13</v>
      </c>
      <c r="Z1710" s="25" t="s">
        <v>12</v>
      </c>
      <c r="AA1710" s="25" t="s">
        <v>11</v>
      </c>
    </row>
    <row r="1711" spans="1:27" x14ac:dyDescent="0.25">
      <c r="A1711" s="25" t="s">
        <v>435</v>
      </c>
      <c r="B1711" s="26">
        <v>43808</v>
      </c>
      <c r="C1711" s="27" t="str">
        <f ca="1">IF(Table_owssvr[[#This Row],[Date]]&gt;=(TODAY()-365),"Y","N")</f>
        <v>Y</v>
      </c>
      <c r="D1711" s="25" t="s">
        <v>434</v>
      </c>
      <c r="E1711" s="25" t="s">
        <v>19</v>
      </c>
      <c r="F1711" s="14" t="s">
        <v>3338</v>
      </c>
      <c r="G1711" s="25" t="s">
        <v>3339</v>
      </c>
      <c r="H1711" s="28" t="str">
        <f>IFERROR(LEFT(Table_owssvr[[#This Row],[Subject]],FIND(";",Table_owssvr[[#This Row],[Subject]])-1),Table_owssvr[[#This Row],[Subject]])</f>
        <v>Damage related to disaster</v>
      </c>
      <c r="I1711" s="25" t="s">
        <v>27</v>
      </c>
      <c r="J1711" s="25" t="s">
        <v>2831</v>
      </c>
      <c r="K1711" s="29">
        <v>43816.668946759259</v>
      </c>
      <c r="L1711" s="25"/>
      <c r="M1711" s="25"/>
      <c r="N1711" s="30" t="s">
        <v>12</v>
      </c>
      <c r="O1711" s="28" t="b">
        <v>0</v>
      </c>
      <c r="P1711" s="25" t="s">
        <v>15</v>
      </c>
      <c r="Q1711" s="28" t="str">
        <f>IF(ISNUMBER(SEARCH(",",Table_owssvr[[#This Row],[Created By]])),SUBSTITUTE(Table_owssvr[[#This Row],[Created By]]," OCD,",""),Table_owssvr[[#This Row],[Created By]])</f>
        <v>Martine Turner</v>
      </c>
      <c r="R1711" s="28" t="str">
        <f>IF(ISNUMBER(SEARCH(",",Table_owssvr[[#This Row],[Created By]])),(MID(Table_owssvr[[#This Row],[Created By_A]]&amp;" "&amp;Table_owssvr[[#This Row],[Created By_A]],FIND(" ",Table_owssvr[[#This Row],[Created By_A]])+1,LEN(Table_owssvr[[#This Row],[Created By_A]]))),Table_owssvr[[#This Row],[Created By]])</f>
        <v>Martine Turner</v>
      </c>
      <c r="S1711" s="36" t="str">
        <f>IF(ISNUMBER(SEARCH(",",Table_owssvr[[#This Row],[Created By_B1]])),SUBSTITUTE(Table_owssvr[[#This Row],[Created By_B1]],",",""),Table_owssvr[[#This Row],[Created By_B1]])</f>
        <v>Martine Turner</v>
      </c>
      <c r="T1711" s="31">
        <v>1730</v>
      </c>
      <c r="U1711" s="25" t="s">
        <v>15</v>
      </c>
      <c r="V1711" s="29">
        <v>43816.675358796296</v>
      </c>
      <c r="W1711" s="25" t="s">
        <v>2831</v>
      </c>
      <c r="X1711" s="25"/>
      <c r="Y1711" s="25" t="s">
        <v>13</v>
      </c>
      <c r="Z1711" s="25" t="s">
        <v>12</v>
      </c>
      <c r="AA1711" s="25" t="s">
        <v>11</v>
      </c>
    </row>
    <row r="1712" spans="1:27" x14ac:dyDescent="0.25">
      <c r="A1712" s="25" t="s">
        <v>3340</v>
      </c>
      <c r="B1712" s="26">
        <v>43808</v>
      </c>
      <c r="C1712" s="27" t="str">
        <f ca="1">IF(Table_owssvr[[#This Row],[Date]]&gt;=(TODAY()-365),"Y","N")</f>
        <v>Y</v>
      </c>
      <c r="D1712" s="25" t="s">
        <v>3341</v>
      </c>
      <c r="E1712" s="25" t="s">
        <v>19</v>
      </c>
      <c r="F1712" s="14" t="s">
        <v>3342</v>
      </c>
      <c r="G1712" s="25" t="s">
        <v>442</v>
      </c>
      <c r="H1712" s="28" t="str">
        <f>IFERROR(LEFT(Table_owssvr[[#This Row],[Subject]],FIND(";",Table_owssvr[[#This Row],[Subject]])-1),Table_owssvr[[#This Row],[Subject]])</f>
        <v>Damage related to disaster</v>
      </c>
      <c r="I1712" s="25" t="s">
        <v>27</v>
      </c>
      <c r="J1712" s="25" t="s">
        <v>2831</v>
      </c>
      <c r="K1712" s="29">
        <v>43816.674907407411</v>
      </c>
      <c r="L1712" s="25"/>
      <c r="M1712" s="25"/>
      <c r="N1712" s="30" t="s">
        <v>12</v>
      </c>
      <c r="O1712" s="28" t="b">
        <v>0</v>
      </c>
      <c r="P1712" s="25" t="s">
        <v>15</v>
      </c>
      <c r="Q1712" s="28" t="str">
        <f>IF(ISNUMBER(SEARCH(",",Table_owssvr[[#This Row],[Created By]])),SUBSTITUTE(Table_owssvr[[#This Row],[Created By]]," OCD,",""),Table_owssvr[[#This Row],[Created By]])</f>
        <v>Martine Turner</v>
      </c>
      <c r="R1712" s="28" t="str">
        <f>IF(ISNUMBER(SEARCH(",",Table_owssvr[[#This Row],[Created By]])),(MID(Table_owssvr[[#This Row],[Created By_A]]&amp;" "&amp;Table_owssvr[[#This Row],[Created By_A]],FIND(" ",Table_owssvr[[#This Row],[Created By_A]])+1,LEN(Table_owssvr[[#This Row],[Created By_A]]))),Table_owssvr[[#This Row],[Created By]])</f>
        <v>Martine Turner</v>
      </c>
      <c r="S1712" s="36" t="str">
        <f>IF(ISNUMBER(SEARCH(",",Table_owssvr[[#This Row],[Created By_B1]])),SUBSTITUTE(Table_owssvr[[#This Row],[Created By_B1]],",",""),Table_owssvr[[#This Row],[Created By_B1]])</f>
        <v>Martine Turner</v>
      </c>
      <c r="T1712" s="31">
        <v>1731</v>
      </c>
      <c r="U1712" s="25" t="s">
        <v>15</v>
      </c>
      <c r="V1712" s="29">
        <v>43816.674907407411</v>
      </c>
      <c r="W1712" s="25" t="s">
        <v>2831</v>
      </c>
      <c r="X1712" s="25"/>
      <c r="Y1712" s="25" t="s">
        <v>13</v>
      </c>
      <c r="Z1712" s="25" t="s">
        <v>12</v>
      </c>
      <c r="AA1712" s="25" t="s">
        <v>11</v>
      </c>
    </row>
    <row r="1713" spans="1:27" x14ac:dyDescent="0.25">
      <c r="A1713" s="25" t="s">
        <v>504</v>
      </c>
      <c r="B1713" s="26">
        <v>43817</v>
      </c>
      <c r="C1713" s="27" t="str">
        <f ca="1">IF(Table_owssvr[[#This Row],[Date]]&gt;=(TODAY()-365),"Y","N")</f>
        <v>Y</v>
      </c>
      <c r="D1713" s="25" t="s">
        <v>3343</v>
      </c>
      <c r="E1713" s="25" t="s">
        <v>48</v>
      </c>
      <c r="F1713" s="14" t="s">
        <v>3344</v>
      </c>
      <c r="G1713" s="25" t="s">
        <v>13</v>
      </c>
      <c r="H1713" s="28" t="str">
        <f>IFERROR(LEFT(Table_owssvr[[#This Row],[Subject]],FIND(";",Table_owssvr[[#This Row],[Subject]])-1),Table_owssvr[[#This Row],[Subject]])</f>
        <v>Grants Management</v>
      </c>
      <c r="I1713" s="25" t="s">
        <v>27</v>
      </c>
      <c r="J1713" s="25" t="s">
        <v>26</v>
      </c>
      <c r="K1713" s="29">
        <v>43817.324849537035</v>
      </c>
      <c r="L1713" s="25"/>
      <c r="M1713" s="25"/>
      <c r="N1713" s="30" t="s">
        <v>12</v>
      </c>
      <c r="O1713" s="28" t="b">
        <v>0</v>
      </c>
      <c r="P1713" s="25" t="s">
        <v>15</v>
      </c>
      <c r="Q1713" s="28" t="str">
        <f>IF(ISNUMBER(SEARCH(",",Table_owssvr[[#This Row],[Created By]])),SUBSTITUTE(Table_owssvr[[#This Row],[Created By]]," OCD,",""),Table_owssvr[[#This Row],[Created By]])</f>
        <v>Jimmy Dunphy</v>
      </c>
      <c r="R1713" s="28" t="str">
        <f>IF(ISNUMBER(SEARCH(",",Table_owssvr[[#This Row],[Created By]])),(MID(Table_owssvr[[#This Row],[Created By_A]]&amp;" "&amp;Table_owssvr[[#This Row],[Created By_A]],FIND(" ",Table_owssvr[[#This Row],[Created By_A]])+1,LEN(Table_owssvr[[#This Row],[Created By_A]]))),Table_owssvr[[#This Row],[Created By]])</f>
        <v>Jimmy Dunphy</v>
      </c>
      <c r="S1713" s="36" t="str">
        <f>IF(ISNUMBER(SEARCH(",",Table_owssvr[[#This Row],[Created By_B1]])),SUBSTITUTE(Table_owssvr[[#This Row],[Created By_B1]],",",""),Table_owssvr[[#This Row],[Created By_B1]])</f>
        <v>Jimmy Dunphy</v>
      </c>
      <c r="T1713" s="31">
        <v>1732</v>
      </c>
      <c r="U1713" s="25" t="s">
        <v>15</v>
      </c>
      <c r="V1713" s="29">
        <v>43818.545624999999</v>
      </c>
      <c r="W1713" s="25" t="s">
        <v>26</v>
      </c>
      <c r="X1713" s="25"/>
      <c r="Y1713" s="25" t="s">
        <v>13</v>
      </c>
      <c r="Z1713" s="25" t="s">
        <v>12</v>
      </c>
      <c r="AA1713" s="25" t="s">
        <v>11</v>
      </c>
    </row>
    <row r="1714" spans="1:27" x14ac:dyDescent="0.25">
      <c r="A1714" s="25" t="s">
        <v>1063</v>
      </c>
      <c r="B1714" s="26">
        <v>43790</v>
      </c>
      <c r="C1714" s="27" t="str">
        <f ca="1">IF(Table_owssvr[[#This Row],[Date]]&gt;=(TODAY()-365),"Y","N")</f>
        <v>Y</v>
      </c>
      <c r="D1714" s="25" t="s">
        <v>3050</v>
      </c>
      <c r="E1714" s="25" t="s">
        <v>2958</v>
      </c>
      <c r="F1714" s="14" t="s">
        <v>3345</v>
      </c>
      <c r="G1714" s="25" t="s">
        <v>148</v>
      </c>
      <c r="H1714" s="28" t="str">
        <f>IFERROR(LEFT(Table_owssvr[[#This Row],[Subject]],FIND(";",Table_owssvr[[#This Row],[Subject]])-1),Table_owssvr[[#This Row],[Subject]])</f>
        <v>Financial Management</v>
      </c>
      <c r="I1714" s="25" t="s">
        <v>27</v>
      </c>
      <c r="J1714" s="25" t="s">
        <v>3048</v>
      </c>
      <c r="K1714" s="29">
        <v>43817.500810185185</v>
      </c>
      <c r="L1714" s="25"/>
      <c r="M1714" s="25"/>
      <c r="N1714" s="30" t="s">
        <v>12</v>
      </c>
      <c r="O1714" s="28" t="b">
        <v>0</v>
      </c>
      <c r="P1714" s="25" t="s">
        <v>15</v>
      </c>
      <c r="Q1714" s="28" t="str">
        <f>IF(ISNUMBER(SEARCH(",",Table_owssvr[[#This Row],[Created By]])),SUBSTITUTE(Table_owssvr[[#This Row],[Created By]]," OCD,",""),Table_owssvr[[#This Row],[Created By]])</f>
        <v>Amy Noll</v>
      </c>
      <c r="R1714" s="28" t="str">
        <f>IF(ISNUMBER(SEARCH(",",Table_owssvr[[#This Row],[Created By]])),(MID(Table_owssvr[[#This Row],[Created By_A]]&amp;" "&amp;Table_owssvr[[#This Row],[Created By_A]],FIND(" ",Table_owssvr[[#This Row],[Created By_A]])+1,LEN(Table_owssvr[[#This Row],[Created By_A]]))),Table_owssvr[[#This Row],[Created By]])</f>
        <v>Amy Noll</v>
      </c>
      <c r="S1714" s="36" t="str">
        <f>IF(ISNUMBER(SEARCH(",",Table_owssvr[[#This Row],[Created By_B1]])),SUBSTITUTE(Table_owssvr[[#This Row],[Created By_B1]],",",""),Table_owssvr[[#This Row],[Created By_B1]])</f>
        <v>Amy Noll</v>
      </c>
      <c r="T1714" s="31">
        <v>1733</v>
      </c>
      <c r="U1714" s="25" t="s">
        <v>15</v>
      </c>
      <c r="V1714" s="29">
        <v>43817.500810185185</v>
      </c>
      <c r="W1714" s="25" t="s">
        <v>3048</v>
      </c>
      <c r="X1714" s="25"/>
      <c r="Y1714" s="25" t="s">
        <v>13</v>
      </c>
      <c r="Z1714" s="25" t="s">
        <v>12</v>
      </c>
      <c r="AA1714" s="25" t="s">
        <v>11</v>
      </c>
    </row>
    <row r="1715" spans="1:27" x14ac:dyDescent="0.25">
      <c r="A1715" s="25" t="s">
        <v>2737</v>
      </c>
      <c r="B1715" s="26">
        <v>43816</v>
      </c>
      <c r="C1715" s="27" t="str">
        <f ca="1">IF(Table_owssvr[[#This Row],[Date]]&gt;=(TODAY()-365),"Y","N")</f>
        <v>Y</v>
      </c>
      <c r="D1715" s="25" t="s">
        <v>439</v>
      </c>
      <c r="E1715" s="25" t="s">
        <v>39</v>
      </c>
      <c r="F1715" s="14" t="s">
        <v>3346</v>
      </c>
      <c r="G1715" s="25" t="s">
        <v>432</v>
      </c>
      <c r="H1715" s="28" t="str">
        <f>IFERROR(LEFT(Table_owssvr[[#This Row],[Subject]],FIND(";",Table_owssvr[[#This Row],[Subject]])-1),Table_owssvr[[#This Row],[Subject]])</f>
        <v>Financial Management</v>
      </c>
      <c r="I1715" s="25" t="s">
        <v>27</v>
      </c>
      <c r="J1715" s="25" t="s">
        <v>10</v>
      </c>
      <c r="K1715" s="29">
        <v>43818.332511574074</v>
      </c>
      <c r="L1715" s="25"/>
      <c r="M1715" s="25"/>
      <c r="N1715" s="30" t="s">
        <v>12</v>
      </c>
      <c r="O1715" s="28" t="b">
        <v>0</v>
      </c>
      <c r="P1715" s="25" t="s">
        <v>15</v>
      </c>
      <c r="Q1715" s="28" t="str">
        <f>IF(ISNUMBER(SEARCH(",",Table_owssvr[[#This Row],[Created By]])),SUBSTITUTE(Table_owssvr[[#This Row],[Created By]]," OCD,",""),Table_owssvr[[#This Row],[Created By]])</f>
        <v>Helena Janssen</v>
      </c>
      <c r="R1715" s="28" t="str">
        <f>IF(ISNUMBER(SEARCH(",",Table_owssvr[[#This Row],[Created By]])),(MID(Table_owssvr[[#This Row],[Created By_A]]&amp;" "&amp;Table_owssvr[[#This Row],[Created By_A]],FIND(" ",Table_owssvr[[#This Row],[Created By_A]])+1,LEN(Table_owssvr[[#This Row],[Created By_A]]))),Table_owssvr[[#This Row],[Created By]])</f>
        <v>Helena Janssen</v>
      </c>
      <c r="S1715" s="36" t="str">
        <f>IF(ISNUMBER(SEARCH(",",Table_owssvr[[#This Row],[Created By_B1]])),SUBSTITUTE(Table_owssvr[[#This Row],[Created By_B1]],",",""),Table_owssvr[[#This Row],[Created By_B1]])</f>
        <v>Helena Janssen</v>
      </c>
      <c r="T1715" s="31">
        <v>1734</v>
      </c>
      <c r="U1715" s="25" t="s">
        <v>15</v>
      </c>
      <c r="V1715" s="29">
        <v>43818.332511574074</v>
      </c>
      <c r="W1715" s="25" t="s">
        <v>10</v>
      </c>
      <c r="X1715" s="25"/>
      <c r="Y1715" s="25" t="s">
        <v>13</v>
      </c>
      <c r="Z1715" s="25" t="s">
        <v>12</v>
      </c>
      <c r="AA1715" s="25" t="s">
        <v>11</v>
      </c>
    </row>
    <row r="1716" spans="1:27" x14ac:dyDescent="0.25">
      <c r="A1716" s="25" t="s">
        <v>135</v>
      </c>
      <c r="B1716" s="26">
        <v>43818</v>
      </c>
      <c r="C1716" s="27" t="str">
        <f ca="1">IF(Table_owssvr[[#This Row],[Date]]&gt;=(TODAY()-365),"Y","N")</f>
        <v>Y</v>
      </c>
      <c r="D1716" s="25" t="s">
        <v>199</v>
      </c>
      <c r="E1716" s="25" t="s">
        <v>39</v>
      </c>
      <c r="F1716" s="14" t="s">
        <v>3347</v>
      </c>
      <c r="G1716" s="25" t="s">
        <v>13</v>
      </c>
      <c r="H1716" s="28" t="str">
        <f>IFERROR(LEFT(Table_owssvr[[#This Row],[Subject]],FIND(";",Table_owssvr[[#This Row],[Subject]])-1),Table_owssvr[[#This Row],[Subject]])</f>
        <v>Grants Management</v>
      </c>
      <c r="I1716" s="25" t="s">
        <v>27</v>
      </c>
      <c r="J1716" s="25" t="s">
        <v>26</v>
      </c>
      <c r="K1716" s="29">
        <v>43818.335405092592</v>
      </c>
      <c r="L1716" s="25"/>
      <c r="M1716" s="25"/>
      <c r="N1716" s="30" t="s">
        <v>12</v>
      </c>
      <c r="O1716" s="28" t="b">
        <v>0</v>
      </c>
      <c r="P1716" s="25" t="s">
        <v>15</v>
      </c>
      <c r="Q1716" s="28" t="str">
        <f>IF(ISNUMBER(SEARCH(",",Table_owssvr[[#This Row],[Created By]])),SUBSTITUTE(Table_owssvr[[#This Row],[Created By]]," OCD,",""),Table_owssvr[[#This Row],[Created By]])</f>
        <v>Jimmy Dunphy</v>
      </c>
      <c r="R1716" s="28" t="str">
        <f>IF(ISNUMBER(SEARCH(",",Table_owssvr[[#This Row],[Created By]])),(MID(Table_owssvr[[#This Row],[Created By_A]]&amp;" "&amp;Table_owssvr[[#This Row],[Created By_A]],FIND(" ",Table_owssvr[[#This Row],[Created By_A]])+1,LEN(Table_owssvr[[#This Row],[Created By_A]]))),Table_owssvr[[#This Row],[Created By]])</f>
        <v>Jimmy Dunphy</v>
      </c>
      <c r="S1716" s="36" t="str">
        <f>IF(ISNUMBER(SEARCH(",",Table_owssvr[[#This Row],[Created By_B1]])),SUBSTITUTE(Table_owssvr[[#This Row],[Created By_B1]],",",""),Table_owssvr[[#This Row],[Created By_B1]])</f>
        <v>Jimmy Dunphy</v>
      </c>
      <c r="T1716" s="31">
        <v>1735</v>
      </c>
      <c r="U1716" s="25" t="s">
        <v>15</v>
      </c>
      <c r="V1716" s="29">
        <v>43832.548159722224</v>
      </c>
      <c r="W1716" s="25" t="s">
        <v>2826</v>
      </c>
      <c r="X1716" s="25"/>
      <c r="Y1716" s="25" t="s">
        <v>13</v>
      </c>
      <c r="Z1716" s="25" t="s">
        <v>12</v>
      </c>
      <c r="AA1716" s="25" t="s">
        <v>11</v>
      </c>
    </row>
    <row r="1717" spans="1:27" x14ac:dyDescent="0.25">
      <c r="A1717" s="25" t="s">
        <v>153</v>
      </c>
      <c r="B1717" s="26">
        <v>43818</v>
      </c>
      <c r="C1717" s="27" t="str">
        <f ca="1">IF(Table_owssvr[[#This Row],[Date]]&gt;=(TODAY()-365),"Y","N")</f>
        <v>Y</v>
      </c>
      <c r="D1717" s="25" t="s">
        <v>199</v>
      </c>
      <c r="E1717" s="25" t="s">
        <v>39</v>
      </c>
      <c r="F1717" s="14" t="s">
        <v>3348</v>
      </c>
      <c r="G1717" s="25" t="s">
        <v>13</v>
      </c>
      <c r="H1717" s="28" t="str">
        <f>IFERROR(LEFT(Table_owssvr[[#This Row],[Subject]],FIND(";",Table_owssvr[[#This Row],[Subject]])-1),Table_owssvr[[#This Row],[Subject]])</f>
        <v>Grants Management</v>
      </c>
      <c r="I1717" s="25" t="s">
        <v>27</v>
      </c>
      <c r="J1717" s="25" t="s">
        <v>26</v>
      </c>
      <c r="K1717" s="29">
        <v>43818.462268518517</v>
      </c>
      <c r="L1717" s="25"/>
      <c r="M1717" s="25"/>
      <c r="N1717" s="30" t="s">
        <v>12</v>
      </c>
      <c r="O1717" s="28" t="b">
        <v>0</v>
      </c>
      <c r="P1717" s="25" t="s">
        <v>15</v>
      </c>
      <c r="Q1717" s="28" t="str">
        <f>IF(ISNUMBER(SEARCH(",",Table_owssvr[[#This Row],[Created By]])),SUBSTITUTE(Table_owssvr[[#This Row],[Created By]]," OCD,",""),Table_owssvr[[#This Row],[Created By]])</f>
        <v>Jimmy Dunphy</v>
      </c>
      <c r="R1717" s="28" t="str">
        <f>IF(ISNUMBER(SEARCH(",",Table_owssvr[[#This Row],[Created By]])),(MID(Table_owssvr[[#This Row],[Created By_A]]&amp;" "&amp;Table_owssvr[[#This Row],[Created By_A]],FIND(" ",Table_owssvr[[#This Row],[Created By_A]])+1,LEN(Table_owssvr[[#This Row],[Created By_A]]))),Table_owssvr[[#This Row],[Created By]])</f>
        <v>Jimmy Dunphy</v>
      </c>
      <c r="S1717" s="36" t="str">
        <f>IF(ISNUMBER(SEARCH(",",Table_owssvr[[#This Row],[Created By_B1]])),SUBSTITUTE(Table_owssvr[[#This Row],[Created By_B1]],",",""),Table_owssvr[[#This Row],[Created By_B1]])</f>
        <v>Jimmy Dunphy</v>
      </c>
      <c r="T1717" s="31">
        <v>1736</v>
      </c>
      <c r="U1717" s="25" t="s">
        <v>15</v>
      </c>
      <c r="V1717" s="29">
        <v>43819.425162037034</v>
      </c>
      <c r="W1717" s="25" t="s">
        <v>26</v>
      </c>
      <c r="X1717" s="25"/>
      <c r="Y1717" s="25" t="s">
        <v>13</v>
      </c>
      <c r="Z1717" s="25" t="s">
        <v>12</v>
      </c>
      <c r="AA1717" s="25" t="s">
        <v>11</v>
      </c>
    </row>
    <row r="1718" spans="1:27" x14ac:dyDescent="0.25">
      <c r="A1718" s="25" t="s">
        <v>631</v>
      </c>
      <c r="B1718" s="26">
        <v>43818</v>
      </c>
      <c r="C1718" s="27" t="str">
        <f ca="1">IF(Table_owssvr[[#This Row],[Date]]&gt;=(TODAY()-365),"Y","N")</f>
        <v>Y</v>
      </c>
      <c r="D1718" s="25" t="s">
        <v>3167</v>
      </c>
      <c r="E1718" s="25" t="s">
        <v>39</v>
      </c>
      <c r="F1718" s="14" t="s">
        <v>3349</v>
      </c>
      <c r="G1718" s="25" t="s">
        <v>3172</v>
      </c>
      <c r="H1718" s="28" t="str">
        <f>IFERROR(LEFT(Table_owssvr[[#This Row],[Subject]],FIND(";",Table_owssvr[[#This Row],[Subject]])-1),Table_owssvr[[#This Row],[Subject]])</f>
        <v>Damage related to disaster</v>
      </c>
      <c r="I1718" s="25" t="s">
        <v>27</v>
      </c>
      <c r="J1718" s="25" t="s">
        <v>2831</v>
      </c>
      <c r="K1718" s="29">
        <v>43819.425879629627</v>
      </c>
      <c r="L1718" s="25"/>
      <c r="M1718" s="25"/>
      <c r="N1718" s="30" t="s">
        <v>12</v>
      </c>
      <c r="O1718" s="28" t="b">
        <v>0</v>
      </c>
      <c r="P1718" s="25" t="s">
        <v>15</v>
      </c>
      <c r="Q1718" s="28" t="str">
        <f>IF(ISNUMBER(SEARCH(",",Table_owssvr[[#This Row],[Created By]])),SUBSTITUTE(Table_owssvr[[#This Row],[Created By]]," OCD,",""),Table_owssvr[[#This Row],[Created By]])</f>
        <v>Martine Turner</v>
      </c>
      <c r="R1718" s="28" t="str">
        <f>IF(ISNUMBER(SEARCH(",",Table_owssvr[[#This Row],[Created By]])),(MID(Table_owssvr[[#This Row],[Created By_A]]&amp;" "&amp;Table_owssvr[[#This Row],[Created By_A]],FIND(" ",Table_owssvr[[#This Row],[Created By_A]])+1,LEN(Table_owssvr[[#This Row],[Created By_A]]))),Table_owssvr[[#This Row],[Created By]])</f>
        <v>Martine Turner</v>
      </c>
      <c r="S1718" s="36" t="str">
        <f>IF(ISNUMBER(SEARCH(",",Table_owssvr[[#This Row],[Created By_B1]])),SUBSTITUTE(Table_owssvr[[#This Row],[Created By_B1]],",",""),Table_owssvr[[#This Row],[Created By_B1]])</f>
        <v>Martine Turner</v>
      </c>
      <c r="T1718" s="31">
        <v>1737</v>
      </c>
      <c r="U1718" s="25" t="s">
        <v>15</v>
      </c>
      <c r="V1718" s="29">
        <v>43839.474953703706</v>
      </c>
      <c r="W1718" s="25" t="s">
        <v>2826</v>
      </c>
      <c r="X1718" s="25"/>
      <c r="Y1718" s="25" t="s">
        <v>13</v>
      </c>
      <c r="Z1718" s="25" t="s">
        <v>12</v>
      </c>
      <c r="AA1718" s="25" t="s">
        <v>11</v>
      </c>
    </row>
    <row r="1719" spans="1:27" x14ac:dyDescent="0.25">
      <c r="A1719" s="25" t="s">
        <v>3350</v>
      </c>
      <c r="B1719" s="26">
        <v>43773</v>
      </c>
      <c r="C1719" s="27" t="str">
        <f ca="1">IF(Table_owssvr[[#This Row],[Date]]&gt;=(TODAY()-365),"Y","N")</f>
        <v>Y</v>
      </c>
      <c r="D1719" s="25" t="s">
        <v>3351</v>
      </c>
      <c r="E1719" s="25" t="s">
        <v>39</v>
      </c>
      <c r="F1719" s="14" t="s">
        <v>3352</v>
      </c>
      <c r="G1719" s="25" t="s">
        <v>59</v>
      </c>
      <c r="H1719" s="28" t="str">
        <f>IFERROR(LEFT(Table_owssvr[[#This Row],[Subject]],FIND(";",Table_owssvr[[#This Row],[Subject]])-1),Table_owssvr[[#This Row],[Subject]])</f>
        <v>Damage related to disaster</v>
      </c>
      <c r="I1719" s="25" t="s">
        <v>27</v>
      </c>
      <c r="J1719" s="25" t="s">
        <v>2</v>
      </c>
      <c r="K1719" s="29">
        <v>43833.684791666667</v>
      </c>
      <c r="L1719" s="25"/>
      <c r="M1719" s="25"/>
      <c r="N1719" s="30" t="s">
        <v>12</v>
      </c>
      <c r="O1719" s="28" t="b">
        <v>0</v>
      </c>
      <c r="P1719" s="25" t="s">
        <v>15</v>
      </c>
      <c r="Q1719" s="28" t="str">
        <f>IF(ISNUMBER(SEARCH(",",Table_owssvr[[#This Row],[Created By]])),SUBSTITUTE(Table_owssvr[[#This Row],[Created By]]," OCD,",""),Table_owssvr[[#This Row],[Created By]])</f>
        <v>Darin Mann</v>
      </c>
      <c r="R1719" s="28" t="str">
        <f>IF(ISNUMBER(SEARCH(",",Table_owssvr[[#This Row],[Created By]])),(MID(Table_owssvr[[#This Row],[Created By_A]]&amp;" "&amp;Table_owssvr[[#This Row],[Created By_A]],FIND(" ",Table_owssvr[[#This Row],[Created By_A]])+1,LEN(Table_owssvr[[#This Row],[Created By_A]]))),Table_owssvr[[#This Row],[Created By]])</f>
        <v>Darin Mann</v>
      </c>
      <c r="S1719" s="36" t="str">
        <f>IF(ISNUMBER(SEARCH(",",Table_owssvr[[#This Row],[Created By_B1]])),SUBSTITUTE(Table_owssvr[[#This Row],[Created By_B1]],",",""),Table_owssvr[[#This Row],[Created By_B1]])</f>
        <v>Darin Mann</v>
      </c>
      <c r="T1719" s="31">
        <v>1739</v>
      </c>
      <c r="U1719" s="25" t="s">
        <v>15</v>
      </c>
      <c r="V1719" s="29">
        <v>43833.684791666667</v>
      </c>
      <c r="W1719" s="25" t="s">
        <v>2</v>
      </c>
      <c r="X1719" s="25"/>
      <c r="Y1719" s="25" t="s">
        <v>13</v>
      </c>
      <c r="Z1719" s="25" t="s">
        <v>12</v>
      </c>
      <c r="AA1719" s="25" t="s">
        <v>11</v>
      </c>
    </row>
    <row r="1720" spans="1:27" x14ac:dyDescent="0.25">
      <c r="A1720" s="25" t="s">
        <v>135</v>
      </c>
      <c r="B1720" s="26">
        <v>43782</v>
      </c>
      <c r="C1720" s="27" t="str">
        <f ca="1">IF(Table_owssvr[[#This Row],[Date]]&gt;=(TODAY()-365),"Y","N")</f>
        <v>Y</v>
      </c>
      <c r="D1720" s="25" t="s">
        <v>3353</v>
      </c>
      <c r="E1720" s="25" t="s">
        <v>521</v>
      </c>
      <c r="F1720" s="14" t="s">
        <v>3354</v>
      </c>
      <c r="G1720" s="25" t="s">
        <v>221</v>
      </c>
      <c r="H1720" s="28" t="str">
        <f>IFERROR(LEFT(Table_owssvr[[#This Row],[Subject]],FIND(";",Table_owssvr[[#This Row],[Subject]])-1),Table_owssvr[[#This Row],[Subject]])</f>
        <v>Damage related to disaster</v>
      </c>
      <c r="I1720" s="25" t="s">
        <v>27</v>
      </c>
      <c r="J1720" s="25" t="s">
        <v>2</v>
      </c>
      <c r="K1720" s="29">
        <v>43833.692314814813</v>
      </c>
      <c r="L1720" s="25"/>
      <c r="M1720" s="25"/>
      <c r="N1720" s="30" t="s">
        <v>12</v>
      </c>
      <c r="O1720" s="28" t="b">
        <v>0</v>
      </c>
      <c r="P1720" s="25" t="s">
        <v>15</v>
      </c>
      <c r="Q1720" s="28" t="str">
        <f>IF(ISNUMBER(SEARCH(",",Table_owssvr[[#This Row],[Created By]])),SUBSTITUTE(Table_owssvr[[#This Row],[Created By]]," OCD,",""),Table_owssvr[[#This Row],[Created By]])</f>
        <v>Darin Mann</v>
      </c>
      <c r="R1720" s="28" t="str">
        <f>IF(ISNUMBER(SEARCH(",",Table_owssvr[[#This Row],[Created By]])),(MID(Table_owssvr[[#This Row],[Created By_A]]&amp;" "&amp;Table_owssvr[[#This Row],[Created By_A]],FIND(" ",Table_owssvr[[#This Row],[Created By_A]])+1,LEN(Table_owssvr[[#This Row],[Created By_A]]))),Table_owssvr[[#This Row],[Created By]])</f>
        <v>Darin Mann</v>
      </c>
      <c r="S1720" s="36" t="str">
        <f>IF(ISNUMBER(SEARCH(",",Table_owssvr[[#This Row],[Created By_B1]])),SUBSTITUTE(Table_owssvr[[#This Row],[Created By_B1]],",",""),Table_owssvr[[#This Row],[Created By_B1]])</f>
        <v>Darin Mann</v>
      </c>
      <c r="T1720" s="31">
        <v>1740</v>
      </c>
      <c r="U1720" s="25" t="s">
        <v>15</v>
      </c>
      <c r="V1720" s="29">
        <v>43833.703645833331</v>
      </c>
      <c r="W1720" s="25" t="s">
        <v>2</v>
      </c>
      <c r="X1720" s="25"/>
      <c r="Y1720" s="25" t="s">
        <v>13</v>
      </c>
      <c r="Z1720" s="25" t="s">
        <v>12</v>
      </c>
      <c r="AA1720" s="25" t="s">
        <v>11</v>
      </c>
    </row>
    <row r="1721" spans="1:27" x14ac:dyDescent="0.25">
      <c r="A1721" s="25" t="s">
        <v>3355</v>
      </c>
      <c r="B1721" s="26">
        <v>43782</v>
      </c>
      <c r="C1721" s="27" t="str">
        <f ca="1">IF(Table_owssvr[[#This Row],[Date]]&gt;=(TODAY()-365),"Y","N")</f>
        <v>Y</v>
      </c>
      <c r="D1721" s="25" t="s">
        <v>3356</v>
      </c>
      <c r="E1721" s="25" t="s">
        <v>39</v>
      </c>
      <c r="F1721" s="14" t="s">
        <v>3357</v>
      </c>
      <c r="G1721" s="25" t="s">
        <v>221</v>
      </c>
      <c r="H1721" s="28" t="str">
        <f>IFERROR(LEFT(Table_owssvr[[#This Row],[Subject]],FIND(";",Table_owssvr[[#This Row],[Subject]])-1),Table_owssvr[[#This Row],[Subject]])</f>
        <v>Damage related to disaster</v>
      </c>
      <c r="I1721" s="25" t="s">
        <v>27</v>
      </c>
      <c r="J1721" s="25" t="s">
        <v>2</v>
      </c>
      <c r="K1721" s="29">
        <v>43833.70212962963</v>
      </c>
      <c r="L1721" s="25"/>
      <c r="M1721" s="25"/>
      <c r="N1721" s="30" t="s">
        <v>12</v>
      </c>
      <c r="O1721" s="28" t="b">
        <v>0</v>
      </c>
      <c r="P1721" s="25" t="s">
        <v>15</v>
      </c>
      <c r="Q1721" s="28" t="str">
        <f>IF(ISNUMBER(SEARCH(",",Table_owssvr[[#This Row],[Created By]])),SUBSTITUTE(Table_owssvr[[#This Row],[Created By]]," OCD,",""),Table_owssvr[[#This Row],[Created By]])</f>
        <v>Darin Mann</v>
      </c>
      <c r="R1721" s="28" t="str">
        <f>IF(ISNUMBER(SEARCH(",",Table_owssvr[[#This Row],[Created By]])),(MID(Table_owssvr[[#This Row],[Created By_A]]&amp;" "&amp;Table_owssvr[[#This Row],[Created By_A]],FIND(" ",Table_owssvr[[#This Row],[Created By_A]])+1,LEN(Table_owssvr[[#This Row],[Created By_A]]))),Table_owssvr[[#This Row],[Created By]])</f>
        <v>Darin Mann</v>
      </c>
      <c r="S1721" s="36" t="str">
        <f>IF(ISNUMBER(SEARCH(",",Table_owssvr[[#This Row],[Created By_B1]])),SUBSTITUTE(Table_owssvr[[#This Row],[Created By_B1]],",",""),Table_owssvr[[#This Row],[Created By_B1]])</f>
        <v>Darin Mann</v>
      </c>
      <c r="T1721" s="31">
        <v>1741</v>
      </c>
      <c r="U1721" s="25" t="s">
        <v>15</v>
      </c>
      <c r="V1721" s="29">
        <v>43833.702939814815</v>
      </c>
      <c r="W1721" s="25" t="s">
        <v>2</v>
      </c>
      <c r="X1721" s="25"/>
      <c r="Y1721" s="25" t="s">
        <v>13</v>
      </c>
      <c r="Z1721" s="25" t="s">
        <v>12</v>
      </c>
      <c r="AA1721" s="25" t="s">
        <v>11</v>
      </c>
    </row>
    <row r="1722" spans="1:27" x14ac:dyDescent="0.25">
      <c r="A1722" s="25" t="s">
        <v>31</v>
      </c>
      <c r="B1722" s="26">
        <v>43836</v>
      </c>
      <c r="C1722" s="27" t="str">
        <f ca="1">IF(Table_owssvr[[#This Row],[Date]]&gt;=(TODAY()-365),"Y","N")</f>
        <v>Y</v>
      </c>
      <c r="D1722" s="25" t="s">
        <v>3358</v>
      </c>
      <c r="E1722" s="25" t="s">
        <v>29</v>
      </c>
      <c r="F1722" s="14" t="s">
        <v>3359</v>
      </c>
      <c r="G1722" s="25" t="s">
        <v>13</v>
      </c>
      <c r="H1722" s="28" t="str">
        <f>IFERROR(LEFT(Table_owssvr[[#This Row],[Subject]],FIND(";",Table_owssvr[[#This Row],[Subject]])-1),Table_owssvr[[#This Row],[Subject]])</f>
        <v>Grants Management</v>
      </c>
      <c r="I1722" s="25" t="s">
        <v>27</v>
      </c>
      <c r="J1722" s="25" t="s">
        <v>26</v>
      </c>
      <c r="K1722" s="29">
        <v>43836.428449074076</v>
      </c>
      <c r="L1722" s="25"/>
      <c r="M1722" s="25"/>
      <c r="N1722" s="30" t="s">
        <v>12</v>
      </c>
      <c r="O1722" s="28" t="b">
        <v>0</v>
      </c>
      <c r="P1722" s="25" t="s">
        <v>15</v>
      </c>
      <c r="Q1722" s="28" t="str">
        <f>IF(ISNUMBER(SEARCH(",",Table_owssvr[[#This Row],[Created By]])),SUBSTITUTE(Table_owssvr[[#This Row],[Created By]]," OCD,",""),Table_owssvr[[#This Row],[Created By]])</f>
        <v>Jimmy Dunphy</v>
      </c>
      <c r="R1722" s="28" t="str">
        <f>IF(ISNUMBER(SEARCH(",",Table_owssvr[[#This Row],[Created By]])),(MID(Table_owssvr[[#This Row],[Created By_A]]&amp;" "&amp;Table_owssvr[[#This Row],[Created By_A]],FIND(" ",Table_owssvr[[#This Row],[Created By_A]])+1,LEN(Table_owssvr[[#This Row],[Created By_A]]))),Table_owssvr[[#This Row],[Created By]])</f>
        <v>Jimmy Dunphy</v>
      </c>
      <c r="S1722" s="36" t="str">
        <f>IF(ISNUMBER(SEARCH(",",Table_owssvr[[#This Row],[Created By_B1]])),SUBSTITUTE(Table_owssvr[[#This Row],[Created By_B1]],",",""),Table_owssvr[[#This Row],[Created By_B1]])</f>
        <v>Jimmy Dunphy</v>
      </c>
      <c r="T1722" s="31">
        <v>1742</v>
      </c>
      <c r="U1722" s="25" t="s">
        <v>15</v>
      </c>
      <c r="V1722" s="29">
        <v>43836.633831018517</v>
      </c>
      <c r="W1722" s="25" t="s">
        <v>26</v>
      </c>
      <c r="X1722" s="25"/>
      <c r="Y1722" s="25" t="s">
        <v>13</v>
      </c>
      <c r="Z1722" s="25" t="s">
        <v>12</v>
      </c>
      <c r="AA1722" s="25" t="s">
        <v>11</v>
      </c>
    </row>
    <row r="1723" spans="1:27" x14ac:dyDescent="0.25">
      <c r="A1723" s="25" t="s">
        <v>3360</v>
      </c>
      <c r="B1723" s="26">
        <v>43801</v>
      </c>
      <c r="C1723" s="27" t="str">
        <f ca="1">IF(Table_owssvr[[#This Row],[Date]]&gt;=(TODAY()-365),"Y","N")</f>
        <v>Y</v>
      </c>
      <c r="D1723" s="25" t="s">
        <v>3361</v>
      </c>
      <c r="E1723" s="25" t="s">
        <v>19</v>
      </c>
      <c r="F1723" s="14" t="s">
        <v>3362</v>
      </c>
      <c r="G1723" s="25" t="s">
        <v>451</v>
      </c>
      <c r="H1723" s="28" t="str">
        <f>IFERROR(LEFT(Table_owssvr[[#This Row],[Subject]],FIND(";",Table_owssvr[[#This Row],[Subject]])-1),Table_owssvr[[#This Row],[Subject]])</f>
        <v>Eligible CDBG Activities</v>
      </c>
      <c r="I1723" s="25" t="s">
        <v>27</v>
      </c>
      <c r="J1723" s="25" t="s">
        <v>3206</v>
      </c>
      <c r="K1723" s="29">
        <v>43837.546782407408</v>
      </c>
      <c r="L1723" s="25"/>
      <c r="M1723" s="25"/>
      <c r="N1723" s="30" t="s">
        <v>12</v>
      </c>
      <c r="O1723" s="28" t="b">
        <v>0</v>
      </c>
      <c r="P1723" s="25" t="s">
        <v>15</v>
      </c>
      <c r="Q1723" s="28" t="str">
        <f>IF(ISNUMBER(SEARCH(",",Table_owssvr[[#This Row],[Created By]])),SUBSTITUTE(Table_owssvr[[#This Row],[Created By]]," OCD,",""),Table_owssvr[[#This Row],[Created By]])</f>
        <v>Kimberly Lundy</v>
      </c>
      <c r="R1723" s="28" t="str">
        <f>IF(ISNUMBER(SEARCH(",",Table_owssvr[[#This Row],[Created By]])),(MID(Table_owssvr[[#This Row],[Created By_A]]&amp;" "&amp;Table_owssvr[[#This Row],[Created By_A]],FIND(" ",Table_owssvr[[#This Row],[Created By_A]])+1,LEN(Table_owssvr[[#This Row],[Created By_A]]))),Table_owssvr[[#This Row],[Created By]])</f>
        <v>Kimberly Lundy</v>
      </c>
      <c r="S1723" s="36" t="str">
        <f>IF(ISNUMBER(SEARCH(",",Table_owssvr[[#This Row],[Created By_B1]])),SUBSTITUTE(Table_owssvr[[#This Row],[Created By_B1]],",",""),Table_owssvr[[#This Row],[Created By_B1]])</f>
        <v>Kimberly Lundy</v>
      </c>
      <c r="T1723" s="31">
        <v>1743</v>
      </c>
      <c r="U1723" s="25" t="s">
        <v>15</v>
      </c>
      <c r="V1723" s="29">
        <v>43837.546782407408</v>
      </c>
      <c r="W1723" s="25" t="s">
        <v>3206</v>
      </c>
      <c r="X1723" s="25"/>
      <c r="Y1723" s="25" t="s">
        <v>13</v>
      </c>
      <c r="Z1723" s="25" t="s">
        <v>12</v>
      </c>
      <c r="AA1723" s="25" t="s">
        <v>11</v>
      </c>
    </row>
    <row r="1724" spans="1:27" x14ac:dyDescent="0.25">
      <c r="A1724" s="25" t="s">
        <v>3363</v>
      </c>
      <c r="B1724" s="26">
        <v>43801</v>
      </c>
      <c r="C1724" s="27" t="str">
        <f ca="1">IF(Table_owssvr[[#This Row],[Date]]&gt;=(TODAY()-365),"Y","N")</f>
        <v>Y</v>
      </c>
      <c r="D1724" s="25" t="s">
        <v>3361</v>
      </c>
      <c r="E1724" s="25" t="s">
        <v>19</v>
      </c>
      <c r="F1724" s="14" t="s">
        <v>3364</v>
      </c>
      <c r="G1724" s="25" t="s">
        <v>1676</v>
      </c>
      <c r="H1724" s="28" t="str">
        <f>IFERROR(LEFT(Table_owssvr[[#This Row],[Subject]],FIND(";",Table_owssvr[[#This Row],[Subject]])-1),Table_owssvr[[#This Row],[Subject]])</f>
        <v>Eligible CDBG Activities</v>
      </c>
      <c r="I1724" s="25" t="s">
        <v>27</v>
      </c>
      <c r="J1724" s="25" t="s">
        <v>3206</v>
      </c>
      <c r="K1724" s="29">
        <v>43837.557962962965</v>
      </c>
      <c r="L1724" s="25"/>
      <c r="M1724" s="25"/>
      <c r="N1724" s="30" t="s">
        <v>12</v>
      </c>
      <c r="O1724" s="28" t="b">
        <v>0</v>
      </c>
      <c r="P1724" s="25" t="s">
        <v>15</v>
      </c>
      <c r="Q1724" s="28" t="str">
        <f>IF(ISNUMBER(SEARCH(",",Table_owssvr[[#This Row],[Created By]])),SUBSTITUTE(Table_owssvr[[#This Row],[Created By]]," OCD,",""),Table_owssvr[[#This Row],[Created By]])</f>
        <v>Kimberly Lundy</v>
      </c>
      <c r="R1724" s="28" t="str">
        <f>IF(ISNUMBER(SEARCH(",",Table_owssvr[[#This Row],[Created By]])),(MID(Table_owssvr[[#This Row],[Created By_A]]&amp;" "&amp;Table_owssvr[[#This Row],[Created By_A]],FIND(" ",Table_owssvr[[#This Row],[Created By_A]])+1,LEN(Table_owssvr[[#This Row],[Created By_A]]))),Table_owssvr[[#This Row],[Created By]])</f>
        <v>Kimberly Lundy</v>
      </c>
      <c r="S1724" s="36" t="str">
        <f>IF(ISNUMBER(SEARCH(",",Table_owssvr[[#This Row],[Created By_B1]])),SUBSTITUTE(Table_owssvr[[#This Row],[Created By_B1]],",",""),Table_owssvr[[#This Row],[Created By_B1]])</f>
        <v>Kimberly Lundy</v>
      </c>
      <c r="T1724" s="31">
        <v>1744</v>
      </c>
      <c r="U1724" s="25" t="s">
        <v>15</v>
      </c>
      <c r="V1724" s="29">
        <v>43839.461655092593</v>
      </c>
      <c r="W1724" s="25" t="s">
        <v>2826</v>
      </c>
      <c r="X1724" s="25"/>
      <c r="Y1724" s="25" t="s">
        <v>13</v>
      </c>
      <c r="Z1724" s="25" t="s">
        <v>12</v>
      </c>
      <c r="AA1724" s="25" t="s">
        <v>11</v>
      </c>
    </row>
    <row r="1725" spans="1:27" x14ac:dyDescent="0.25">
      <c r="A1725" s="25" t="s">
        <v>246</v>
      </c>
      <c r="B1725" s="26">
        <v>43802</v>
      </c>
      <c r="C1725" s="27" t="str">
        <f ca="1">IF(Table_owssvr[[#This Row],[Date]]&gt;=(TODAY()-365),"Y","N")</f>
        <v>Y</v>
      </c>
      <c r="D1725" s="25" t="s">
        <v>3361</v>
      </c>
      <c r="E1725" s="25" t="s">
        <v>19</v>
      </c>
      <c r="F1725" s="14" t="s">
        <v>3365</v>
      </c>
      <c r="G1725" s="25" t="s">
        <v>1676</v>
      </c>
      <c r="H1725" s="28" t="str">
        <f>IFERROR(LEFT(Table_owssvr[[#This Row],[Subject]],FIND(";",Table_owssvr[[#This Row],[Subject]])-1),Table_owssvr[[#This Row],[Subject]])</f>
        <v>Eligible CDBG Activities</v>
      </c>
      <c r="I1725" s="25" t="s">
        <v>27</v>
      </c>
      <c r="J1725" s="25" t="s">
        <v>3206</v>
      </c>
      <c r="K1725" s="29">
        <v>43837.558668981481</v>
      </c>
      <c r="L1725" s="25"/>
      <c r="M1725" s="25"/>
      <c r="N1725" s="30" t="s">
        <v>12</v>
      </c>
      <c r="O1725" s="28" t="b">
        <v>0</v>
      </c>
      <c r="P1725" s="25" t="s">
        <v>15</v>
      </c>
      <c r="Q1725" s="28" t="str">
        <f>IF(ISNUMBER(SEARCH(",",Table_owssvr[[#This Row],[Created By]])),SUBSTITUTE(Table_owssvr[[#This Row],[Created By]]," OCD,",""),Table_owssvr[[#This Row],[Created By]])</f>
        <v>Kimberly Lundy</v>
      </c>
      <c r="R1725" s="28" t="str">
        <f>IF(ISNUMBER(SEARCH(",",Table_owssvr[[#This Row],[Created By]])),(MID(Table_owssvr[[#This Row],[Created By_A]]&amp;" "&amp;Table_owssvr[[#This Row],[Created By_A]],FIND(" ",Table_owssvr[[#This Row],[Created By_A]])+1,LEN(Table_owssvr[[#This Row],[Created By_A]]))),Table_owssvr[[#This Row],[Created By]])</f>
        <v>Kimberly Lundy</v>
      </c>
      <c r="S1725" s="36" t="str">
        <f>IF(ISNUMBER(SEARCH(",",Table_owssvr[[#This Row],[Created By_B1]])),SUBSTITUTE(Table_owssvr[[#This Row],[Created By_B1]],",",""),Table_owssvr[[#This Row],[Created By_B1]])</f>
        <v>Kimberly Lundy</v>
      </c>
      <c r="T1725" s="31">
        <v>1745</v>
      </c>
      <c r="U1725" s="25" t="s">
        <v>15</v>
      </c>
      <c r="V1725" s="29">
        <v>43837.558668981481</v>
      </c>
      <c r="W1725" s="25" t="s">
        <v>3206</v>
      </c>
      <c r="X1725" s="25"/>
      <c r="Y1725" s="25" t="s">
        <v>13</v>
      </c>
      <c r="Z1725" s="25" t="s">
        <v>12</v>
      </c>
      <c r="AA1725" s="25" t="s">
        <v>11</v>
      </c>
    </row>
    <row r="1726" spans="1:27" x14ac:dyDescent="0.25">
      <c r="A1726" s="25" t="s">
        <v>2042</v>
      </c>
      <c r="B1726" s="26">
        <v>43802</v>
      </c>
      <c r="C1726" s="27" t="str">
        <f ca="1">IF(Table_owssvr[[#This Row],[Date]]&gt;=(TODAY()-365),"Y","N")</f>
        <v>Y</v>
      </c>
      <c r="D1726" s="25" t="s">
        <v>3361</v>
      </c>
      <c r="E1726" s="25" t="s">
        <v>19</v>
      </c>
      <c r="F1726" s="14" t="s">
        <v>3366</v>
      </c>
      <c r="G1726" s="25" t="s">
        <v>1676</v>
      </c>
      <c r="H1726" s="28" t="str">
        <f>IFERROR(LEFT(Table_owssvr[[#This Row],[Subject]],FIND(";",Table_owssvr[[#This Row],[Subject]])-1),Table_owssvr[[#This Row],[Subject]])</f>
        <v>Eligible CDBG Activities</v>
      </c>
      <c r="I1726" s="25" t="s">
        <v>27</v>
      </c>
      <c r="J1726" s="25" t="s">
        <v>3206</v>
      </c>
      <c r="K1726" s="29">
        <v>43837.559328703705</v>
      </c>
      <c r="L1726" s="25"/>
      <c r="M1726" s="25"/>
      <c r="N1726" s="30" t="s">
        <v>12</v>
      </c>
      <c r="O1726" s="28" t="b">
        <v>0</v>
      </c>
      <c r="P1726" s="25" t="s">
        <v>15</v>
      </c>
      <c r="Q1726" s="28" t="str">
        <f>IF(ISNUMBER(SEARCH(",",Table_owssvr[[#This Row],[Created By]])),SUBSTITUTE(Table_owssvr[[#This Row],[Created By]]," OCD,",""),Table_owssvr[[#This Row],[Created By]])</f>
        <v>Kimberly Lundy</v>
      </c>
      <c r="R1726" s="28" t="str">
        <f>IF(ISNUMBER(SEARCH(",",Table_owssvr[[#This Row],[Created By]])),(MID(Table_owssvr[[#This Row],[Created By_A]]&amp;" "&amp;Table_owssvr[[#This Row],[Created By_A]],FIND(" ",Table_owssvr[[#This Row],[Created By_A]])+1,LEN(Table_owssvr[[#This Row],[Created By_A]]))),Table_owssvr[[#This Row],[Created By]])</f>
        <v>Kimberly Lundy</v>
      </c>
      <c r="S1726" s="36" t="str">
        <f>IF(ISNUMBER(SEARCH(",",Table_owssvr[[#This Row],[Created By_B1]])),SUBSTITUTE(Table_owssvr[[#This Row],[Created By_B1]],",",""),Table_owssvr[[#This Row],[Created By_B1]])</f>
        <v>Kimberly Lundy</v>
      </c>
      <c r="T1726" s="31">
        <v>1746</v>
      </c>
      <c r="U1726" s="25" t="s">
        <v>15</v>
      </c>
      <c r="V1726" s="29">
        <v>43837.559328703705</v>
      </c>
      <c r="W1726" s="25" t="s">
        <v>3206</v>
      </c>
      <c r="X1726" s="25"/>
      <c r="Y1726" s="25" t="s">
        <v>13</v>
      </c>
      <c r="Z1726" s="25" t="s">
        <v>12</v>
      </c>
      <c r="AA1726" s="25" t="s">
        <v>11</v>
      </c>
    </row>
    <row r="1727" spans="1:27" x14ac:dyDescent="0.25">
      <c r="A1727" s="25" t="s">
        <v>3367</v>
      </c>
      <c r="B1727" s="26">
        <v>43802</v>
      </c>
      <c r="C1727" s="27" t="str">
        <f ca="1">IF(Table_owssvr[[#This Row],[Date]]&gt;=(TODAY()-365),"Y","N")</f>
        <v>Y</v>
      </c>
      <c r="D1727" s="25" t="s">
        <v>3361</v>
      </c>
      <c r="E1727" s="25" t="s">
        <v>19</v>
      </c>
      <c r="F1727" s="14" t="s">
        <v>3368</v>
      </c>
      <c r="G1727" s="25" t="s">
        <v>1125</v>
      </c>
      <c r="H1727" s="28" t="str">
        <f>IFERROR(LEFT(Table_owssvr[[#This Row],[Subject]],FIND(";",Table_owssvr[[#This Row],[Subject]])-1),Table_owssvr[[#This Row],[Subject]])</f>
        <v>Eligible CDBG Activities</v>
      </c>
      <c r="I1727" s="25" t="s">
        <v>27</v>
      </c>
      <c r="J1727" s="25" t="s">
        <v>3206</v>
      </c>
      <c r="K1727" s="29">
        <v>43837.574386574073</v>
      </c>
      <c r="L1727" s="25"/>
      <c r="M1727" s="25"/>
      <c r="N1727" s="30" t="s">
        <v>12</v>
      </c>
      <c r="O1727" s="28" t="b">
        <v>0</v>
      </c>
      <c r="P1727" s="25" t="s">
        <v>15</v>
      </c>
      <c r="Q1727" s="28" t="str">
        <f>IF(ISNUMBER(SEARCH(",",Table_owssvr[[#This Row],[Created By]])),SUBSTITUTE(Table_owssvr[[#This Row],[Created By]]," OCD,",""),Table_owssvr[[#This Row],[Created By]])</f>
        <v>Kimberly Lundy</v>
      </c>
      <c r="R1727" s="28" t="str">
        <f>IF(ISNUMBER(SEARCH(",",Table_owssvr[[#This Row],[Created By]])),(MID(Table_owssvr[[#This Row],[Created By_A]]&amp;" "&amp;Table_owssvr[[#This Row],[Created By_A]],FIND(" ",Table_owssvr[[#This Row],[Created By_A]])+1,LEN(Table_owssvr[[#This Row],[Created By_A]]))),Table_owssvr[[#This Row],[Created By]])</f>
        <v>Kimberly Lundy</v>
      </c>
      <c r="S1727" s="36" t="str">
        <f>IF(ISNUMBER(SEARCH(",",Table_owssvr[[#This Row],[Created By_B1]])),SUBSTITUTE(Table_owssvr[[#This Row],[Created By_B1]],",",""),Table_owssvr[[#This Row],[Created By_B1]])</f>
        <v>Kimberly Lundy</v>
      </c>
      <c r="T1727" s="31">
        <v>1747</v>
      </c>
      <c r="U1727" s="25" t="s">
        <v>15</v>
      </c>
      <c r="V1727" s="29">
        <v>43846.659699074073</v>
      </c>
      <c r="W1727" s="25" t="s">
        <v>2826</v>
      </c>
      <c r="X1727" s="25"/>
      <c r="Y1727" s="25" t="s">
        <v>13</v>
      </c>
      <c r="Z1727" s="25" t="s">
        <v>12</v>
      </c>
      <c r="AA1727" s="25" t="s">
        <v>11</v>
      </c>
    </row>
    <row r="1728" spans="1:27" x14ac:dyDescent="0.25">
      <c r="A1728" s="25" t="s">
        <v>3369</v>
      </c>
      <c r="B1728" s="26">
        <v>43802</v>
      </c>
      <c r="C1728" s="27" t="str">
        <f ca="1">IF(Table_owssvr[[#This Row],[Date]]&gt;=(TODAY()-365),"Y","N")</f>
        <v>Y</v>
      </c>
      <c r="D1728" s="25" t="s">
        <v>3361</v>
      </c>
      <c r="E1728" s="25" t="s">
        <v>19</v>
      </c>
      <c r="F1728" s="14" t="s">
        <v>3370</v>
      </c>
      <c r="G1728" s="25" t="s">
        <v>1676</v>
      </c>
      <c r="H1728" s="28" t="str">
        <f>IFERROR(LEFT(Table_owssvr[[#This Row],[Subject]],FIND(";",Table_owssvr[[#This Row],[Subject]])-1),Table_owssvr[[#This Row],[Subject]])</f>
        <v>Eligible CDBG Activities</v>
      </c>
      <c r="I1728" s="25" t="s">
        <v>27</v>
      </c>
      <c r="J1728" s="25" t="s">
        <v>3206</v>
      </c>
      <c r="K1728" s="29">
        <v>43837.60019675926</v>
      </c>
      <c r="L1728" s="25"/>
      <c r="M1728" s="25"/>
      <c r="N1728" s="30" t="s">
        <v>12</v>
      </c>
      <c r="O1728" s="28" t="b">
        <v>0</v>
      </c>
      <c r="P1728" s="25" t="s">
        <v>15</v>
      </c>
      <c r="Q1728" s="28" t="str">
        <f>IF(ISNUMBER(SEARCH(",",Table_owssvr[[#This Row],[Created By]])),SUBSTITUTE(Table_owssvr[[#This Row],[Created By]]," OCD,",""),Table_owssvr[[#This Row],[Created By]])</f>
        <v>Kimberly Lundy</v>
      </c>
      <c r="R1728" s="28" t="str">
        <f>IF(ISNUMBER(SEARCH(",",Table_owssvr[[#This Row],[Created By]])),(MID(Table_owssvr[[#This Row],[Created By_A]]&amp;" "&amp;Table_owssvr[[#This Row],[Created By_A]],FIND(" ",Table_owssvr[[#This Row],[Created By_A]])+1,LEN(Table_owssvr[[#This Row],[Created By_A]]))),Table_owssvr[[#This Row],[Created By]])</f>
        <v>Kimberly Lundy</v>
      </c>
      <c r="S1728" s="36" t="str">
        <f>IF(ISNUMBER(SEARCH(",",Table_owssvr[[#This Row],[Created By_B1]])),SUBSTITUTE(Table_owssvr[[#This Row],[Created By_B1]],",",""),Table_owssvr[[#This Row],[Created By_B1]])</f>
        <v>Kimberly Lundy</v>
      </c>
      <c r="T1728" s="31">
        <v>1748</v>
      </c>
      <c r="U1728" s="25" t="s">
        <v>15</v>
      </c>
      <c r="V1728" s="29">
        <v>43837.60019675926</v>
      </c>
      <c r="W1728" s="25" t="s">
        <v>3206</v>
      </c>
      <c r="X1728" s="25"/>
      <c r="Y1728" s="25" t="s">
        <v>13</v>
      </c>
      <c r="Z1728" s="25" t="s">
        <v>12</v>
      </c>
      <c r="AA1728" s="25" t="s">
        <v>11</v>
      </c>
    </row>
    <row r="1729" spans="1:27" x14ac:dyDescent="0.25">
      <c r="A1729" s="25" t="s">
        <v>3371</v>
      </c>
      <c r="B1729" s="26">
        <v>43802</v>
      </c>
      <c r="C1729" s="27" t="str">
        <f ca="1">IF(Table_owssvr[[#This Row],[Date]]&gt;=(TODAY()-365),"Y","N")</f>
        <v>Y</v>
      </c>
      <c r="D1729" s="25" t="s">
        <v>3361</v>
      </c>
      <c r="E1729" s="25" t="s">
        <v>19</v>
      </c>
      <c r="F1729" s="14" t="s">
        <v>3372</v>
      </c>
      <c r="G1729" s="25" t="s">
        <v>306</v>
      </c>
      <c r="H1729" s="28" t="str">
        <f>IFERROR(LEFT(Table_owssvr[[#This Row],[Subject]],FIND(";",Table_owssvr[[#This Row],[Subject]])-1),Table_owssvr[[#This Row],[Subject]])</f>
        <v>Damage related to disaster</v>
      </c>
      <c r="I1729" s="25" t="s">
        <v>27</v>
      </c>
      <c r="J1729" s="25" t="s">
        <v>3206</v>
      </c>
      <c r="K1729" s="29">
        <v>43837.602002314816</v>
      </c>
      <c r="L1729" s="25"/>
      <c r="M1729" s="25"/>
      <c r="N1729" s="30" t="s">
        <v>12</v>
      </c>
      <c r="O1729" s="28" t="b">
        <v>0</v>
      </c>
      <c r="P1729" s="25" t="s">
        <v>15</v>
      </c>
      <c r="Q1729" s="28" t="str">
        <f>IF(ISNUMBER(SEARCH(",",Table_owssvr[[#This Row],[Created By]])),SUBSTITUTE(Table_owssvr[[#This Row],[Created By]]," OCD,",""),Table_owssvr[[#This Row],[Created By]])</f>
        <v>Kimberly Lundy</v>
      </c>
      <c r="R1729" s="28" t="str">
        <f>IF(ISNUMBER(SEARCH(",",Table_owssvr[[#This Row],[Created By]])),(MID(Table_owssvr[[#This Row],[Created By_A]]&amp;" "&amp;Table_owssvr[[#This Row],[Created By_A]],FIND(" ",Table_owssvr[[#This Row],[Created By_A]])+1,LEN(Table_owssvr[[#This Row],[Created By_A]]))),Table_owssvr[[#This Row],[Created By]])</f>
        <v>Kimberly Lundy</v>
      </c>
      <c r="S1729" s="36" t="str">
        <f>IF(ISNUMBER(SEARCH(",",Table_owssvr[[#This Row],[Created By_B1]])),SUBSTITUTE(Table_owssvr[[#This Row],[Created By_B1]],",",""),Table_owssvr[[#This Row],[Created By_B1]])</f>
        <v>Kimberly Lundy</v>
      </c>
      <c r="T1729" s="31">
        <v>1749</v>
      </c>
      <c r="U1729" s="25" t="s">
        <v>15</v>
      </c>
      <c r="V1729" s="29">
        <v>43837.602002314816</v>
      </c>
      <c r="W1729" s="25" t="s">
        <v>3206</v>
      </c>
      <c r="X1729" s="25"/>
      <c r="Y1729" s="25" t="s">
        <v>13</v>
      </c>
      <c r="Z1729" s="25" t="s">
        <v>12</v>
      </c>
      <c r="AA1729" s="25" t="s">
        <v>11</v>
      </c>
    </row>
    <row r="1730" spans="1:27" x14ac:dyDescent="0.25">
      <c r="A1730" s="25" t="s">
        <v>3373</v>
      </c>
      <c r="B1730" s="26">
        <v>43803</v>
      </c>
      <c r="C1730" s="27" t="str">
        <f ca="1">IF(Table_owssvr[[#This Row],[Date]]&gt;=(TODAY()-365),"Y","N")</f>
        <v>Y</v>
      </c>
      <c r="D1730" s="25" t="s">
        <v>3361</v>
      </c>
      <c r="E1730" s="25" t="s">
        <v>19</v>
      </c>
      <c r="F1730" s="14" t="s">
        <v>3374</v>
      </c>
      <c r="G1730" s="25" t="s">
        <v>1676</v>
      </c>
      <c r="H1730" s="28" t="str">
        <f>IFERROR(LEFT(Table_owssvr[[#This Row],[Subject]],FIND(";",Table_owssvr[[#This Row],[Subject]])-1),Table_owssvr[[#This Row],[Subject]])</f>
        <v>Eligible CDBG Activities</v>
      </c>
      <c r="I1730" s="25" t="s">
        <v>27</v>
      </c>
      <c r="J1730" s="25" t="s">
        <v>3206</v>
      </c>
      <c r="K1730" s="29">
        <v>43837.611168981479</v>
      </c>
      <c r="L1730" s="25"/>
      <c r="M1730" s="25"/>
      <c r="N1730" s="30" t="s">
        <v>12</v>
      </c>
      <c r="O1730" s="28" t="b">
        <v>0</v>
      </c>
      <c r="P1730" s="25" t="s">
        <v>15</v>
      </c>
      <c r="Q1730" s="28" t="str">
        <f>IF(ISNUMBER(SEARCH(",",Table_owssvr[[#This Row],[Created By]])),SUBSTITUTE(Table_owssvr[[#This Row],[Created By]]," OCD,",""),Table_owssvr[[#This Row],[Created By]])</f>
        <v>Kimberly Lundy</v>
      </c>
      <c r="R1730" s="28" t="str">
        <f>IF(ISNUMBER(SEARCH(",",Table_owssvr[[#This Row],[Created By]])),(MID(Table_owssvr[[#This Row],[Created By_A]]&amp;" "&amp;Table_owssvr[[#This Row],[Created By_A]],FIND(" ",Table_owssvr[[#This Row],[Created By_A]])+1,LEN(Table_owssvr[[#This Row],[Created By_A]]))),Table_owssvr[[#This Row],[Created By]])</f>
        <v>Kimberly Lundy</v>
      </c>
      <c r="S1730" s="36" t="str">
        <f>IF(ISNUMBER(SEARCH(",",Table_owssvr[[#This Row],[Created By_B1]])),SUBSTITUTE(Table_owssvr[[#This Row],[Created By_B1]],",",""),Table_owssvr[[#This Row],[Created By_B1]])</f>
        <v>Kimberly Lundy</v>
      </c>
      <c r="T1730" s="31">
        <v>1750</v>
      </c>
      <c r="U1730" s="25" t="s">
        <v>15</v>
      </c>
      <c r="V1730" s="29">
        <v>43837.611168981479</v>
      </c>
      <c r="W1730" s="25" t="s">
        <v>3206</v>
      </c>
      <c r="X1730" s="25"/>
      <c r="Y1730" s="25" t="s">
        <v>13</v>
      </c>
      <c r="Z1730" s="25" t="s">
        <v>12</v>
      </c>
      <c r="AA1730" s="25" t="s">
        <v>11</v>
      </c>
    </row>
    <row r="1731" spans="1:27" x14ac:dyDescent="0.25">
      <c r="A1731" s="25" t="s">
        <v>1949</v>
      </c>
      <c r="B1731" s="26">
        <v>43803</v>
      </c>
      <c r="C1731" s="27" t="str">
        <f ca="1">IF(Table_owssvr[[#This Row],[Date]]&gt;=(TODAY()-365),"Y","N")</f>
        <v>Y</v>
      </c>
      <c r="D1731" s="25" t="s">
        <v>3361</v>
      </c>
      <c r="E1731" s="25" t="s">
        <v>19</v>
      </c>
      <c r="F1731" s="14" t="s">
        <v>3375</v>
      </c>
      <c r="G1731" s="25" t="s">
        <v>1676</v>
      </c>
      <c r="H1731" s="28" t="str">
        <f>IFERROR(LEFT(Table_owssvr[[#This Row],[Subject]],FIND(";",Table_owssvr[[#This Row],[Subject]])-1),Table_owssvr[[#This Row],[Subject]])</f>
        <v>Eligible CDBG Activities</v>
      </c>
      <c r="I1731" s="25" t="s">
        <v>27</v>
      </c>
      <c r="J1731" s="25" t="s">
        <v>3206</v>
      </c>
      <c r="K1731" s="29">
        <v>43837.621967592589</v>
      </c>
      <c r="L1731" s="25"/>
      <c r="M1731" s="25"/>
      <c r="N1731" s="30" t="s">
        <v>12</v>
      </c>
      <c r="O1731" s="28" t="b">
        <v>0</v>
      </c>
      <c r="P1731" s="25" t="s">
        <v>15</v>
      </c>
      <c r="Q1731" s="28" t="str">
        <f>IF(ISNUMBER(SEARCH(",",Table_owssvr[[#This Row],[Created By]])),SUBSTITUTE(Table_owssvr[[#This Row],[Created By]]," OCD,",""),Table_owssvr[[#This Row],[Created By]])</f>
        <v>Kimberly Lundy</v>
      </c>
      <c r="R1731" s="28" t="str">
        <f>IF(ISNUMBER(SEARCH(",",Table_owssvr[[#This Row],[Created By]])),(MID(Table_owssvr[[#This Row],[Created By_A]]&amp;" "&amp;Table_owssvr[[#This Row],[Created By_A]],FIND(" ",Table_owssvr[[#This Row],[Created By_A]])+1,LEN(Table_owssvr[[#This Row],[Created By_A]]))),Table_owssvr[[#This Row],[Created By]])</f>
        <v>Kimberly Lundy</v>
      </c>
      <c r="S1731" s="36" t="str">
        <f>IF(ISNUMBER(SEARCH(",",Table_owssvr[[#This Row],[Created By_B1]])),SUBSTITUTE(Table_owssvr[[#This Row],[Created By_B1]],",",""),Table_owssvr[[#This Row],[Created By_B1]])</f>
        <v>Kimberly Lundy</v>
      </c>
      <c r="T1731" s="31">
        <v>1751</v>
      </c>
      <c r="U1731" s="25" t="s">
        <v>15</v>
      </c>
      <c r="V1731" s="29">
        <v>43837.621967592589</v>
      </c>
      <c r="W1731" s="25" t="s">
        <v>3206</v>
      </c>
      <c r="X1731" s="25"/>
      <c r="Y1731" s="25" t="s">
        <v>13</v>
      </c>
      <c r="Z1731" s="25" t="s">
        <v>12</v>
      </c>
      <c r="AA1731" s="25" t="s">
        <v>11</v>
      </c>
    </row>
    <row r="1732" spans="1:27" x14ac:dyDescent="0.25">
      <c r="A1732" s="25" t="s">
        <v>3376</v>
      </c>
      <c r="B1732" s="26">
        <v>43804</v>
      </c>
      <c r="C1732" s="27" t="str">
        <f ca="1">IF(Table_owssvr[[#This Row],[Date]]&gt;=(TODAY()-365),"Y","N")</f>
        <v>Y</v>
      </c>
      <c r="D1732" s="25" t="s">
        <v>3361</v>
      </c>
      <c r="E1732" s="25" t="s">
        <v>19</v>
      </c>
      <c r="F1732" s="14" t="s">
        <v>3377</v>
      </c>
      <c r="G1732" s="25" t="s">
        <v>1676</v>
      </c>
      <c r="H1732" s="28" t="str">
        <f>IFERROR(LEFT(Table_owssvr[[#This Row],[Subject]],FIND(";",Table_owssvr[[#This Row],[Subject]])-1),Table_owssvr[[#This Row],[Subject]])</f>
        <v>Eligible CDBG Activities</v>
      </c>
      <c r="I1732" s="25" t="s">
        <v>27</v>
      </c>
      <c r="J1732" s="25" t="s">
        <v>3206</v>
      </c>
      <c r="K1732" s="29">
        <v>43837.622615740744</v>
      </c>
      <c r="L1732" s="25"/>
      <c r="M1732" s="25"/>
      <c r="N1732" s="30" t="s">
        <v>12</v>
      </c>
      <c r="O1732" s="28" t="b">
        <v>0</v>
      </c>
      <c r="P1732" s="25" t="s">
        <v>15</v>
      </c>
      <c r="Q1732" s="28" t="str">
        <f>IF(ISNUMBER(SEARCH(",",Table_owssvr[[#This Row],[Created By]])),SUBSTITUTE(Table_owssvr[[#This Row],[Created By]]," OCD,",""),Table_owssvr[[#This Row],[Created By]])</f>
        <v>Kimberly Lundy</v>
      </c>
      <c r="R1732" s="28" t="str">
        <f>IF(ISNUMBER(SEARCH(",",Table_owssvr[[#This Row],[Created By]])),(MID(Table_owssvr[[#This Row],[Created By_A]]&amp;" "&amp;Table_owssvr[[#This Row],[Created By_A]],FIND(" ",Table_owssvr[[#This Row],[Created By_A]])+1,LEN(Table_owssvr[[#This Row],[Created By_A]]))),Table_owssvr[[#This Row],[Created By]])</f>
        <v>Kimberly Lundy</v>
      </c>
      <c r="S1732" s="36" t="str">
        <f>IF(ISNUMBER(SEARCH(",",Table_owssvr[[#This Row],[Created By_B1]])),SUBSTITUTE(Table_owssvr[[#This Row],[Created By_B1]],",",""),Table_owssvr[[#This Row],[Created By_B1]])</f>
        <v>Kimberly Lundy</v>
      </c>
      <c r="T1732" s="31">
        <v>1752</v>
      </c>
      <c r="U1732" s="25" t="s">
        <v>15</v>
      </c>
      <c r="V1732" s="29">
        <v>43837.622615740744</v>
      </c>
      <c r="W1732" s="25" t="s">
        <v>3206</v>
      </c>
      <c r="X1732" s="25"/>
      <c r="Y1732" s="25" t="s">
        <v>13</v>
      </c>
      <c r="Z1732" s="25" t="s">
        <v>12</v>
      </c>
      <c r="AA1732" s="25" t="s">
        <v>11</v>
      </c>
    </row>
    <row r="1733" spans="1:27" x14ac:dyDescent="0.25">
      <c r="A1733" s="25" t="s">
        <v>1724</v>
      </c>
      <c r="B1733" s="26">
        <v>43804</v>
      </c>
      <c r="C1733" s="27" t="str">
        <f ca="1">IF(Table_owssvr[[#This Row],[Date]]&gt;=(TODAY()-365),"Y","N")</f>
        <v>Y</v>
      </c>
      <c r="D1733" s="25" t="s">
        <v>3361</v>
      </c>
      <c r="E1733" s="25" t="s">
        <v>19</v>
      </c>
      <c r="F1733" s="14" t="s">
        <v>3378</v>
      </c>
      <c r="G1733" s="25" t="s">
        <v>1676</v>
      </c>
      <c r="H1733" s="28" t="str">
        <f>IFERROR(LEFT(Table_owssvr[[#This Row],[Subject]],FIND(";",Table_owssvr[[#This Row],[Subject]])-1),Table_owssvr[[#This Row],[Subject]])</f>
        <v>Eligible CDBG Activities</v>
      </c>
      <c r="I1733" s="25" t="s">
        <v>27</v>
      </c>
      <c r="J1733" s="25" t="s">
        <v>3206</v>
      </c>
      <c r="K1733" s="29">
        <v>43837.628009259257</v>
      </c>
      <c r="L1733" s="25"/>
      <c r="M1733" s="25"/>
      <c r="N1733" s="30" t="s">
        <v>12</v>
      </c>
      <c r="O1733" s="28" t="b">
        <v>0</v>
      </c>
      <c r="P1733" s="25" t="s">
        <v>15</v>
      </c>
      <c r="Q1733" s="28" t="str">
        <f>IF(ISNUMBER(SEARCH(",",Table_owssvr[[#This Row],[Created By]])),SUBSTITUTE(Table_owssvr[[#This Row],[Created By]]," OCD,",""),Table_owssvr[[#This Row],[Created By]])</f>
        <v>Kimberly Lundy</v>
      </c>
      <c r="R1733" s="28" t="str">
        <f>IF(ISNUMBER(SEARCH(",",Table_owssvr[[#This Row],[Created By]])),(MID(Table_owssvr[[#This Row],[Created By_A]]&amp;" "&amp;Table_owssvr[[#This Row],[Created By_A]],FIND(" ",Table_owssvr[[#This Row],[Created By_A]])+1,LEN(Table_owssvr[[#This Row],[Created By_A]]))),Table_owssvr[[#This Row],[Created By]])</f>
        <v>Kimberly Lundy</v>
      </c>
      <c r="S1733" s="36" t="str">
        <f>IF(ISNUMBER(SEARCH(",",Table_owssvr[[#This Row],[Created By_B1]])),SUBSTITUTE(Table_owssvr[[#This Row],[Created By_B1]],",",""),Table_owssvr[[#This Row],[Created By_B1]])</f>
        <v>Kimberly Lundy</v>
      </c>
      <c r="T1733" s="31">
        <v>1753</v>
      </c>
      <c r="U1733" s="25" t="s">
        <v>15</v>
      </c>
      <c r="V1733" s="29">
        <v>43837.628009259257</v>
      </c>
      <c r="W1733" s="25" t="s">
        <v>3206</v>
      </c>
      <c r="X1733" s="25"/>
      <c r="Y1733" s="25" t="s">
        <v>13</v>
      </c>
      <c r="Z1733" s="25" t="s">
        <v>12</v>
      </c>
      <c r="AA1733" s="25" t="s">
        <v>11</v>
      </c>
    </row>
    <row r="1734" spans="1:27" x14ac:dyDescent="0.25">
      <c r="A1734" s="25" t="s">
        <v>3379</v>
      </c>
      <c r="B1734" s="26">
        <v>43805</v>
      </c>
      <c r="C1734" s="27" t="str">
        <f ca="1">IF(Table_owssvr[[#This Row],[Date]]&gt;=(TODAY()-365),"Y","N")</f>
        <v>Y</v>
      </c>
      <c r="D1734" s="25" t="s">
        <v>3361</v>
      </c>
      <c r="E1734" s="25" t="s">
        <v>19</v>
      </c>
      <c r="F1734" s="14" t="s">
        <v>3372</v>
      </c>
      <c r="G1734" s="25" t="s">
        <v>1676</v>
      </c>
      <c r="H1734" s="28" t="str">
        <f>IFERROR(LEFT(Table_owssvr[[#This Row],[Subject]],FIND(";",Table_owssvr[[#This Row],[Subject]])-1),Table_owssvr[[#This Row],[Subject]])</f>
        <v>Eligible CDBG Activities</v>
      </c>
      <c r="I1734" s="25" t="s">
        <v>27</v>
      </c>
      <c r="J1734" s="25" t="s">
        <v>3206</v>
      </c>
      <c r="K1734" s="29">
        <v>43837.628495370373</v>
      </c>
      <c r="L1734" s="25"/>
      <c r="M1734" s="25"/>
      <c r="N1734" s="30" t="s">
        <v>12</v>
      </c>
      <c r="O1734" s="28" t="b">
        <v>0</v>
      </c>
      <c r="P1734" s="25" t="s">
        <v>15</v>
      </c>
      <c r="Q1734" s="28" t="str">
        <f>IF(ISNUMBER(SEARCH(",",Table_owssvr[[#This Row],[Created By]])),SUBSTITUTE(Table_owssvr[[#This Row],[Created By]]," OCD,",""),Table_owssvr[[#This Row],[Created By]])</f>
        <v>Kimberly Lundy</v>
      </c>
      <c r="R1734" s="28" t="str">
        <f>IF(ISNUMBER(SEARCH(",",Table_owssvr[[#This Row],[Created By]])),(MID(Table_owssvr[[#This Row],[Created By_A]]&amp;" "&amp;Table_owssvr[[#This Row],[Created By_A]],FIND(" ",Table_owssvr[[#This Row],[Created By_A]])+1,LEN(Table_owssvr[[#This Row],[Created By_A]]))),Table_owssvr[[#This Row],[Created By]])</f>
        <v>Kimberly Lundy</v>
      </c>
      <c r="S1734" s="36" t="str">
        <f>IF(ISNUMBER(SEARCH(",",Table_owssvr[[#This Row],[Created By_B1]])),SUBSTITUTE(Table_owssvr[[#This Row],[Created By_B1]],",",""),Table_owssvr[[#This Row],[Created By_B1]])</f>
        <v>Kimberly Lundy</v>
      </c>
      <c r="T1734" s="31">
        <v>1754</v>
      </c>
      <c r="U1734" s="25" t="s">
        <v>15</v>
      </c>
      <c r="V1734" s="29">
        <v>43837.628495370373</v>
      </c>
      <c r="W1734" s="25" t="s">
        <v>3206</v>
      </c>
      <c r="X1734" s="25"/>
      <c r="Y1734" s="25" t="s">
        <v>13</v>
      </c>
      <c r="Z1734" s="25" t="s">
        <v>12</v>
      </c>
      <c r="AA1734" s="25" t="s">
        <v>11</v>
      </c>
    </row>
    <row r="1735" spans="1:27" x14ac:dyDescent="0.25">
      <c r="A1735" s="25" t="s">
        <v>3380</v>
      </c>
      <c r="B1735" s="26">
        <v>43805</v>
      </c>
      <c r="C1735" s="27" t="str">
        <f ca="1">IF(Table_owssvr[[#This Row],[Date]]&gt;=(TODAY()-365),"Y","N")</f>
        <v>Y</v>
      </c>
      <c r="D1735" s="25" t="s">
        <v>3361</v>
      </c>
      <c r="E1735" s="25" t="s">
        <v>19</v>
      </c>
      <c r="F1735" s="14" t="s">
        <v>3381</v>
      </c>
      <c r="G1735" s="25" t="s">
        <v>1676</v>
      </c>
      <c r="H1735" s="28" t="str">
        <f>IFERROR(LEFT(Table_owssvr[[#This Row],[Subject]],FIND(";",Table_owssvr[[#This Row],[Subject]])-1),Table_owssvr[[#This Row],[Subject]])</f>
        <v>Eligible CDBG Activities</v>
      </c>
      <c r="I1735" s="25" t="s">
        <v>27</v>
      </c>
      <c r="J1735" s="25" t="s">
        <v>3206</v>
      </c>
      <c r="K1735" s="29">
        <v>43837.630069444444</v>
      </c>
      <c r="L1735" s="25"/>
      <c r="M1735" s="25"/>
      <c r="N1735" s="30" t="s">
        <v>12</v>
      </c>
      <c r="O1735" s="28" t="b">
        <v>0</v>
      </c>
      <c r="P1735" s="25" t="s">
        <v>15</v>
      </c>
      <c r="Q1735" s="28" t="str">
        <f>IF(ISNUMBER(SEARCH(",",Table_owssvr[[#This Row],[Created By]])),SUBSTITUTE(Table_owssvr[[#This Row],[Created By]]," OCD,",""),Table_owssvr[[#This Row],[Created By]])</f>
        <v>Kimberly Lundy</v>
      </c>
      <c r="R1735" s="28" t="str">
        <f>IF(ISNUMBER(SEARCH(",",Table_owssvr[[#This Row],[Created By]])),(MID(Table_owssvr[[#This Row],[Created By_A]]&amp;" "&amp;Table_owssvr[[#This Row],[Created By_A]],FIND(" ",Table_owssvr[[#This Row],[Created By_A]])+1,LEN(Table_owssvr[[#This Row],[Created By_A]]))),Table_owssvr[[#This Row],[Created By]])</f>
        <v>Kimberly Lundy</v>
      </c>
      <c r="S1735" s="36" t="str">
        <f>IF(ISNUMBER(SEARCH(",",Table_owssvr[[#This Row],[Created By_B1]])),SUBSTITUTE(Table_owssvr[[#This Row],[Created By_B1]],",",""),Table_owssvr[[#This Row],[Created By_B1]])</f>
        <v>Kimberly Lundy</v>
      </c>
      <c r="T1735" s="31">
        <v>1755</v>
      </c>
      <c r="U1735" s="25" t="s">
        <v>15</v>
      </c>
      <c r="V1735" s="29">
        <v>43837.630069444444</v>
      </c>
      <c r="W1735" s="25" t="s">
        <v>3206</v>
      </c>
      <c r="X1735" s="25"/>
      <c r="Y1735" s="25" t="s">
        <v>13</v>
      </c>
      <c r="Z1735" s="25" t="s">
        <v>12</v>
      </c>
      <c r="AA1735" s="25" t="s">
        <v>11</v>
      </c>
    </row>
    <row r="1736" spans="1:27" x14ac:dyDescent="0.25">
      <c r="A1736" s="25" t="s">
        <v>3382</v>
      </c>
      <c r="B1736" s="26">
        <v>43805</v>
      </c>
      <c r="C1736" s="27" t="str">
        <f ca="1">IF(Table_owssvr[[#This Row],[Date]]&gt;=(TODAY()-365),"Y","N")</f>
        <v>Y</v>
      </c>
      <c r="D1736" s="25" t="s">
        <v>3361</v>
      </c>
      <c r="E1736" s="25" t="s">
        <v>19</v>
      </c>
      <c r="F1736" s="14" t="s">
        <v>3383</v>
      </c>
      <c r="G1736" s="25" t="s">
        <v>1676</v>
      </c>
      <c r="H1736" s="28" t="str">
        <f>IFERROR(LEFT(Table_owssvr[[#This Row],[Subject]],FIND(";",Table_owssvr[[#This Row],[Subject]])-1),Table_owssvr[[#This Row],[Subject]])</f>
        <v>Eligible CDBG Activities</v>
      </c>
      <c r="I1736" s="25" t="s">
        <v>27</v>
      </c>
      <c r="J1736" s="25" t="s">
        <v>3206</v>
      </c>
      <c r="K1736" s="29">
        <v>43837.645312499997</v>
      </c>
      <c r="L1736" s="25"/>
      <c r="M1736" s="25"/>
      <c r="N1736" s="30" t="s">
        <v>12</v>
      </c>
      <c r="O1736" s="28" t="b">
        <v>0</v>
      </c>
      <c r="P1736" s="25" t="s">
        <v>15</v>
      </c>
      <c r="Q1736" s="28" t="str">
        <f>IF(ISNUMBER(SEARCH(",",Table_owssvr[[#This Row],[Created By]])),SUBSTITUTE(Table_owssvr[[#This Row],[Created By]]," OCD,",""),Table_owssvr[[#This Row],[Created By]])</f>
        <v>Kimberly Lundy</v>
      </c>
      <c r="R1736" s="28" t="str">
        <f>IF(ISNUMBER(SEARCH(",",Table_owssvr[[#This Row],[Created By]])),(MID(Table_owssvr[[#This Row],[Created By_A]]&amp;" "&amp;Table_owssvr[[#This Row],[Created By_A]],FIND(" ",Table_owssvr[[#This Row],[Created By_A]])+1,LEN(Table_owssvr[[#This Row],[Created By_A]]))),Table_owssvr[[#This Row],[Created By]])</f>
        <v>Kimberly Lundy</v>
      </c>
      <c r="S1736" s="36" t="str">
        <f>IF(ISNUMBER(SEARCH(",",Table_owssvr[[#This Row],[Created By_B1]])),SUBSTITUTE(Table_owssvr[[#This Row],[Created By_B1]],",",""),Table_owssvr[[#This Row],[Created By_B1]])</f>
        <v>Kimberly Lundy</v>
      </c>
      <c r="T1736" s="31">
        <v>1756</v>
      </c>
      <c r="U1736" s="25" t="s">
        <v>15</v>
      </c>
      <c r="V1736" s="29">
        <v>43837.645312499997</v>
      </c>
      <c r="W1736" s="25" t="s">
        <v>3206</v>
      </c>
      <c r="X1736" s="25"/>
      <c r="Y1736" s="25" t="s">
        <v>13</v>
      </c>
      <c r="Z1736" s="25" t="s">
        <v>12</v>
      </c>
      <c r="AA1736" s="25" t="s">
        <v>11</v>
      </c>
    </row>
    <row r="1737" spans="1:27" x14ac:dyDescent="0.25">
      <c r="A1737" s="25" t="s">
        <v>3379</v>
      </c>
      <c r="B1737" s="26">
        <v>43805</v>
      </c>
      <c r="C1737" s="27" t="str">
        <f ca="1">IF(Table_owssvr[[#This Row],[Date]]&gt;=(TODAY()-365),"Y","N")</f>
        <v>Y</v>
      </c>
      <c r="D1737" s="25" t="s">
        <v>3361</v>
      </c>
      <c r="E1737" s="25" t="s">
        <v>19</v>
      </c>
      <c r="F1737" s="14" t="s">
        <v>3384</v>
      </c>
      <c r="G1737" s="25" t="s">
        <v>1676</v>
      </c>
      <c r="H1737" s="28" t="str">
        <f>IFERROR(LEFT(Table_owssvr[[#This Row],[Subject]],FIND(";",Table_owssvr[[#This Row],[Subject]])-1),Table_owssvr[[#This Row],[Subject]])</f>
        <v>Eligible CDBG Activities</v>
      </c>
      <c r="I1737" s="25" t="s">
        <v>27</v>
      </c>
      <c r="J1737" s="25" t="s">
        <v>3206</v>
      </c>
      <c r="K1737" s="29">
        <v>43837.645798611113</v>
      </c>
      <c r="L1737" s="25"/>
      <c r="M1737" s="25"/>
      <c r="N1737" s="30" t="s">
        <v>12</v>
      </c>
      <c r="O1737" s="28" t="b">
        <v>0</v>
      </c>
      <c r="P1737" s="25" t="s">
        <v>15</v>
      </c>
      <c r="Q1737" s="28" t="str">
        <f>IF(ISNUMBER(SEARCH(",",Table_owssvr[[#This Row],[Created By]])),SUBSTITUTE(Table_owssvr[[#This Row],[Created By]]," OCD,",""),Table_owssvr[[#This Row],[Created By]])</f>
        <v>Kimberly Lundy</v>
      </c>
      <c r="R1737" s="28" t="str">
        <f>IF(ISNUMBER(SEARCH(",",Table_owssvr[[#This Row],[Created By]])),(MID(Table_owssvr[[#This Row],[Created By_A]]&amp;" "&amp;Table_owssvr[[#This Row],[Created By_A]],FIND(" ",Table_owssvr[[#This Row],[Created By_A]])+1,LEN(Table_owssvr[[#This Row],[Created By_A]]))),Table_owssvr[[#This Row],[Created By]])</f>
        <v>Kimberly Lundy</v>
      </c>
      <c r="S1737" s="36" t="str">
        <f>IF(ISNUMBER(SEARCH(",",Table_owssvr[[#This Row],[Created By_B1]])),SUBSTITUTE(Table_owssvr[[#This Row],[Created By_B1]],",",""),Table_owssvr[[#This Row],[Created By_B1]])</f>
        <v>Kimberly Lundy</v>
      </c>
      <c r="T1737" s="31">
        <v>1757</v>
      </c>
      <c r="U1737" s="25" t="s">
        <v>15</v>
      </c>
      <c r="V1737" s="29">
        <v>43837.645798611113</v>
      </c>
      <c r="W1737" s="25" t="s">
        <v>3206</v>
      </c>
      <c r="X1737" s="25"/>
      <c r="Y1737" s="25" t="s">
        <v>13</v>
      </c>
      <c r="Z1737" s="25" t="s">
        <v>12</v>
      </c>
      <c r="AA1737" s="25" t="s">
        <v>11</v>
      </c>
    </row>
    <row r="1738" spans="1:27" x14ac:dyDescent="0.25">
      <c r="A1738" s="25" t="s">
        <v>2081</v>
      </c>
      <c r="B1738" s="26">
        <v>43805</v>
      </c>
      <c r="C1738" s="27" t="str">
        <f ca="1">IF(Table_owssvr[[#This Row],[Date]]&gt;=(TODAY()-365),"Y","N")</f>
        <v>Y</v>
      </c>
      <c r="D1738" s="25" t="s">
        <v>3361</v>
      </c>
      <c r="E1738" s="25" t="s">
        <v>19</v>
      </c>
      <c r="F1738" s="14" t="s">
        <v>3374</v>
      </c>
      <c r="G1738" s="25" t="s">
        <v>1676</v>
      </c>
      <c r="H1738" s="28" t="str">
        <f>IFERROR(LEFT(Table_owssvr[[#This Row],[Subject]],FIND(";",Table_owssvr[[#This Row],[Subject]])-1),Table_owssvr[[#This Row],[Subject]])</f>
        <v>Eligible CDBG Activities</v>
      </c>
      <c r="I1738" s="25" t="s">
        <v>27</v>
      </c>
      <c r="J1738" s="25" t="s">
        <v>3206</v>
      </c>
      <c r="K1738" s="29">
        <v>43837.646296296298</v>
      </c>
      <c r="L1738" s="25"/>
      <c r="M1738" s="25"/>
      <c r="N1738" s="30" t="s">
        <v>12</v>
      </c>
      <c r="O1738" s="28" t="b">
        <v>0</v>
      </c>
      <c r="P1738" s="25" t="s">
        <v>15</v>
      </c>
      <c r="Q1738" s="28" t="str">
        <f>IF(ISNUMBER(SEARCH(",",Table_owssvr[[#This Row],[Created By]])),SUBSTITUTE(Table_owssvr[[#This Row],[Created By]]," OCD,",""),Table_owssvr[[#This Row],[Created By]])</f>
        <v>Kimberly Lundy</v>
      </c>
      <c r="R1738" s="28" t="str">
        <f>IF(ISNUMBER(SEARCH(",",Table_owssvr[[#This Row],[Created By]])),(MID(Table_owssvr[[#This Row],[Created By_A]]&amp;" "&amp;Table_owssvr[[#This Row],[Created By_A]],FIND(" ",Table_owssvr[[#This Row],[Created By_A]])+1,LEN(Table_owssvr[[#This Row],[Created By_A]]))),Table_owssvr[[#This Row],[Created By]])</f>
        <v>Kimberly Lundy</v>
      </c>
      <c r="S1738" s="36" t="str">
        <f>IF(ISNUMBER(SEARCH(",",Table_owssvr[[#This Row],[Created By_B1]])),SUBSTITUTE(Table_owssvr[[#This Row],[Created By_B1]],",",""),Table_owssvr[[#This Row],[Created By_B1]])</f>
        <v>Kimberly Lundy</v>
      </c>
      <c r="T1738" s="31">
        <v>1758</v>
      </c>
      <c r="U1738" s="25" t="s">
        <v>15</v>
      </c>
      <c r="V1738" s="29">
        <v>43837.646296296298</v>
      </c>
      <c r="W1738" s="25" t="s">
        <v>3206</v>
      </c>
      <c r="X1738" s="25"/>
      <c r="Y1738" s="25" t="s">
        <v>13</v>
      </c>
      <c r="Z1738" s="25" t="s">
        <v>12</v>
      </c>
      <c r="AA1738" s="25" t="s">
        <v>11</v>
      </c>
    </row>
    <row r="1739" spans="1:27" x14ac:dyDescent="0.25">
      <c r="A1739" s="25" t="s">
        <v>3385</v>
      </c>
      <c r="B1739" s="26">
        <v>43805</v>
      </c>
      <c r="C1739" s="27" t="str">
        <f ca="1">IF(Table_owssvr[[#This Row],[Date]]&gt;=(TODAY()-365),"Y","N")</f>
        <v>Y</v>
      </c>
      <c r="D1739" s="25" t="s">
        <v>3361</v>
      </c>
      <c r="E1739" s="25" t="s">
        <v>19</v>
      </c>
      <c r="F1739" s="14" t="s">
        <v>3372</v>
      </c>
      <c r="G1739" s="25" t="s">
        <v>1676</v>
      </c>
      <c r="H1739" s="28" t="str">
        <f>IFERROR(LEFT(Table_owssvr[[#This Row],[Subject]],FIND(";",Table_owssvr[[#This Row],[Subject]])-1),Table_owssvr[[#This Row],[Subject]])</f>
        <v>Eligible CDBG Activities</v>
      </c>
      <c r="I1739" s="25" t="s">
        <v>27</v>
      </c>
      <c r="J1739" s="25" t="s">
        <v>3206</v>
      </c>
      <c r="K1739" s="29">
        <v>43837.646736111114</v>
      </c>
      <c r="L1739" s="25"/>
      <c r="M1739" s="25"/>
      <c r="N1739" s="30" t="s">
        <v>12</v>
      </c>
      <c r="O1739" s="28" t="b">
        <v>0</v>
      </c>
      <c r="P1739" s="25" t="s">
        <v>15</v>
      </c>
      <c r="Q1739" s="28" t="str">
        <f>IF(ISNUMBER(SEARCH(",",Table_owssvr[[#This Row],[Created By]])),SUBSTITUTE(Table_owssvr[[#This Row],[Created By]]," OCD,",""),Table_owssvr[[#This Row],[Created By]])</f>
        <v>Kimberly Lundy</v>
      </c>
      <c r="R1739" s="28" t="str">
        <f>IF(ISNUMBER(SEARCH(",",Table_owssvr[[#This Row],[Created By]])),(MID(Table_owssvr[[#This Row],[Created By_A]]&amp;" "&amp;Table_owssvr[[#This Row],[Created By_A]],FIND(" ",Table_owssvr[[#This Row],[Created By_A]])+1,LEN(Table_owssvr[[#This Row],[Created By_A]]))),Table_owssvr[[#This Row],[Created By]])</f>
        <v>Kimberly Lundy</v>
      </c>
      <c r="S1739" s="36" t="str">
        <f>IF(ISNUMBER(SEARCH(",",Table_owssvr[[#This Row],[Created By_B1]])),SUBSTITUTE(Table_owssvr[[#This Row],[Created By_B1]],",",""),Table_owssvr[[#This Row],[Created By_B1]])</f>
        <v>Kimberly Lundy</v>
      </c>
      <c r="T1739" s="31">
        <v>1759</v>
      </c>
      <c r="U1739" s="25" t="s">
        <v>15</v>
      </c>
      <c r="V1739" s="29">
        <v>43837.646736111114</v>
      </c>
      <c r="W1739" s="25" t="s">
        <v>3206</v>
      </c>
      <c r="X1739" s="25"/>
      <c r="Y1739" s="25" t="s">
        <v>13</v>
      </c>
      <c r="Z1739" s="25" t="s">
        <v>12</v>
      </c>
      <c r="AA1739" s="25" t="s">
        <v>11</v>
      </c>
    </row>
    <row r="1740" spans="1:27" x14ac:dyDescent="0.25">
      <c r="A1740" s="25" t="s">
        <v>3386</v>
      </c>
      <c r="B1740" s="26">
        <v>43805</v>
      </c>
      <c r="C1740" s="27" t="str">
        <f ca="1">IF(Table_owssvr[[#This Row],[Date]]&gt;=(TODAY()-365),"Y","N")</f>
        <v>Y</v>
      </c>
      <c r="D1740" s="25" t="s">
        <v>3361</v>
      </c>
      <c r="E1740" s="25" t="s">
        <v>19</v>
      </c>
      <c r="F1740" s="14" t="s">
        <v>3387</v>
      </c>
      <c r="G1740" s="25" t="s">
        <v>451</v>
      </c>
      <c r="H1740" s="28" t="str">
        <f>IFERROR(LEFT(Table_owssvr[[#This Row],[Subject]],FIND(";",Table_owssvr[[#This Row],[Subject]])-1),Table_owssvr[[#This Row],[Subject]])</f>
        <v>Eligible CDBG Activities</v>
      </c>
      <c r="I1740" s="25" t="s">
        <v>27</v>
      </c>
      <c r="J1740" s="25" t="s">
        <v>3206</v>
      </c>
      <c r="K1740" s="29">
        <v>43837.64770833333</v>
      </c>
      <c r="L1740" s="25"/>
      <c r="M1740" s="25"/>
      <c r="N1740" s="30" t="s">
        <v>12</v>
      </c>
      <c r="O1740" s="28" t="b">
        <v>0</v>
      </c>
      <c r="P1740" s="25" t="s">
        <v>15</v>
      </c>
      <c r="Q1740" s="28" t="str">
        <f>IF(ISNUMBER(SEARCH(",",Table_owssvr[[#This Row],[Created By]])),SUBSTITUTE(Table_owssvr[[#This Row],[Created By]]," OCD,",""),Table_owssvr[[#This Row],[Created By]])</f>
        <v>Kimberly Lundy</v>
      </c>
      <c r="R1740" s="28" t="str">
        <f>IF(ISNUMBER(SEARCH(",",Table_owssvr[[#This Row],[Created By]])),(MID(Table_owssvr[[#This Row],[Created By_A]]&amp;" "&amp;Table_owssvr[[#This Row],[Created By_A]],FIND(" ",Table_owssvr[[#This Row],[Created By_A]])+1,LEN(Table_owssvr[[#This Row],[Created By_A]]))),Table_owssvr[[#This Row],[Created By]])</f>
        <v>Kimberly Lundy</v>
      </c>
      <c r="S1740" s="36" t="str">
        <f>IF(ISNUMBER(SEARCH(",",Table_owssvr[[#This Row],[Created By_B1]])),SUBSTITUTE(Table_owssvr[[#This Row],[Created By_B1]],",",""),Table_owssvr[[#This Row],[Created By_B1]])</f>
        <v>Kimberly Lundy</v>
      </c>
      <c r="T1740" s="31">
        <v>1760</v>
      </c>
      <c r="U1740" s="25" t="s">
        <v>15</v>
      </c>
      <c r="V1740" s="29">
        <v>43837.64770833333</v>
      </c>
      <c r="W1740" s="25" t="s">
        <v>3206</v>
      </c>
      <c r="X1740" s="25"/>
      <c r="Y1740" s="25" t="s">
        <v>13</v>
      </c>
      <c r="Z1740" s="25" t="s">
        <v>12</v>
      </c>
      <c r="AA1740" s="25" t="s">
        <v>11</v>
      </c>
    </row>
    <row r="1741" spans="1:27" x14ac:dyDescent="0.25">
      <c r="A1741" s="25" t="s">
        <v>3388</v>
      </c>
      <c r="B1741" s="26">
        <v>43808</v>
      </c>
      <c r="C1741" s="27" t="str">
        <f ca="1">IF(Table_owssvr[[#This Row],[Date]]&gt;=(TODAY()-365),"Y","N")</f>
        <v>Y</v>
      </c>
      <c r="D1741" s="25" t="s">
        <v>3361</v>
      </c>
      <c r="E1741" s="25" t="s">
        <v>19</v>
      </c>
      <c r="F1741" s="14" t="s">
        <v>3389</v>
      </c>
      <c r="G1741" s="25" t="s">
        <v>1125</v>
      </c>
      <c r="H1741" s="28" t="str">
        <f>IFERROR(LEFT(Table_owssvr[[#This Row],[Subject]],FIND(";",Table_owssvr[[#This Row],[Subject]])-1),Table_owssvr[[#This Row],[Subject]])</f>
        <v>Eligible CDBG Activities</v>
      </c>
      <c r="I1741" s="25" t="s">
        <v>27</v>
      </c>
      <c r="J1741" s="25" t="s">
        <v>3206</v>
      </c>
      <c r="K1741" s="29">
        <v>43837.648229166669</v>
      </c>
      <c r="L1741" s="25"/>
      <c r="M1741" s="25"/>
      <c r="N1741" s="30" t="s">
        <v>12</v>
      </c>
      <c r="O1741" s="28" t="b">
        <v>0</v>
      </c>
      <c r="P1741" s="25" t="s">
        <v>15</v>
      </c>
      <c r="Q1741" s="28" t="str">
        <f>IF(ISNUMBER(SEARCH(",",Table_owssvr[[#This Row],[Created By]])),SUBSTITUTE(Table_owssvr[[#This Row],[Created By]]," OCD,",""),Table_owssvr[[#This Row],[Created By]])</f>
        <v>Kimberly Lundy</v>
      </c>
      <c r="R1741" s="28" t="str">
        <f>IF(ISNUMBER(SEARCH(",",Table_owssvr[[#This Row],[Created By]])),(MID(Table_owssvr[[#This Row],[Created By_A]]&amp;" "&amp;Table_owssvr[[#This Row],[Created By_A]],FIND(" ",Table_owssvr[[#This Row],[Created By_A]])+1,LEN(Table_owssvr[[#This Row],[Created By_A]]))),Table_owssvr[[#This Row],[Created By]])</f>
        <v>Kimberly Lundy</v>
      </c>
      <c r="S1741" s="36" t="str">
        <f>IF(ISNUMBER(SEARCH(",",Table_owssvr[[#This Row],[Created By_B1]])),SUBSTITUTE(Table_owssvr[[#This Row],[Created By_B1]],",",""),Table_owssvr[[#This Row],[Created By_B1]])</f>
        <v>Kimberly Lundy</v>
      </c>
      <c r="T1741" s="31">
        <v>1761</v>
      </c>
      <c r="U1741" s="25" t="s">
        <v>15</v>
      </c>
      <c r="V1741" s="29">
        <v>43837.648229166669</v>
      </c>
      <c r="W1741" s="25" t="s">
        <v>3206</v>
      </c>
      <c r="X1741" s="25"/>
      <c r="Y1741" s="25" t="s">
        <v>13</v>
      </c>
      <c r="Z1741" s="25" t="s">
        <v>12</v>
      </c>
      <c r="AA1741" s="25" t="s">
        <v>11</v>
      </c>
    </row>
    <row r="1742" spans="1:27" x14ac:dyDescent="0.25">
      <c r="A1742" s="25" t="s">
        <v>2042</v>
      </c>
      <c r="B1742" s="26">
        <v>43808</v>
      </c>
      <c r="C1742" s="27" t="str">
        <f ca="1">IF(Table_owssvr[[#This Row],[Date]]&gt;=(TODAY()-365),"Y","N")</f>
        <v>Y</v>
      </c>
      <c r="D1742" s="25" t="s">
        <v>3361</v>
      </c>
      <c r="E1742" s="25" t="s">
        <v>19</v>
      </c>
      <c r="F1742" s="14" t="s">
        <v>3389</v>
      </c>
      <c r="G1742" s="25" t="s">
        <v>1676</v>
      </c>
      <c r="H1742" s="28" t="str">
        <f>IFERROR(LEFT(Table_owssvr[[#This Row],[Subject]],FIND(";",Table_owssvr[[#This Row],[Subject]])-1),Table_owssvr[[#This Row],[Subject]])</f>
        <v>Eligible CDBG Activities</v>
      </c>
      <c r="I1742" s="25" t="s">
        <v>27</v>
      </c>
      <c r="J1742" s="25" t="s">
        <v>3206</v>
      </c>
      <c r="K1742" s="29">
        <v>43837.648819444446</v>
      </c>
      <c r="L1742" s="25"/>
      <c r="M1742" s="25"/>
      <c r="N1742" s="30" t="s">
        <v>12</v>
      </c>
      <c r="O1742" s="28" t="b">
        <v>0</v>
      </c>
      <c r="P1742" s="25" t="s">
        <v>15</v>
      </c>
      <c r="Q1742" s="28" t="str">
        <f>IF(ISNUMBER(SEARCH(",",Table_owssvr[[#This Row],[Created By]])),SUBSTITUTE(Table_owssvr[[#This Row],[Created By]]," OCD,",""),Table_owssvr[[#This Row],[Created By]])</f>
        <v>Kimberly Lundy</v>
      </c>
      <c r="R1742" s="28" t="str">
        <f>IF(ISNUMBER(SEARCH(",",Table_owssvr[[#This Row],[Created By]])),(MID(Table_owssvr[[#This Row],[Created By_A]]&amp;" "&amp;Table_owssvr[[#This Row],[Created By_A]],FIND(" ",Table_owssvr[[#This Row],[Created By_A]])+1,LEN(Table_owssvr[[#This Row],[Created By_A]]))),Table_owssvr[[#This Row],[Created By]])</f>
        <v>Kimberly Lundy</v>
      </c>
      <c r="S1742" s="36" t="str">
        <f>IF(ISNUMBER(SEARCH(",",Table_owssvr[[#This Row],[Created By_B1]])),SUBSTITUTE(Table_owssvr[[#This Row],[Created By_B1]],",",""),Table_owssvr[[#This Row],[Created By_B1]])</f>
        <v>Kimberly Lundy</v>
      </c>
      <c r="T1742" s="31">
        <v>1762</v>
      </c>
      <c r="U1742" s="25" t="s">
        <v>15</v>
      </c>
      <c r="V1742" s="29">
        <v>43837.648819444446</v>
      </c>
      <c r="W1742" s="25" t="s">
        <v>3206</v>
      </c>
      <c r="X1742" s="25"/>
      <c r="Y1742" s="25" t="s">
        <v>13</v>
      </c>
      <c r="Z1742" s="25" t="s">
        <v>12</v>
      </c>
      <c r="AA1742" s="25" t="s">
        <v>11</v>
      </c>
    </row>
    <row r="1743" spans="1:27" x14ac:dyDescent="0.25">
      <c r="A1743" s="25" t="s">
        <v>3390</v>
      </c>
      <c r="B1743" s="26">
        <v>43837</v>
      </c>
      <c r="C1743" s="27" t="str">
        <f ca="1">IF(Table_owssvr[[#This Row],[Date]]&gt;=(TODAY()-365),"Y","N")</f>
        <v>Y</v>
      </c>
      <c r="D1743" s="25" t="s">
        <v>3361</v>
      </c>
      <c r="E1743" s="25" t="s">
        <v>19</v>
      </c>
      <c r="F1743" s="14" t="s">
        <v>3391</v>
      </c>
      <c r="G1743" s="25" t="s">
        <v>1676</v>
      </c>
      <c r="H1743" s="28" t="str">
        <f>IFERROR(LEFT(Table_owssvr[[#This Row],[Subject]],FIND(";",Table_owssvr[[#This Row],[Subject]])-1),Table_owssvr[[#This Row],[Subject]])</f>
        <v>Eligible CDBG Activities</v>
      </c>
      <c r="I1743" s="25" t="s">
        <v>27</v>
      </c>
      <c r="J1743" s="25" t="s">
        <v>3206</v>
      </c>
      <c r="K1743" s="29">
        <v>43837.649328703701</v>
      </c>
      <c r="L1743" s="25"/>
      <c r="M1743" s="25"/>
      <c r="N1743" s="30" t="s">
        <v>12</v>
      </c>
      <c r="O1743" s="28" t="b">
        <v>0</v>
      </c>
      <c r="P1743" s="25" t="s">
        <v>15</v>
      </c>
      <c r="Q1743" s="28" t="str">
        <f>IF(ISNUMBER(SEARCH(",",Table_owssvr[[#This Row],[Created By]])),SUBSTITUTE(Table_owssvr[[#This Row],[Created By]]," OCD,",""),Table_owssvr[[#This Row],[Created By]])</f>
        <v>Kimberly Lundy</v>
      </c>
      <c r="R1743" s="28" t="str">
        <f>IF(ISNUMBER(SEARCH(",",Table_owssvr[[#This Row],[Created By]])),(MID(Table_owssvr[[#This Row],[Created By_A]]&amp;" "&amp;Table_owssvr[[#This Row],[Created By_A]],FIND(" ",Table_owssvr[[#This Row],[Created By_A]])+1,LEN(Table_owssvr[[#This Row],[Created By_A]]))),Table_owssvr[[#This Row],[Created By]])</f>
        <v>Kimberly Lundy</v>
      </c>
      <c r="S1743" s="36" t="str">
        <f>IF(ISNUMBER(SEARCH(",",Table_owssvr[[#This Row],[Created By_B1]])),SUBSTITUTE(Table_owssvr[[#This Row],[Created By_B1]],",",""),Table_owssvr[[#This Row],[Created By_B1]])</f>
        <v>Kimberly Lundy</v>
      </c>
      <c r="T1743" s="31">
        <v>1763</v>
      </c>
      <c r="U1743" s="25" t="s">
        <v>15</v>
      </c>
      <c r="V1743" s="29">
        <v>43837.649328703701</v>
      </c>
      <c r="W1743" s="25" t="s">
        <v>3206</v>
      </c>
      <c r="X1743" s="25"/>
      <c r="Y1743" s="25" t="s">
        <v>13</v>
      </c>
      <c r="Z1743" s="25" t="s">
        <v>12</v>
      </c>
      <c r="AA1743" s="25" t="s">
        <v>11</v>
      </c>
    </row>
    <row r="1744" spans="1:27" x14ac:dyDescent="0.25">
      <c r="A1744" s="25" t="s">
        <v>3392</v>
      </c>
      <c r="B1744" s="26">
        <v>43808</v>
      </c>
      <c r="C1744" s="27" t="str">
        <f ca="1">IF(Table_owssvr[[#This Row],[Date]]&gt;=(TODAY()-365),"Y","N")</f>
        <v>Y</v>
      </c>
      <c r="D1744" s="25" t="s">
        <v>3361</v>
      </c>
      <c r="E1744" s="25" t="s">
        <v>19</v>
      </c>
      <c r="F1744" s="14" t="s">
        <v>3393</v>
      </c>
      <c r="G1744" s="25" t="s">
        <v>1676</v>
      </c>
      <c r="H1744" s="28" t="str">
        <f>IFERROR(LEFT(Table_owssvr[[#This Row],[Subject]],FIND(";",Table_owssvr[[#This Row],[Subject]])-1),Table_owssvr[[#This Row],[Subject]])</f>
        <v>Eligible CDBG Activities</v>
      </c>
      <c r="I1744" s="25" t="s">
        <v>27</v>
      </c>
      <c r="J1744" s="25" t="s">
        <v>3206</v>
      </c>
      <c r="K1744" s="29">
        <v>43837.649837962963</v>
      </c>
      <c r="L1744" s="25"/>
      <c r="M1744" s="25"/>
      <c r="N1744" s="30" t="s">
        <v>12</v>
      </c>
      <c r="O1744" s="28" t="b">
        <v>0</v>
      </c>
      <c r="P1744" s="25" t="s">
        <v>15</v>
      </c>
      <c r="Q1744" s="28" t="str">
        <f>IF(ISNUMBER(SEARCH(",",Table_owssvr[[#This Row],[Created By]])),SUBSTITUTE(Table_owssvr[[#This Row],[Created By]]," OCD,",""),Table_owssvr[[#This Row],[Created By]])</f>
        <v>Kimberly Lundy</v>
      </c>
      <c r="R1744" s="28" t="str">
        <f>IF(ISNUMBER(SEARCH(",",Table_owssvr[[#This Row],[Created By]])),(MID(Table_owssvr[[#This Row],[Created By_A]]&amp;" "&amp;Table_owssvr[[#This Row],[Created By_A]],FIND(" ",Table_owssvr[[#This Row],[Created By_A]])+1,LEN(Table_owssvr[[#This Row],[Created By_A]]))),Table_owssvr[[#This Row],[Created By]])</f>
        <v>Kimberly Lundy</v>
      </c>
      <c r="S1744" s="36" t="str">
        <f>IF(ISNUMBER(SEARCH(",",Table_owssvr[[#This Row],[Created By_B1]])),SUBSTITUTE(Table_owssvr[[#This Row],[Created By_B1]],",",""),Table_owssvr[[#This Row],[Created By_B1]])</f>
        <v>Kimberly Lundy</v>
      </c>
      <c r="T1744" s="31">
        <v>1764</v>
      </c>
      <c r="U1744" s="25" t="s">
        <v>15</v>
      </c>
      <c r="V1744" s="29">
        <v>43837.649837962963</v>
      </c>
      <c r="W1744" s="25" t="s">
        <v>3206</v>
      </c>
      <c r="X1744" s="25"/>
      <c r="Y1744" s="25" t="s">
        <v>13</v>
      </c>
      <c r="Z1744" s="25" t="s">
        <v>12</v>
      </c>
      <c r="AA1744" s="25" t="s">
        <v>11</v>
      </c>
    </row>
    <row r="1745" spans="1:27" x14ac:dyDescent="0.25">
      <c r="A1745" s="25" t="s">
        <v>3394</v>
      </c>
      <c r="B1745" s="26">
        <v>43809</v>
      </c>
      <c r="C1745" s="27" t="str">
        <f ca="1">IF(Table_owssvr[[#This Row],[Date]]&gt;=(TODAY()-365),"Y","N")</f>
        <v>Y</v>
      </c>
      <c r="D1745" s="25" t="s">
        <v>3361</v>
      </c>
      <c r="E1745" s="25" t="s">
        <v>19</v>
      </c>
      <c r="F1745" s="14" t="s">
        <v>3395</v>
      </c>
      <c r="G1745" s="25" t="s">
        <v>1676</v>
      </c>
      <c r="H1745" s="28" t="str">
        <f>IFERROR(LEFT(Table_owssvr[[#This Row],[Subject]],FIND(";",Table_owssvr[[#This Row],[Subject]])-1),Table_owssvr[[#This Row],[Subject]])</f>
        <v>Eligible CDBG Activities</v>
      </c>
      <c r="I1745" s="25" t="s">
        <v>27</v>
      </c>
      <c r="J1745" s="25" t="s">
        <v>3206</v>
      </c>
      <c r="K1745" s="29">
        <v>43837.654722222222</v>
      </c>
      <c r="L1745" s="25"/>
      <c r="M1745" s="25"/>
      <c r="N1745" s="30" t="s">
        <v>12</v>
      </c>
      <c r="O1745" s="28" t="b">
        <v>0</v>
      </c>
      <c r="P1745" s="25" t="s">
        <v>15</v>
      </c>
      <c r="Q1745" s="28" t="str">
        <f>IF(ISNUMBER(SEARCH(",",Table_owssvr[[#This Row],[Created By]])),SUBSTITUTE(Table_owssvr[[#This Row],[Created By]]," OCD,",""),Table_owssvr[[#This Row],[Created By]])</f>
        <v>Kimberly Lundy</v>
      </c>
      <c r="R1745" s="28" t="str">
        <f>IF(ISNUMBER(SEARCH(",",Table_owssvr[[#This Row],[Created By]])),(MID(Table_owssvr[[#This Row],[Created By_A]]&amp;" "&amp;Table_owssvr[[#This Row],[Created By_A]],FIND(" ",Table_owssvr[[#This Row],[Created By_A]])+1,LEN(Table_owssvr[[#This Row],[Created By_A]]))),Table_owssvr[[#This Row],[Created By]])</f>
        <v>Kimberly Lundy</v>
      </c>
      <c r="S1745" s="36" t="str">
        <f>IF(ISNUMBER(SEARCH(",",Table_owssvr[[#This Row],[Created By_B1]])),SUBSTITUTE(Table_owssvr[[#This Row],[Created By_B1]],",",""),Table_owssvr[[#This Row],[Created By_B1]])</f>
        <v>Kimberly Lundy</v>
      </c>
      <c r="T1745" s="31">
        <v>1765</v>
      </c>
      <c r="U1745" s="25" t="s">
        <v>15</v>
      </c>
      <c r="V1745" s="29">
        <v>43837.654722222222</v>
      </c>
      <c r="W1745" s="25" t="s">
        <v>3206</v>
      </c>
      <c r="X1745" s="25"/>
      <c r="Y1745" s="25" t="s">
        <v>13</v>
      </c>
      <c r="Z1745" s="25" t="s">
        <v>12</v>
      </c>
      <c r="AA1745" s="25" t="s">
        <v>11</v>
      </c>
    </row>
    <row r="1746" spans="1:27" x14ac:dyDescent="0.25">
      <c r="A1746" s="25" t="s">
        <v>3396</v>
      </c>
      <c r="B1746" s="26">
        <v>43809</v>
      </c>
      <c r="C1746" s="27" t="str">
        <f ca="1">IF(Table_owssvr[[#This Row],[Date]]&gt;=(TODAY()-365),"Y","N")</f>
        <v>Y</v>
      </c>
      <c r="D1746" s="25" t="s">
        <v>3361</v>
      </c>
      <c r="E1746" s="25" t="s">
        <v>19</v>
      </c>
      <c r="F1746" s="14" t="s">
        <v>3397</v>
      </c>
      <c r="G1746" s="25" t="s">
        <v>1676</v>
      </c>
      <c r="H1746" s="28" t="str">
        <f>IFERROR(LEFT(Table_owssvr[[#This Row],[Subject]],FIND(";",Table_owssvr[[#This Row],[Subject]])-1),Table_owssvr[[#This Row],[Subject]])</f>
        <v>Eligible CDBG Activities</v>
      </c>
      <c r="I1746" s="25" t="s">
        <v>27</v>
      </c>
      <c r="J1746" s="25" t="s">
        <v>3206</v>
      </c>
      <c r="K1746" s="29">
        <v>43837.656053240738</v>
      </c>
      <c r="L1746" s="25"/>
      <c r="M1746" s="25"/>
      <c r="N1746" s="30" t="s">
        <v>12</v>
      </c>
      <c r="O1746" s="28" t="b">
        <v>0</v>
      </c>
      <c r="P1746" s="25" t="s">
        <v>15</v>
      </c>
      <c r="Q1746" s="28" t="str">
        <f>IF(ISNUMBER(SEARCH(",",Table_owssvr[[#This Row],[Created By]])),SUBSTITUTE(Table_owssvr[[#This Row],[Created By]]," OCD,",""),Table_owssvr[[#This Row],[Created By]])</f>
        <v>Kimberly Lundy</v>
      </c>
      <c r="R1746" s="28" t="str">
        <f>IF(ISNUMBER(SEARCH(",",Table_owssvr[[#This Row],[Created By]])),(MID(Table_owssvr[[#This Row],[Created By_A]]&amp;" "&amp;Table_owssvr[[#This Row],[Created By_A]],FIND(" ",Table_owssvr[[#This Row],[Created By_A]])+1,LEN(Table_owssvr[[#This Row],[Created By_A]]))),Table_owssvr[[#This Row],[Created By]])</f>
        <v>Kimberly Lundy</v>
      </c>
      <c r="S1746" s="36" t="str">
        <f>IF(ISNUMBER(SEARCH(",",Table_owssvr[[#This Row],[Created By_B1]])),SUBSTITUTE(Table_owssvr[[#This Row],[Created By_B1]],",",""),Table_owssvr[[#This Row],[Created By_B1]])</f>
        <v>Kimberly Lundy</v>
      </c>
      <c r="T1746" s="31">
        <v>1766</v>
      </c>
      <c r="U1746" s="25" t="s">
        <v>15</v>
      </c>
      <c r="V1746" s="29">
        <v>43837.656053240738</v>
      </c>
      <c r="W1746" s="25" t="s">
        <v>3206</v>
      </c>
      <c r="X1746" s="25"/>
      <c r="Y1746" s="25" t="s">
        <v>13</v>
      </c>
      <c r="Z1746" s="25" t="s">
        <v>12</v>
      </c>
      <c r="AA1746" s="25" t="s">
        <v>11</v>
      </c>
    </row>
    <row r="1747" spans="1:27" x14ac:dyDescent="0.25">
      <c r="A1747" s="25" t="s">
        <v>3398</v>
      </c>
      <c r="B1747" s="26">
        <v>43809</v>
      </c>
      <c r="C1747" s="27" t="str">
        <f ca="1">IF(Table_owssvr[[#This Row],[Date]]&gt;=(TODAY()-365),"Y","N")</f>
        <v>Y</v>
      </c>
      <c r="D1747" s="25" t="s">
        <v>3361</v>
      </c>
      <c r="E1747" s="25" t="s">
        <v>19</v>
      </c>
      <c r="F1747" s="14" t="s">
        <v>3399</v>
      </c>
      <c r="G1747" s="25" t="s">
        <v>1676</v>
      </c>
      <c r="H1747" s="28" t="str">
        <f>IFERROR(LEFT(Table_owssvr[[#This Row],[Subject]],FIND(";",Table_owssvr[[#This Row],[Subject]])-1),Table_owssvr[[#This Row],[Subject]])</f>
        <v>Eligible CDBG Activities</v>
      </c>
      <c r="I1747" s="25" t="s">
        <v>27</v>
      </c>
      <c r="J1747" s="25" t="s">
        <v>3206</v>
      </c>
      <c r="K1747" s="29">
        <v>43837.656608796293</v>
      </c>
      <c r="L1747" s="25"/>
      <c r="M1747" s="25"/>
      <c r="N1747" s="30" t="s">
        <v>12</v>
      </c>
      <c r="O1747" s="28" t="b">
        <v>0</v>
      </c>
      <c r="P1747" s="25" t="s">
        <v>15</v>
      </c>
      <c r="Q1747" s="28" t="str">
        <f>IF(ISNUMBER(SEARCH(",",Table_owssvr[[#This Row],[Created By]])),SUBSTITUTE(Table_owssvr[[#This Row],[Created By]]," OCD,",""),Table_owssvr[[#This Row],[Created By]])</f>
        <v>Kimberly Lundy</v>
      </c>
      <c r="R1747" s="28" t="str">
        <f>IF(ISNUMBER(SEARCH(",",Table_owssvr[[#This Row],[Created By]])),(MID(Table_owssvr[[#This Row],[Created By_A]]&amp;" "&amp;Table_owssvr[[#This Row],[Created By_A]],FIND(" ",Table_owssvr[[#This Row],[Created By_A]])+1,LEN(Table_owssvr[[#This Row],[Created By_A]]))),Table_owssvr[[#This Row],[Created By]])</f>
        <v>Kimberly Lundy</v>
      </c>
      <c r="S1747" s="36" t="str">
        <f>IF(ISNUMBER(SEARCH(",",Table_owssvr[[#This Row],[Created By_B1]])),SUBSTITUTE(Table_owssvr[[#This Row],[Created By_B1]],",",""),Table_owssvr[[#This Row],[Created By_B1]])</f>
        <v>Kimberly Lundy</v>
      </c>
      <c r="T1747" s="31">
        <v>1767</v>
      </c>
      <c r="U1747" s="25" t="s">
        <v>15</v>
      </c>
      <c r="V1747" s="29">
        <v>43837.656608796293</v>
      </c>
      <c r="W1747" s="25" t="s">
        <v>3206</v>
      </c>
      <c r="X1747" s="25"/>
      <c r="Y1747" s="25" t="s">
        <v>13</v>
      </c>
      <c r="Z1747" s="25" t="s">
        <v>12</v>
      </c>
      <c r="AA1747" s="25" t="s">
        <v>11</v>
      </c>
    </row>
    <row r="1748" spans="1:27" x14ac:dyDescent="0.25">
      <c r="A1748" s="25" t="s">
        <v>2371</v>
      </c>
      <c r="B1748" s="26">
        <v>43809</v>
      </c>
      <c r="C1748" s="27" t="str">
        <f ca="1">IF(Table_owssvr[[#This Row],[Date]]&gt;=(TODAY()-365),"Y","N")</f>
        <v>Y</v>
      </c>
      <c r="D1748" s="25" t="s">
        <v>3361</v>
      </c>
      <c r="E1748" s="25" t="s">
        <v>19</v>
      </c>
      <c r="F1748" s="14" t="s">
        <v>3400</v>
      </c>
      <c r="G1748" s="25" t="s">
        <v>1676</v>
      </c>
      <c r="H1748" s="28" t="str">
        <f>IFERROR(LEFT(Table_owssvr[[#This Row],[Subject]],FIND(";",Table_owssvr[[#This Row],[Subject]])-1),Table_owssvr[[#This Row],[Subject]])</f>
        <v>Eligible CDBG Activities</v>
      </c>
      <c r="I1748" s="25" t="s">
        <v>27</v>
      </c>
      <c r="J1748" s="25" t="s">
        <v>3206</v>
      </c>
      <c r="K1748" s="29">
        <v>43837.657129629632</v>
      </c>
      <c r="L1748" s="25"/>
      <c r="M1748" s="25"/>
      <c r="N1748" s="30" t="s">
        <v>12</v>
      </c>
      <c r="O1748" s="28" t="b">
        <v>0</v>
      </c>
      <c r="P1748" s="25" t="s">
        <v>15</v>
      </c>
      <c r="Q1748" s="28" t="str">
        <f>IF(ISNUMBER(SEARCH(",",Table_owssvr[[#This Row],[Created By]])),SUBSTITUTE(Table_owssvr[[#This Row],[Created By]]," OCD,",""),Table_owssvr[[#This Row],[Created By]])</f>
        <v>Kimberly Lundy</v>
      </c>
      <c r="R1748" s="28" t="str">
        <f>IF(ISNUMBER(SEARCH(",",Table_owssvr[[#This Row],[Created By]])),(MID(Table_owssvr[[#This Row],[Created By_A]]&amp;" "&amp;Table_owssvr[[#This Row],[Created By_A]],FIND(" ",Table_owssvr[[#This Row],[Created By_A]])+1,LEN(Table_owssvr[[#This Row],[Created By_A]]))),Table_owssvr[[#This Row],[Created By]])</f>
        <v>Kimberly Lundy</v>
      </c>
      <c r="S1748" s="36" t="str">
        <f>IF(ISNUMBER(SEARCH(",",Table_owssvr[[#This Row],[Created By_B1]])),SUBSTITUTE(Table_owssvr[[#This Row],[Created By_B1]],",",""),Table_owssvr[[#This Row],[Created By_B1]])</f>
        <v>Kimberly Lundy</v>
      </c>
      <c r="T1748" s="31">
        <v>1768</v>
      </c>
      <c r="U1748" s="25" t="s">
        <v>15</v>
      </c>
      <c r="V1748" s="29">
        <v>43837.657129629632</v>
      </c>
      <c r="W1748" s="25" t="s">
        <v>3206</v>
      </c>
      <c r="X1748" s="25"/>
      <c r="Y1748" s="25" t="s">
        <v>13</v>
      </c>
      <c r="Z1748" s="25" t="s">
        <v>12</v>
      </c>
      <c r="AA1748" s="25" t="s">
        <v>11</v>
      </c>
    </row>
    <row r="1749" spans="1:27" x14ac:dyDescent="0.25">
      <c r="A1749" s="25" t="s">
        <v>3401</v>
      </c>
      <c r="B1749" s="26">
        <v>43809</v>
      </c>
      <c r="C1749" s="27" t="str">
        <f ca="1">IF(Table_owssvr[[#This Row],[Date]]&gt;=(TODAY()-365),"Y","N")</f>
        <v>Y</v>
      </c>
      <c r="D1749" s="25" t="s">
        <v>3361</v>
      </c>
      <c r="E1749" s="25" t="s">
        <v>19</v>
      </c>
      <c r="F1749" s="14" t="s">
        <v>3402</v>
      </c>
      <c r="G1749" s="25" t="s">
        <v>1676</v>
      </c>
      <c r="H1749" s="28" t="str">
        <f>IFERROR(LEFT(Table_owssvr[[#This Row],[Subject]],FIND(";",Table_owssvr[[#This Row],[Subject]])-1),Table_owssvr[[#This Row],[Subject]])</f>
        <v>Eligible CDBG Activities</v>
      </c>
      <c r="I1749" s="25" t="s">
        <v>27</v>
      </c>
      <c r="J1749" s="25" t="s">
        <v>3206</v>
      </c>
      <c r="K1749" s="29">
        <v>43837.657685185186</v>
      </c>
      <c r="L1749" s="25"/>
      <c r="M1749" s="25"/>
      <c r="N1749" s="30" t="s">
        <v>12</v>
      </c>
      <c r="O1749" s="28" t="b">
        <v>0</v>
      </c>
      <c r="P1749" s="25" t="s">
        <v>15</v>
      </c>
      <c r="Q1749" s="28" t="str">
        <f>IF(ISNUMBER(SEARCH(",",Table_owssvr[[#This Row],[Created By]])),SUBSTITUTE(Table_owssvr[[#This Row],[Created By]]," OCD,",""),Table_owssvr[[#This Row],[Created By]])</f>
        <v>Kimberly Lundy</v>
      </c>
      <c r="R1749" s="28" t="str">
        <f>IF(ISNUMBER(SEARCH(",",Table_owssvr[[#This Row],[Created By]])),(MID(Table_owssvr[[#This Row],[Created By_A]]&amp;" "&amp;Table_owssvr[[#This Row],[Created By_A]],FIND(" ",Table_owssvr[[#This Row],[Created By_A]])+1,LEN(Table_owssvr[[#This Row],[Created By_A]]))),Table_owssvr[[#This Row],[Created By]])</f>
        <v>Kimberly Lundy</v>
      </c>
      <c r="S1749" s="36" t="str">
        <f>IF(ISNUMBER(SEARCH(",",Table_owssvr[[#This Row],[Created By_B1]])),SUBSTITUTE(Table_owssvr[[#This Row],[Created By_B1]],",",""),Table_owssvr[[#This Row],[Created By_B1]])</f>
        <v>Kimberly Lundy</v>
      </c>
      <c r="T1749" s="31">
        <v>1769</v>
      </c>
      <c r="U1749" s="25" t="s">
        <v>15</v>
      </c>
      <c r="V1749" s="29">
        <v>43837.657685185186</v>
      </c>
      <c r="W1749" s="25" t="s">
        <v>3206</v>
      </c>
      <c r="X1749" s="25"/>
      <c r="Y1749" s="25" t="s">
        <v>13</v>
      </c>
      <c r="Z1749" s="25" t="s">
        <v>12</v>
      </c>
      <c r="AA1749" s="25" t="s">
        <v>11</v>
      </c>
    </row>
    <row r="1750" spans="1:27" x14ac:dyDescent="0.25">
      <c r="A1750" s="25" t="s">
        <v>2273</v>
      </c>
      <c r="B1750" s="26">
        <v>43809</v>
      </c>
      <c r="C1750" s="27" t="str">
        <f ca="1">IF(Table_owssvr[[#This Row],[Date]]&gt;=(TODAY()-365),"Y","N")</f>
        <v>Y</v>
      </c>
      <c r="D1750" s="25" t="s">
        <v>3361</v>
      </c>
      <c r="E1750" s="25" t="s">
        <v>19</v>
      </c>
      <c r="F1750" s="14" t="s">
        <v>3403</v>
      </c>
      <c r="G1750" s="25" t="s">
        <v>1676</v>
      </c>
      <c r="H1750" s="28" t="str">
        <f>IFERROR(LEFT(Table_owssvr[[#This Row],[Subject]],FIND(";",Table_owssvr[[#This Row],[Subject]])-1),Table_owssvr[[#This Row],[Subject]])</f>
        <v>Eligible CDBG Activities</v>
      </c>
      <c r="I1750" s="25" t="s">
        <v>27</v>
      </c>
      <c r="J1750" s="25" t="s">
        <v>3206</v>
      </c>
      <c r="K1750" s="29">
        <v>43837.658194444448</v>
      </c>
      <c r="L1750" s="25"/>
      <c r="M1750" s="25"/>
      <c r="N1750" s="30" t="s">
        <v>12</v>
      </c>
      <c r="O1750" s="28" t="b">
        <v>0</v>
      </c>
      <c r="P1750" s="25" t="s">
        <v>15</v>
      </c>
      <c r="Q1750" s="28" t="str">
        <f>IF(ISNUMBER(SEARCH(",",Table_owssvr[[#This Row],[Created By]])),SUBSTITUTE(Table_owssvr[[#This Row],[Created By]]," OCD,",""),Table_owssvr[[#This Row],[Created By]])</f>
        <v>Kimberly Lundy</v>
      </c>
      <c r="R1750" s="28" t="str">
        <f>IF(ISNUMBER(SEARCH(",",Table_owssvr[[#This Row],[Created By]])),(MID(Table_owssvr[[#This Row],[Created By_A]]&amp;" "&amp;Table_owssvr[[#This Row],[Created By_A]],FIND(" ",Table_owssvr[[#This Row],[Created By_A]])+1,LEN(Table_owssvr[[#This Row],[Created By_A]]))),Table_owssvr[[#This Row],[Created By]])</f>
        <v>Kimberly Lundy</v>
      </c>
      <c r="S1750" s="36" t="str">
        <f>IF(ISNUMBER(SEARCH(",",Table_owssvr[[#This Row],[Created By_B1]])),SUBSTITUTE(Table_owssvr[[#This Row],[Created By_B1]],",",""),Table_owssvr[[#This Row],[Created By_B1]])</f>
        <v>Kimberly Lundy</v>
      </c>
      <c r="T1750" s="31">
        <v>1770</v>
      </c>
      <c r="U1750" s="25" t="s">
        <v>15</v>
      </c>
      <c r="V1750" s="29">
        <v>43837.658194444448</v>
      </c>
      <c r="W1750" s="25" t="s">
        <v>3206</v>
      </c>
      <c r="X1750" s="25"/>
      <c r="Y1750" s="25" t="s">
        <v>13</v>
      </c>
      <c r="Z1750" s="25" t="s">
        <v>12</v>
      </c>
      <c r="AA1750" s="25" t="s">
        <v>11</v>
      </c>
    </row>
    <row r="1751" spans="1:27" x14ac:dyDescent="0.25">
      <c r="A1751" s="25" t="s">
        <v>329</v>
      </c>
      <c r="B1751" s="26">
        <v>43809</v>
      </c>
      <c r="C1751" s="27" t="str">
        <f ca="1">IF(Table_owssvr[[#This Row],[Date]]&gt;=(TODAY()-365),"Y","N")</f>
        <v>Y</v>
      </c>
      <c r="D1751" s="25" t="s">
        <v>3361</v>
      </c>
      <c r="E1751" s="25" t="s">
        <v>19</v>
      </c>
      <c r="F1751" s="14" t="s">
        <v>3404</v>
      </c>
      <c r="G1751" s="25" t="s">
        <v>1676</v>
      </c>
      <c r="H1751" s="28" t="str">
        <f>IFERROR(LEFT(Table_owssvr[[#This Row],[Subject]],FIND(";",Table_owssvr[[#This Row],[Subject]])-1),Table_owssvr[[#This Row],[Subject]])</f>
        <v>Eligible CDBG Activities</v>
      </c>
      <c r="I1751" s="25" t="s">
        <v>27</v>
      </c>
      <c r="J1751" s="25" t="s">
        <v>3206</v>
      </c>
      <c r="K1751" s="29">
        <v>43837.658819444441</v>
      </c>
      <c r="L1751" s="25"/>
      <c r="M1751" s="25"/>
      <c r="N1751" s="30" t="s">
        <v>12</v>
      </c>
      <c r="O1751" s="28" t="b">
        <v>0</v>
      </c>
      <c r="P1751" s="25" t="s">
        <v>15</v>
      </c>
      <c r="Q1751" s="28" t="str">
        <f>IF(ISNUMBER(SEARCH(",",Table_owssvr[[#This Row],[Created By]])),SUBSTITUTE(Table_owssvr[[#This Row],[Created By]]," OCD,",""),Table_owssvr[[#This Row],[Created By]])</f>
        <v>Kimberly Lundy</v>
      </c>
      <c r="R1751" s="28" t="str">
        <f>IF(ISNUMBER(SEARCH(",",Table_owssvr[[#This Row],[Created By]])),(MID(Table_owssvr[[#This Row],[Created By_A]]&amp;" "&amp;Table_owssvr[[#This Row],[Created By_A]],FIND(" ",Table_owssvr[[#This Row],[Created By_A]])+1,LEN(Table_owssvr[[#This Row],[Created By_A]]))),Table_owssvr[[#This Row],[Created By]])</f>
        <v>Kimberly Lundy</v>
      </c>
      <c r="S1751" s="36" t="str">
        <f>IF(ISNUMBER(SEARCH(",",Table_owssvr[[#This Row],[Created By_B1]])),SUBSTITUTE(Table_owssvr[[#This Row],[Created By_B1]],",",""),Table_owssvr[[#This Row],[Created By_B1]])</f>
        <v>Kimberly Lundy</v>
      </c>
      <c r="T1751" s="31">
        <v>1771</v>
      </c>
      <c r="U1751" s="25" t="s">
        <v>15</v>
      </c>
      <c r="V1751" s="29">
        <v>43837.658819444441</v>
      </c>
      <c r="W1751" s="25" t="s">
        <v>3206</v>
      </c>
      <c r="X1751" s="25"/>
      <c r="Y1751" s="25" t="s">
        <v>13</v>
      </c>
      <c r="Z1751" s="25" t="s">
        <v>12</v>
      </c>
      <c r="AA1751" s="25" t="s">
        <v>11</v>
      </c>
    </row>
    <row r="1752" spans="1:27" x14ac:dyDescent="0.25">
      <c r="A1752" s="25" t="s">
        <v>1727</v>
      </c>
      <c r="B1752" s="26">
        <v>43809</v>
      </c>
      <c r="C1752" s="27" t="str">
        <f ca="1">IF(Table_owssvr[[#This Row],[Date]]&gt;=(TODAY()-365),"Y","N")</f>
        <v>Y</v>
      </c>
      <c r="D1752" s="25" t="s">
        <v>3361</v>
      </c>
      <c r="E1752" s="25" t="s">
        <v>19</v>
      </c>
      <c r="F1752" s="14" t="s">
        <v>3372</v>
      </c>
      <c r="G1752" s="25" t="s">
        <v>1676</v>
      </c>
      <c r="H1752" s="28" t="str">
        <f>IFERROR(LEFT(Table_owssvr[[#This Row],[Subject]],FIND(";",Table_owssvr[[#This Row],[Subject]])-1),Table_owssvr[[#This Row],[Subject]])</f>
        <v>Eligible CDBG Activities</v>
      </c>
      <c r="I1752" s="25" t="s">
        <v>27</v>
      </c>
      <c r="J1752" s="25" t="s">
        <v>3206</v>
      </c>
      <c r="K1752" s="29">
        <v>43837.665636574071</v>
      </c>
      <c r="L1752" s="25"/>
      <c r="M1752" s="25"/>
      <c r="N1752" s="30" t="s">
        <v>12</v>
      </c>
      <c r="O1752" s="28" t="b">
        <v>0</v>
      </c>
      <c r="P1752" s="25" t="s">
        <v>15</v>
      </c>
      <c r="Q1752" s="28" t="str">
        <f>IF(ISNUMBER(SEARCH(",",Table_owssvr[[#This Row],[Created By]])),SUBSTITUTE(Table_owssvr[[#This Row],[Created By]]," OCD,",""),Table_owssvr[[#This Row],[Created By]])</f>
        <v>Kimberly Lundy</v>
      </c>
      <c r="R1752" s="28" t="str">
        <f>IF(ISNUMBER(SEARCH(",",Table_owssvr[[#This Row],[Created By]])),(MID(Table_owssvr[[#This Row],[Created By_A]]&amp;" "&amp;Table_owssvr[[#This Row],[Created By_A]],FIND(" ",Table_owssvr[[#This Row],[Created By_A]])+1,LEN(Table_owssvr[[#This Row],[Created By_A]]))),Table_owssvr[[#This Row],[Created By]])</f>
        <v>Kimberly Lundy</v>
      </c>
      <c r="S1752" s="36" t="str">
        <f>IF(ISNUMBER(SEARCH(",",Table_owssvr[[#This Row],[Created By_B1]])),SUBSTITUTE(Table_owssvr[[#This Row],[Created By_B1]],",",""),Table_owssvr[[#This Row],[Created By_B1]])</f>
        <v>Kimberly Lundy</v>
      </c>
      <c r="T1752" s="31">
        <v>1772</v>
      </c>
      <c r="U1752" s="25" t="s">
        <v>15</v>
      </c>
      <c r="V1752" s="29">
        <v>43837.665636574071</v>
      </c>
      <c r="W1752" s="25" t="s">
        <v>3206</v>
      </c>
      <c r="X1752" s="25"/>
      <c r="Y1752" s="25" t="s">
        <v>13</v>
      </c>
      <c r="Z1752" s="25" t="s">
        <v>12</v>
      </c>
      <c r="AA1752" s="25" t="s">
        <v>11</v>
      </c>
    </row>
    <row r="1753" spans="1:27" x14ac:dyDescent="0.25">
      <c r="A1753" s="25" t="s">
        <v>3405</v>
      </c>
      <c r="B1753" s="26">
        <v>43810</v>
      </c>
      <c r="C1753" s="27" t="str">
        <f ca="1">IF(Table_owssvr[[#This Row],[Date]]&gt;=(TODAY()-365),"Y","N")</f>
        <v>Y</v>
      </c>
      <c r="D1753" s="25" t="s">
        <v>3361</v>
      </c>
      <c r="E1753" s="25" t="s">
        <v>19</v>
      </c>
      <c r="F1753" s="14" t="s">
        <v>3406</v>
      </c>
      <c r="G1753" s="25" t="s">
        <v>1676</v>
      </c>
      <c r="H1753" s="28" t="str">
        <f>IFERROR(LEFT(Table_owssvr[[#This Row],[Subject]],FIND(";",Table_owssvr[[#This Row],[Subject]])-1),Table_owssvr[[#This Row],[Subject]])</f>
        <v>Eligible CDBG Activities</v>
      </c>
      <c r="I1753" s="25" t="s">
        <v>27</v>
      </c>
      <c r="J1753" s="25" t="s">
        <v>3206</v>
      </c>
      <c r="K1753" s="29">
        <v>43837.666134259256</v>
      </c>
      <c r="L1753" s="25"/>
      <c r="M1753" s="25"/>
      <c r="N1753" s="30" t="s">
        <v>12</v>
      </c>
      <c r="O1753" s="28" t="b">
        <v>0</v>
      </c>
      <c r="P1753" s="25" t="s">
        <v>15</v>
      </c>
      <c r="Q1753" s="28" t="str">
        <f>IF(ISNUMBER(SEARCH(",",Table_owssvr[[#This Row],[Created By]])),SUBSTITUTE(Table_owssvr[[#This Row],[Created By]]," OCD,",""),Table_owssvr[[#This Row],[Created By]])</f>
        <v>Kimberly Lundy</v>
      </c>
      <c r="R1753" s="28" t="str">
        <f>IF(ISNUMBER(SEARCH(",",Table_owssvr[[#This Row],[Created By]])),(MID(Table_owssvr[[#This Row],[Created By_A]]&amp;" "&amp;Table_owssvr[[#This Row],[Created By_A]],FIND(" ",Table_owssvr[[#This Row],[Created By_A]])+1,LEN(Table_owssvr[[#This Row],[Created By_A]]))),Table_owssvr[[#This Row],[Created By]])</f>
        <v>Kimberly Lundy</v>
      </c>
      <c r="S1753" s="36" t="str">
        <f>IF(ISNUMBER(SEARCH(",",Table_owssvr[[#This Row],[Created By_B1]])),SUBSTITUTE(Table_owssvr[[#This Row],[Created By_B1]],",",""),Table_owssvr[[#This Row],[Created By_B1]])</f>
        <v>Kimberly Lundy</v>
      </c>
      <c r="T1753" s="31">
        <v>1773</v>
      </c>
      <c r="U1753" s="25" t="s">
        <v>15</v>
      </c>
      <c r="V1753" s="29">
        <v>43837.666134259256</v>
      </c>
      <c r="W1753" s="25" t="s">
        <v>3206</v>
      </c>
      <c r="X1753" s="25"/>
      <c r="Y1753" s="25" t="s">
        <v>13</v>
      </c>
      <c r="Z1753" s="25" t="s">
        <v>12</v>
      </c>
      <c r="AA1753" s="25" t="s">
        <v>11</v>
      </c>
    </row>
    <row r="1754" spans="1:27" x14ac:dyDescent="0.25">
      <c r="A1754" s="25" t="s">
        <v>3407</v>
      </c>
      <c r="B1754" s="26">
        <v>43810</v>
      </c>
      <c r="C1754" s="27" t="str">
        <f ca="1">IF(Table_owssvr[[#This Row],[Date]]&gt;=(TODAY()-365),"Y","N")</f>
        <v>Y</v>
      </c>
      <c r="D1754" s="25" t="s">
        <v>3361</v>
      </c>
      <c r="E1754" s="25" t="s">
        <v>19</v>
      </c>
      <c r="F1754" s="14" t="s">
        <v>3408</v>
      </c>
      <c r="G1754" s="25" t="s">
        <v>1676</v>
      </c>
      <c r="H1754" s="28" t="str">
        <f>IFERROR(LEFT(Table_owssvr[[#This Row],[Subject]],FIND(";",Table_owssvr[[#This Row],[Subject]])-1),Table_owssvr[[#This Row],[Subject]])</f>
        <v>Eligible CDBG Activities</v>
      </c>
      <c r="I1754" s="25" t="s">
        <v>27</v>
      </c>
      <c r="J1754" s="25" t="s">
        <v>3206</v>
      </c>
      <c r="K1754" s="29">
        <v>43837.666562500002</v>
      </c>
      <c r="L1754" s="25"/>
      <c r="M1754" s="25"/>
      <c r="N1754" s="30" t="s">
        <v>12</v>
      </c>
      <c r="O1754" s="28" t="b">
        <v>0</v>
      </c>
      <c r="P1754" s="25" t="s">
        <v>15</v>
      </c>
      <c r="Q1754" s="28" t="str">
        <f>IF(ISNUMBER(SEARCH(",",Table_owssvr[[#This Row],[Created By]])),SUBSTITUTE(Table_owssvr[[#This Row],[Created By]]," OCD,",""),Table_owssvr[[#This Row],[Created By]])</f>
        <v>Kimberly Lundy</v>
      </c>
      <c r="R1754" s="28" t="str">
        <f>IF(ISNUMBER(SEARCH(",",Table_owssvr[[#This Row],[Created By]])),(MID(Table_owssvr[[#This Row],[Created By_A]]&amp;" "&amp;Table_owssvr[[#This Row],[Created By_A]],FIND(" ",Table_owssvr[[#This Row],[Created By_A]])+1,LEN(Table_owssvr[[#This Row],[Created By_A]]))),Table_owssvr[[#This Row],[Created By]])</f>
        <v>Kimberly Lundy</v>
      </c>
      <c r="S1754" s="36" t="str">
        <f>IF(ISNUMBER(SEARCH(",",Table_owssvr[[#This Row],[Created By_B1]])),SUBSTITUTE(Table_owssvr[[#This Row],[Created By_B1]],",",""),Table_owssvr[[#This Row],[Created By_B1]])</f>
        <v>Kimberly Lundy</v>
      </c>
      <c r="T1754" s="31">
        <v>1774</v>
      </c>
      <c r="U1754" s="25" t="s">
        <v>15</v>
      </c>
      <c r="V1754" s="29">
        <v>43837.666562500002</v>
      </c>
      <c r="W1754" s="25" t="s">
        <v>3206</v>
      </c>
      <c r="X1754" s="25"/>
      <c r="Y1754" s="25" t="s">
        <v>13</v>
      </c>
      <c r="Z1754" s="25" t="s">
        <v>12</v>
      </c>
      <c r="AA1754" s="25" t="s">
        <v>11</v>
      </c>
    </row>
    <row r="1755" spans="1:27" x14ac:dyDescent="0.25">
      <c r="A1755" s="25" t="s">
        <v>54</v>
      </c>
      <c r="B1755" s="26">
        <v>43810</v>
      </c>
      <c r="C1755" s="27" t="str">
        <f ca="1">IF(Table_owssvr[[#This Row],[Date]]&gt;=(TODAY()-365),"Y","N")</f>
        <v>Y</v>
      </c>
      <c r="D1755" s="25" t="s">
        <v>3361</v>
      </c>
      <c r="E1755" s="25" t="s">
        <v>19</v>
      </c>
      <c r="F1755" s="14" t="s">
        <v>3409</v>
      </c>
      <c r="G1755" s="25" t="s">
        <v>1676</v>
      </c>
      <c r="H1755" s="28" t="str">
        <f>IFERROR(LEFT(Table_owssvr[[#This Row],[Subject]],FIND(";",Table_owssvr[[#This Row],[Subject]])-1),Table_owssvr[[#This Row],[Subject]])</f>
        <v>Eligible CDBG Activities</v>
      </c>
      <c r="I1755" s="25" t="s">
        <v>27</v>
      </c>
      <c r="J1755" s="25" t="s">
        <v>3206</v>
      </c>
      <c r="K1755" s="29">
        <v>43837.667060185187</v>
      </c>
      <c r="L1755" s="25"/>
      <c r="M1755" s="25"/>
      <c r="N1755" s="30" t="s">
        <v>12</v>
      </c>
      <c r="O1755" s="28" t="b">
        <v>0</v>
      </c>
      <c r="P1755" s="25" t="s">
        <v>15</v>
      </c>
      <c r="Q1755" s="28" t="str">
        <f>IF(ISNUMBER(SEARCH(",",Table_owssvr[[#This Row],[Created By]])),SUBSTITUTE(Table_owssvr[[#This Row],[Created By]]," OCD,",""),Table_owssvr[[#This Row],[Created By]])</f>
        <v>Kimberly Lundy</v>
      </c>
      <c r="R1755" s="28" t="str">
        <f>IF(ISNUMBER(SEARCH(",",Table_owssvr[[#This Row],[Created By]])),(MID(Table_owssvr[[#This Row],[Created By_A]]&amp;" "&amp;Table_owssvr[[#This Row],[Created By_A]],FIND(" ",Table_owssvr[[#This Row],[Created By_A]])+1,LEN(Table_owssvr[[#This Row],[Created By_A]]))),Table_owssvr[[#This Row],[Created By]])</f>
        <v>Kimberly Lundy</v>
      </c>
      <c r="S1755" s="36" t="str">
        <f>IF(ISNUMBER(SEARCH(",",Table_owssvr[[#This Row],[Created By_B1]])),SUBSTITUTE(Table_owssvr[[#This Row],[Created By_B1]],",",""),Table_owssvr[[#This Row],[Created By_B1]])</f>
        <v>Kimberly Lundy</v>
      </c>
      <c r="T1755" s="31">
        <v>1775</v>
      </c>
      <c r="U1755" s="25" t="s">
        <v>15</v>
      </c>
      <c r="V1755" s="29">
        <v>43837.667060185187</v>
      </c>
      <c r="W1755" s="25" t="s">
        <v>3206</v>
      </c>
      <c r="X1755" s="25"/>
      <c r="Y1755" s="25" t="s">
        <v>13</v>
      </c>
      <c r="Z1755" s="25" t="s">
        <v>12</v>
      </c>
      <c r="AA1755" s="25" t="s">
        <v>11</v>
      </c>
    </row>
    <row r="1756" spans="1:27" x14ac:dyDescent="0.25">
      <c r="A1756" s="25" t="s">
        <v>3410</v>
      </c>
      <c r="B1756" s="26">
        <v>43810</v>
      </c>
      <c r="C1756" s="27" t="str">
        <f ca="1">IF(Table_owssvr[[#This Row],[Date]]&gt;=(TODAY()-365),"Y","N")</f>
        <v>Y</v>
      </c>
      <c r="D1756" s="25" t="s">
        <v>3361</v>
      </c>
      <c r="E1756" s="25" t="s">
        <v>19</v>
      </c>
      <c r="F1756" s="14" t="s">
        <v>3411</v>
      </c>
      <c r="G1756" s="25" t="s">
        <v>1676</v>
      </c>
      <c r="H1756" s="28" t="str">
        <f>IFERROR(LEFT(Table_owssvr[[#This Row],[Subject]],FIND(";",Table_owssvr[[#This Row],[Subject]])-1),Table_owssvr[[#This Row],[Subject]])</f>
        <v>Eligible CDBG Activities</v>
      </c>
      <c r="I1756" s="25" t="s">
        <v>27</v>
      </c>
      <c r="J1756" s="25" t="s">
        <v>3206</v>
      </c>
      <c r="K1756" s="29">
        <v>43837.667534722219</v>
      </c>
      <c r="L1756" s="25"/>
      <c r="M1756" s="25"/>
      <c r="N1756" s="30" t="s">
        <v>12</v>
      </c>
      <c r="O1756" s="28" t="b">
        <v>0</v>
      </c>
      <c r="P1756" s="25" t="s">
        <v>15</v>
      </c>
      <c r="Q1756" s="28" t="str">
        <f>IF(ISNUMBER(SEARCH(",",Table_owssvr[[#This Row],[Created By]])),SUBSTITUTE(Table_owssvr[[#This Row],[Created By]]," OCD,",""),Table_owssvr[[#This Row],[Created By]])</f>
        <v>Kimberly Lundy</v>
      </c>
      <c r="R1756" s="28" t="str">
        <f>IF(ISNUMBER(SEARCH(",",Table_owssvr[[#This Row],[Created By]])),(MID(Table_owssvr[[#This Row],[Created By_A]]&amp;" "&amp;Table_owssvr[[#This Row],[Created By_A]],FIND(" ",Table_owssvr[[#This Row],[Created By_A]])+1,LEN(Table_owssvr[[#This Row],[Created By_A]]))),Table_owssvr[[#This Row],[Created By]])</f>
        <v>Kimberly Lundy</v>
      </c>
      <c r="S1756" s="36" t="str">
        <f>IF(ISNUMBER(SEARCH(",",Table_owssvr[[#This Row],[Created By_B1]])),SUBSTITUTE(Table_owssvr[[#This Row],[Created By_B1]],",",""),Table_owssvr[[#This Row],[Created By_B1]])</f>
        <v>Kimberly Lundy</v>
      </c>
      <c r="T1756" s="31">
        <v>1776</v>
      </c>
      <c r="U1756" s="25" t="s">
        <v>15</v>
      </c>
      <c r="V1756" s="29">
        <v>43845.673275462963</v>
      </c>
      <c r="W1756" s="25" t="s">
        <v>2826</v>
      </c>
      <c r="X1756" s="25"/>
      <c r="Y1756" s="25" t="s">
        <v>13</v>
      </c>
      <c r="Z1756" s="25" t="s">
        <v>12</v>
      </c>
      <c r="AA1756" s="25" t="s">
        <v>11</v>
      </c>
    </row>
    <row r="1757" spans="1:27" x14ac:dyDescent="0.25">
      <c r="A1757" s="25" t="s">
        <v>649</v>
      </c>
      <c r="B1757" s="26">
        <v>43803</v>
      </c>
      <c r="C1757" s="27" t="str">
        <f ca="1">IF(Table_owssvr[[#This Row],[Date]]&gt;=(TODAY()-365),"Y","N")</f>
        <v>Y</v>
      </c>
      <c r="D1757" s="25" t="s">
        <v>648</v>
      </c>
      <c r="E1757" s="25" t="s">
        <v>19</v>
      </c>
      <c r="F1757" s="14" t="s">
        <v>2802</v>
      </c>
      <c r="G1757" s="25" t="s">
        <v>113</v>
      </c>
      <c r="H1757" s="28" t="str">
        <f>IFERROR(LEFT(Table_owssvr[[#This Row],[Subject]],FIND(";",Table_owssvr[[#This Row],[Subject]])-1),Table_owssvr[[#This Row],[Subject]])</f>
        <v>Duplication of Benefits</v>
      </c>
      <c r="I1757" s="25" t="s">
        <v>27</v>
      </c>
      <c r="J1757" s="25" t="s">
        <v>7</v>
      </c>
      <c r="K1757" s="29">
        <v>43838.382025462961</v>
      </c>
      <c r="L1757" s="25"/>
      <c r="M1757" s="25"/>
      <c r="N1757" s="30" t="s">
        <v>12</v>
      </c>
      <c r="O1757" s="28" t="b">
        <v>0</v>
      </c>
      <c r="P1757" s="25" t="s">
        <v>15</v>
      </c>
      <c r="Q1757" s="28" t="str">
        <f>IF(ISNUMBER(SEARCH(",",Table_owssvr[[#This Row],[Created By]])),SUBSTITUTE(Table_owssvr[[#This Row],[Created By]]," OCD,",""),Table_owssvr[[#This Row],[Created By]])</f>
        <v>Michael Chua</v>
      </c>
      <c r="R1757" s="28" t="str">
        <f>IF(ISNUMBER(SEARCH(",",Table_owssvr[[#This Row],[Created By]])),(MID(Table_owssvr[[#This Row],[Created By_A]]&amp;" "&amp;Table_owssvr[[#This Row],[Created By_A]],FIND(" ",Table_owssvr[[#This Row],[Created By_A]])+1,LEN(Table_owssvr[[#This Row],[Created By_A]]))),Table_owssvr[[#This Row],[Created By]])</f>
        <v>Michael Chua</v>
      </c>
      <c r="S1757" s="36" t="str">
        <f>IF(ISNUMBER(SEARCH(",",Table_owssvr[[#This Row],[Created By_B1]])),SUBSTITUTE(Table_owssvr[[#This Row],[Created By_B1]],",",""),Table_owssvr[[#This Row],[Created By_B1]])</f>
        <v>Michael Chua</v>
      </c>
      <c r="T1757" s="31">
        <v>1777</v>
      </c>
      <c r="U1757" s="25" t="s">
        <v>15</v>
      </c>
      <c r="V1757" s="29">
        <v>43838.382025462961</v>
      </c>
      <c r="W1757" s="25" t="s">
        <v>7</v>
      </c>
      <c r="X1757" s="25"/>
      <c r="Y1757" s="25" t="s">
        <v>13</v>
      </c>
      <c r="Z1757" s="25" t="s">
        <v>12</v>
      </c>
      <c r="AA1757" s="25" t="s">
        <v>11</v>
      </c>
    </row>
    <row r="1758" spans="1:27" x14ac:dyDescent="0.25">
      <c r="A1758" s="25" t="s">
        <v>649</v>
      </c>
      <c r="B1758" s="26">
        <v>43810</v>
      </c>
      <c r="C1758" s="27" t="str">
        <f ca="1">IF(Table_owssvr[[#This Row],[Date]]&gt;=(TODAY()-365),"Y","N")</f>
        <v>Y</v>
      </c>
      <c r="D1758" s="25" t="s">
        <v>648</v>
      </c>
      <c r="E1758" s="25" t="s">
        <v>19</v>
      </c>
      <c r="F1758" s="14" t="s">
        <v>2802</v>
      </c>
      <c r="G1758" s="25" t="s">
        <v>113</v>
      </c>
      <c r="H1758" s="28" t="str">
        <f>IFERROR(LEFT(Table_owssvr[[#This Row],[Subject]],FIND(";",Table_owssvr[[#This Row],[Subject]])-1),Table_owssvr[[#This Row],[Subject]])</f>
        <v>Duplication of Benefits</v>
      </c>
      <c r="I1758" s="25" t="s">
        <v>27</v>
      </c>
      <c r="J1758" s="25" t="s">
        <v>7</v>
      </c>
      <c r="K1758" s="29">
        <v>43838.382581018515</v>
      </c>
      <c r="L1758" s="25"/>
      <c r="M1758" s="25"/>
      <c r="N1758" s="30" t="s">
        <v>12</v>
      </c>
      <c r="O1758" s="28" t="b">
        <v>0</v>
      </c>
      <c r="P1758" s="25" t="s">
        <v>15</v>
      </c>
      <c r="Q1758" s="28" t="str">
        <f>IF(ISNUMBER(SEARCH(",",Table_owssvr[[#This Row],[Created By]])),SUBSTITUTE(Table_owssvr[[#This Row],[Created By]]," OCD,",""),Table_owssvr[[#This Row],[Created By]])</f>
        <v>Michael Chua</v>
      </c>
      <c r="R1758" s="28" t="str">
        <f>IF(ISNUMBER(SEARCH(",",Table_owssvr[[#This Row],[Created By]])),(MID(Table_owssvr[[#This Row],[Created By_A]]&amp;" "&amp;Table_owssvr[[#This Row],[Created By_A]],FIND(" ",Table_owssvr[[#This Row],[Created By_A]])+1,LEN(Table_owssvr[[#This Row],[Created By_A]]))),Table_owssvr[[#This Row],[Created By]])</f>
        <v>Michael Chua</v>
      </c>
      <c r="S1758" s="36" t="str">
        <f>IF(ISNUMBER(SEARCH(",",Table_owssvr[[#This Row],[Created By_B1]])),SUBSTITUTE(Table_owssvr[[#This Row],[Created By_B1]],",",""),Table_owssvr[[#This Row],[Created By_B1]])</f>
        <v>Michael Chua</v>
      </c>
      <c r="T1758" s="31">
        <v>1778</v>
      </c>
      <c r="U1758" s="25" t="s">
        <v>15</v>
      </c>
      <c r="V1758" s="29">
        <v>43838.382581018515</v>
      </c>
      <c r="W1758" s="25" t="s">
        <v>7</v>
      </c>
      <c r="X1758" s="25"/>
      <c r="Y1758" s="25" t="s">
        <v>13</v>
      </c>
      <c r="Z1758" s="25" t="s">
        <v>12</v>
      </c>
      <c r="AA1758" s="25" t="s">
        <v>11</v>
      </c>
    </row>
    <row r="1759" spans="1:27" x14ac:dyDescent="0.25">
      <c r="A1759" s="25" t="s">
        <v>649</v>
      </c>
      <c r="B1759" s="26">
        <v>43817</v>
      </c>
      <c r="C1759" s="27" t="str">
        <f ca="1">IF(Table_owssvr[[#This Row],[Date]]&gt;=(TODAY()-365),"Y","N")</f>
        <v>Y</v>
      </c>
      <c r="D1759" s="25" t="s">
        <v>648</v>
      </c>
      <c r="E1759" s="25" t="s">
        <v>19</v>
      </c>
      <c r="F1759" s="14" t="s">
        <v>2802</v>
      </c>
      <c r="G1759" s="25" t="s">
        <v>113</v>
      </c>
      <c r="H1759" s="28" t="str">
        <f>IFERROR(LEFT(Table_owssvr[[#This Row],[Subject]],FIND(";",Table_owssvr[[#This Row],[Subject]])-1),Table_owssvr[[#This Row],[Subject]])</f>
        <v>Duplication of Benefits</v>
      </c>
      <c r="I1759" s="25" t="s">
        <v>27</v>
      </c>
      <c r="J1759" s="25" t="s">
        <v>7</v>
      </c>
      <c r="K1759" s="29">
        <v>43838.382997685185</v>
      </c>
      <c r="L1759" s="25"/>
      <c r="M1759" s="25"/>
      <c r="N1759" s="30" t="s">
        <v>12</v>
      </c>
      <c r="O1759" s="28" t="b">
        <v>0</v>
      </c>
      <c r="P1759" s="25" t="s">
        <v>15</v>
      </c>
      <c r="Q1759" s="28" t="str">
        <f>IF(ISNUMBER(SEARCH(",",Table_owssvr[[#This Row],[Created By]])),SUBSTITUTE(Table_owssvr[[#This Row],[Created By]]," OCD,",""),Table_owssvr[[#This Row],[Created By]])</f>
        <v>Michael Chua</v>
      </c>
      <c r="R1759" s="28" t="str">
        <f>IF(ISNUMBER(SEARCH(",",Table_owssvr[[#This Row],[Created By]])),(MID(Table_owssvr[[#This Row],[Created By_A]]&amp;" "&amp;Table_owssvr[[#This Row],[Created By_A]],FIND(" ",Table_owssvr[[#This Row],[Created By_A]])+1,LEN(Table_owssvr[[#This Row],[Created By_A]]))),Table_owssvr[[#This Row],[Created By]])</f>
        <v>Michael Chua</v>
      </c>
      <c r="S1759" s="36" t="str">
        <f>IF(ISNUMBER(SEARCH(",",Table_owssvr[[#This Row],[Created By_B1]])),SUBSTITUTE(Table_owssvr[[#This Row],[Created By_B1]],",",""),Table_owssvr[[#This Row],[Created By_B1]])</f>
        <v>Michael Chua</v>
      </c>
      <c r="T1759" s="31">
        <v>1779</v>
      </c>
      <c r="U1759" s="25" t="s">
        <v>15</v>
      </c>
      <c r="V1759" s="29">
        <v>43838.382997685185</v>
      </c>
      <c r="W1759" s="25" t="s">
        <v>7</v>
      </c>
      <c r="X1759" s="25"/>
      <c r="Y1759" s="25" t="s">
        <v>13</v>
      </c>
      <c r="Z1759" s="25" t="s">
        <v>12</v>
      </c>
      <c r="AA1759" s="25" t="s">
        <v>11</v>
      </c>
    </row>
    <row r="1760" spans="1:27" x14ac:dyDescent="0.25">
      <c r="A1760" s="25" t="s">
        <v>3412</v>
      </c>
      <c r="B1760" s="26">
        <v>43803</v>
      </c>
      <c r="C1760" s="27" t="str">
        <f ca="1">IF(Table_owssvr[[#This Row],[Date]]&gt;=(TODAY()-365),"Y","N")</f>
        <v>Y</v>
      </c>
      <c r="D1760" s="25" t="s">
        <v>1576</v>
      </c>
      <c r="E1760" s="25" t="s">
        <v>48</v>
      </c>
      <c r="F1760" s="14" t="s">
        <v>3413</v>
      </c>
      <c r="G1760" s="25" t="s">
        <v>292</v>
      </c>
      <c r="H1760" s="28" t="str">
        <f>IFERROR(LEFT(Table_owssvr[[#This Row],[Subject]],FIND(";",Table_owssvr[[#This Row],[Subject]])-1),Table_owssvr[[#This Row],[Subject]])</f>
        <v>Damage related to disaster</v>
      </c>
      <c r="I1760" s="25" t="s">
        <v>16</v>
      </c>
      <c r="J1760" s="25" t="s">
        <v>3</v>
      </c>
      <c r="K1760" s="29">
        <v>43838.397511574076</v>
      </c>
      <c r="L1760" s="25"/>
      <c r="M1760" s="25"/>
      <c r="N1760" s="30" t="s">
        <v>12</v>
      </c>
      <c r="O1760" s="28" t="b">
        <v>0</v>
      </c>
      <c r="P1760" s="25" t="s">
        <v>15</v>
      </c>
      <c r="Q1760" s="28" t="str">
        <f>IF(ISNUMBER(SEARCH(",",Table_owssvr[[#This Row],[Created By]])),SUBSTITUTE(Table_owssvr[[#This Row],[Created By]]," OCD,",""),Table_owssvr[[#This Row],[Created By]])</f>
        <v>Rosalind Peychaud</v>
      </c>
      <c r="R1760" s="28" t="str">
        <f>IF(ISNUMBER(SEARCH(",",Table_owssvr[[#This Row],[Created By]])),(MID(Table_owssvr[[#This Row],[Created By_A]]&amp;" "&amp;Table_owssvr[[#This Row],[Created By_A]],FIND(" ",Table_owssvr[[#This Row],[Created By_A]])+1,LEN(Table_owssvr[[#This Row],[Created By_A]]))),Table_owssvr[[#This Row],[Created By]])</f>
        <v>Rosalind Peychaud</v>
      </c>
      <c r="S1760" s="36" t="str">
        <f>IF(ISNUMBER(SEARCH(",",Table_owssvr[[#This Row],[Created By_B1]])),SUBSTITUTE(Table_owssvr[[#This Row],[Created By_B1]],",",""),Table_owssvr[[#This Row],[Created By_B1]])</f>
        <v>Rosalind Peychaud</v>
      </c>
      <c r="T1760" s="31">
        <v>1780</v>
      </c>
      <c r="U1760" s="25" t="s">
        <v>15</v>
      </c>
      <c r="V1760" s="29">
        <v>43838.397511574076</v>
      </c>
      <c r="W1760" s="25" t="s">
        <v>3</v>
      </c>
      <c r="X1760" s="25"/>
      <c r="Y1760" s="25" t="s">
        <v>13</v>
      </c>
      <c r="Z1760" s="25" t="s">
        <v>12</v>
      </c>
      <c r="AA1760" s="25" t="s">
        <v>11</v>
      </c>
    </row>
    <row r="1761" spans="1:27" x14ac:dyDescent="0.25">
      <c r="A1761" s="25" t="s">
        <v>3414</v>
      </c>
      <c r="B1761" s="26">
        <v>43838</v>
      </c>
      <c r="C1761" s="27" t="str">
        <f ca="1">IF(Table_owssvr[[#This Row],[Date]]&gt;=(TODAY()-365),"Y","N")</f>
        <v>Y</v>
      </c>
      <c r="D1761" s="25" t="s">
        <v>439</v>
      </c>
      <c r="E1761" s="25" t="s">
        <v>39</v>
      </c>
      <c r="F1761" s="14" t="s">
        <v>3415</v>
      </c>
      <c r="G1761" s="25" t="s">
        <v>13</v>
      </c>
      <c r="H1761" s="28" t="str">
        <f>IFERROR(LEFT(Table_owssvr[[#This Row],[Subject]],FIND(";",Table_owssvr[[#This Row],[Subject]])-1),Table_owssvr[[#This Row],[Subject]])</f>
        <v>Grants Management</v>
      </c>
      <c r="I1761" s="25" t="s">
        <v>27</v>
      </c>
      <c r="J1761" s="25" t="s">
        <v>10</v>
      </c>
      <c r="K1761" s="29">
        <v>43838.44425925926</v>
      </c>
      <c r="L1761" s="25"/>
      <c r="M1761" s="25"/>
      <c r="N1761" s="30" t="s">
        <v>12</v>
      </c>
      <c r="O1761" s="28" t="b">
        <v>0</v>
      </c>
      <c r="P1761" s="25" t="s">
        <v>15</v>
      </c>
      <c r="Q1761" s="28" t="str">
        <f>IF(ISNUMBER(SEARCH(",",Table_owssvr[[#This Row],[Created By]])),SUBSTITUTE(Table_owssvr[[#This Row],[Created By]]," OCD,",""),Table_owssvr[[#This Row],[Created By]])</f>
        <v>Helena Janssen</v>
      </c>
      <c r="R1761" s="28" t="str">
        <f>IF(ISNUMBER(SEARCH(",",Table_owssvr[[#This Row],[Created By]])),(MID(Table_owssvr[[#This Row],[Created By_A]]&amp;" "&amp;Table_owssvr[[#This Row],[Created By_A]],FIND(" ",Table_owssvr[[#This Row],[Created By_A]])+1,LEN(Table_owssvr[[#This Row],[Created By_A]]))),Table_owssvr[[#This Row],[Created By]])</f>
        <v>Helena Janssen</v>
      </c>
      <c r="S1761" s="36" t="str">
        <f>IF(ISNUMBER(SEARCH(",",Table_owssvr[[#This Row],[Created By_B1]])),SUBSTITUTE(Table_owssvr[[#This Row],[Created By_B1]],",",""),Table_owssvr[[#This Row],[Created By_B1]])</f>
        <v>Helena Janssen</v>
      </c>
      <c r="T1761" s="31">
        <v>1781</v>
      </c>
      <c r="U1761" s="25" t="s">
        <v>15</v>
      </c>
      <c r="V1761" s="29">
        <v>43838.44425925926</v>
      </c>
      <c r="W1761" s="25" t="s">
        <v>10</v>
      </c>
      <c r="X1761" s="25"/>
      <c r="Y1761" s="25" t="s">
        <v>13</v>
      </c>
      <c r="Z1761" s="25" t="s">
        <v>12</v>
      </c>
      <c r="AA1761" s="25" t="s">
        <v>11</v>
      </c>
    </row>
    <row r="1762" spans="1:27" x14ac:dyDescent="0.25">
      <c r="A1762" s="25" t="s">
        <v>3416</v>
      </c>
      <c r="B1762" s="26">
        <v>43809</v>
      </c>
      <c r="C1762" s="27" t="str">
        <f ca="1">IF(Table_owssvr[[#This Row],[Date]]&gt;=(TODAY()-365),"Y","N")</f>
        <v>Y</v>
      </c>
      <c r="D1762" s="25" t="s">
        <v>455</v>
      </c>
      <c r="E1762" s="25" t="s">
        <v>48</v>
      </c>
      <c r="F1762" s="14" t="s">
        <v>3417</v>
      </c>
      <c r="G1762" s="25" t="s">
        <v>850</v>
      </c>
      <c r="H1762" s="28" t="str">
        <f>IFERROR(LEFT(Table_owssvr[[#This Row],[Subject]],FIND(";",Table_owssvr[[#This Row],[Subject]])-1),Table_owssvr[[#This Row],[Subject]])</f>
        <v>Damage related to disaster</v>
      </c>
      <c r="I1762" s="25" t="s">
        <v>16</v>
      </c>
      <c r="J1762" s="25" t="s">
        <v>3</v>
      </c>
      <c r="K1762" s="29">
        <v>43838.666296296295</v>
      </c>
      <c r="L1762" s="25"/>
      <c r="M1762" s="25"/>
      <c r="N1762" s="30" t="s">
        <v>12</v>
      </c>
      <c r="O1762" s="28" t="b">
        <v>0</v>
      </c>
      <c r="P1762" s="25" t="s">
        <v>15</v>
      </c>
      <c r="Q1762" s="28" t="str">
        <f>IF(ISNUMBER(SEARCH(",",Table_owssvr[[#This Row],[Created By]])),SUBSTITUTE(Table_owssvr[[#This Row],[Created By]]," OCD,",""),Table_owssvr[[#This Row],[Created By]])</f>
        <v>Rosalind Peychaud</v>
      </c>
      <c r="R1762" s="28" t="str">
        <f>IF(ISNUMBER(SEARCH(",",Table_owssvr[[#This Row],[Created By]])),(MID(Table_owssvr[[#This Row],[Created By_A]]&amp;" "&amp;Table_owssvr[[#This Row],[Created By_A]],FIND(" ",Table_owssvr[[#This Row],[Created By_A]])+1,LEN(Table_owssvr[[#This Row],[Created By_A]]))),Table_owssvr[[#This Row],[Created By]])</f>
        <v>Rosalind Peychaud</v>
      </c>
      <c r="S1762" s="36" t="str">
        <f>IF(ISNUMBER(SEARCH(",",Table_owssvr[[#This Row],[Created By_B1]])),SUBSTITUTE(Table_owssvr[[#This Row],[Created By_B1]],",",""),Table_owssvr[[#This Row],[Created By_B1]])</f>
        <v>Rosalind Peychaud</v>
      </c>
      <c r="T1762" s="31">
        <v>1782</v>
      </c>
      <c r="U1762" s="25" t="s">
        <v>15</v>
      </c>
      <c r="V1762" s="29">
        <v>43838.666296296295</v>
      </c>
      <c r="W1762" s="25" t="s">
        <v>3</v>
      </c>
      <c r="X1762" s="25"/>
      <c r="Y1762" s="25" t="s">
        <v>13</v>
      </c>
      <c r="Z1762" s="25" t="s">
        <v>12</v>
      </c>
      <c r="AA1762" s="25" t="s">
        <v>11</v>
      </c>
    </row>
    <row r="1763" spans="1:27" x14ac:dyDescent="0.25">
      <c r="A1763" s="25" t="s">
        <v>105</v>
      </c>
      <c r="B1763" s="26">
        <v>43803</v>
      </c>
      <c r="C1763" s="27" t="str">
        <f ca="1">IF(Table_owssvr[[#This Row],[Date]]&gt;=(TODAY()-365),"Y","N")</f>
        <v>Y</v>
      </c>
      <c r="D1763" s="25" t="s">
        <v>105</v>
      </c>
      <c r="E1763" s="25" t="s">
        <v>48</v>
      </c>
      <c r="F1763" s="14" t="s">
        <v>3418</v>
      </c>
      <c r="G1763" s="25" t="s">
        <v>148</v>
      </c>
      <c r="H1763" s="28" t="str">
        <f>IFERROR(LEFT(Table_owssvr[[#This Row],[Subject]],FIND(";",Table_owssvr[[#This Row],[Subject]])-1),Table_owssvr[[#This Row],[Subject]])</f>
        <v>Financial Management</v>
      </c>
      <c r="I1763" s="25" t="s">
        <v>16</v>
      </c>
      <c r="J1763" s="25" t="s">
        <v>3</v>
      </c>
      <c r="K1763" s="29">
        <v>43838.699004629627</v>
      </c>
      <c r="L1763" s="25"/>
      <c r="M1763" s="25"/>
      <c r="N1763" s="30" t="s">
        <v>12</v>
      </c>
      <c r="O1763" s="28" t="b">
        <v>0</v>
      </c>
      <c r="P1763" s="25" t="s">
        <v>15</v>
      </c>
      <c r="Q1763" s="28" t="str">
        <f>IF(ISNUMBER(SEARCH(",",Table_owssvr[[#This Row],[Created By]])),SUBSTITUTE(Table_owssvr[[#This Row],[Created By]]," OCD,",""),Table_owssvr[[#This Row],[Created By]])</f>
        <v>Rosalind Peychaud</v>
      </c>
      <c r="R1763" s="28" t="str">
        <f>IF(ISNUMBER(SEARCH(",",Table_owssvr[[#This Row],[Created By]])),(MID(Table_owssvr[[#This Row],[Created By_A]]&amp;" "&amp;Table_owssvr[[#This Row],[Created By_A]],FIND(" ",Table_owssvr[[#This Row],[Created By_A]])+1,LEN(Table_owssvr[[#This Row],[Created By_A]]))),Table_owssvr[[#This Row],[Created By]])</f>
        <v>Rosalind Peychaud</v>
      </c>
      <c r="S1763" s="36" t="str">
        <f>IF(ISNUMBER(SEARCH(",",Table_owssvr[[#This Row],[Created By_B1]])),SUBSTITUTE(Table_owssvr[[#This Row],[Created By_B1]],",",""),Table_owssvr[[#This Row],[Created By_B1]])</f>
        <v>Rosalind Peychaud</v>
      </c>
      <c r="T1763" s="31">
        <v>1783</v>
      </c>
      <c r="U1763" s="25" t="s">
        <v>15</v>
      </c>
      <c r="V1763" s="29">
        <v>43838.699004629627</v>
      </c>
      <c r="W1763" s="25" t="s">
        <v>3</v>
      </c>
      <c r="X1763" s="25"/>
      <c r="Y1763" s="25" t="s">
        <v>13</v>
      </c>
      <c r="Z1763" s="25" t="s">
        <v>12</v>
      </c>
      <c r="AA1763" s="25" t="s">
        <v>11</v>
      </c>
    </row>
    <row r="1764" spans="1:27" x14ac:dyDescent="0.25">
      <c r="A1764" s="25" t="s">
        <v>41</v>
      </c>
      <c r="B1764" s="26">
        <v>43839</v>
      </c>
      <c r="C1764" s="27" t="str">
        <f ca="1">IF(Table_owssvr[[#This Row],[Date]]&gt;=(TODAY()-365),"Y","N")</f>
        <v>Y</v>
      </c>
      <c r="D1764" s="25" t="s">
        <v>40</v>
      </c>
      <c r="E1764" s="25" t="s">
        <v>39</v>
      </c>
      <c r="F1764" s="14" t="s">
        <v>3419</v>
      </c>
      <c r="G1764" s="25" t="s">
        <v>13</v>
      </c>
      <c r="H1764" s="28" t="str">
        <f>IFERROR(LEFT(Table_owssvr[[#This Row],[Subject]],FIND(";",Table_owssvr[[#This Row],[Subject]])-1),Table_owssvr[[#This Row],[Subject]])</f>
        <v>Grants Management</v>
      </c>
      <c r="I1764" s="25" t="s">
        <v>27</v>
      </c>
      <c r="J1764" s="25" t="s">
        <v>26</v>
      </c>
      <c r="K1764" s="29">
        <v>43839.294293981482</v>
      </c>
      <c r="L1764" s="25"/>
      <c r="M1764" s="25"/>
      <c r="N1764" s="30" t="s">
        <v>12</v>
      </c>
      <c r="O1764" s="28" t="b">
        <v>0</v>
      </c>
      <c r="P1764" s="25" t="s">
        <v>15</v>
      </c>
      <c r="Q1764" s="28" t="str">
        <f>IF(ISNUMBER(SEARCH(",",Table_owssvr[[#This Row],[Created By]])),SUBSTITUTE(Table_owssvr[[#This Row],[Created By]]," OCD,",""),Table_owssvr[[#This Row],[Created By]])</f>
        <v>Jimmy Dunphy</v>
      </c>
      <c r="R1764" s="28" t="str">
        <f>IF(ISNUMBER(SEARCH(",",Table_owssvr[[#This Row],[Created By]])),(MID(Table_owssvr[[#This Row],[Created By_A]]&amp;" "&amp;Table_owssvr[[#This Row],[Created By_A]],FIND(" ",Table_owssvr[[#This Row],[Created By_A]])+1,LEN(Table_owssvr[[#This Row],[Created By_A]]))),Table_owssvr[[#This Row],[Created By]])</f>
        <v>Jimmy Dunphy</v>
      </c>
      <c r="S1764" s="36" t="str">
        <f>IF(ISNUMBER(SEARCH(",",Table_owssvr[[#This Row],[Created By_B1]])),SUBSTITUTE(Table_owssvr[[#This Row],[Created By_B1]],",",""),Table_owssvr[[#This Row],[Created By_B1]])</f>
        <v>Jimmy Dunphy</v>
      </c>
      <c r="T1764" s="31">
        <v>1784</v>
      </c>
      <c r="U1764" s="25" t="s">
        <v>15</v>
      </c>
      <c r="V1764" s="29">
        <v>43839.406354166669</v>
      </c>
      <c r="W1764" s="25" t="s">
        <v>26</v>
      </c>
      <c r="X1764" s="25"/>
      <c r="Y1764" s="25" t="s">
        <v>13</v>
      </c>
      <c r="Z1764" s="25" t="s">
        <v>12</v>
      </c>
      <c r="AA1764" s="25" t="s">
        <v>11</v>
      </c>
    </row>
    <row r="1765" spans="1:27" x14ac:dyDescent="0.25">
      <c r="A1765" s="25" t="s">
        <v>142</v>
      </c>
      <c r="B1765" s="26">
        <v>43839</v>
      </c>
      <c r="C1765" s="27" t="str">
        <f ca="1">IF(Table_owssvr[[#This Row],[Date]]&gt;=(TODAY()-365),"Y","N")</f>
        <v>Y</v>
      </c>
      <c r="D1765" s="25" t="s">
        <v>3420</v>
      </c>
      <c r="E1765" s="25" t="s">
        <v>48</v>
      </c>
      <c r="F1765" s="14" t="s">
        <v>3421</v>
      </c>
      <c r="G1765" s="25" t="s">
        <v>13</v>
      </c>
      <c r="H1765" s="28" t="str">
        <f>IFERROR(LEFT(Table_owssvr[[#This Row],[Subject]],FIND(";",Table_owssvr[[#This Row],[Subject]])-1),Table_owssvr[[#This Row],[Subject]])</f>
        <v>Grants Management</v>
      </c>
      <c r="I1765" s="25" t="s">
        <v>27</v>
      </c>
      <c r="J1765" s="25" t="s">
        <v>26</v>
      </c>
      <c r="K1765" s="29">
        <v>43839.295659722222</v>
      </c>
      <c r="L1765" s="25"/>
      <c r="M1765" s="25"/>
      <c r="N1765" s="30" t="s">
        <v>12</v>
      </c>
      <c r="O1765" s="28" t="b">
        <v>0</v>
      </c>
      <c r="P1765" s="25" t="s">
        <v>15</v>
      </c>
      <c r="Q1765" s="28" t="str">
        <f>IF(ISNUMBER(SEARCH(",",Table_owssvr[[#This Row],[Created By]])),SUBSTITUTE(Table_owssvr[[#This Row],[Created By]]," OCD,",""),Table_owssvr[[#This Row],[Created By]])</f>
        <v>Jimmy Dunphy</v>
      </c>
      <c r="R1765" s="28" t="str">
        <f>IF(ISNUMBER(SEARCH(",",Table_owssvr[[#This Row],[Created By]])),(MID(Table_owssvr[[#This Row],[Created By_A]]&amp;" "&amp;Table_owssvr[[#This Row],[Created By_A]],FIND(" ",Table_owssvr[[#This Row],[Created By_A]])+1,LEN(Table_owssvr[[#This Row],[Created By_A]]))),Table_owssvr[[#This Row],[Created By]])</f>
        <v>Jimmy Dunphy</v>
      </c>
      <c r="S1765" s="36" t="str">
        <f>IF(ISNUMBER(SEARCH(",",Table_owssvr[[#This Row],[Created By_B1]])),SUBSTITUTE(Table_owssvr[[#This Row],[Created By_B1]],",",""),Table_owssvr[[#This Row],[Created By_B1]])</f>
        <v>Jimmy Dunphy</v>
      </c>
      <c r="T1765" s="31">
        <v>1785</v>
      </c>
      <c r="U1765" s="25" t="s">
        <v>15</v>
      </c>
      <c r="V1765" s="29">
        <v>43839.513148148151</v>
      </c>
      <c r="W1765" s="25" t="s">
        <v>26</v>
      </c>
      <c r="X1765" s="25"/>
      <c r="Y1765" s="25" t="s">
        <v>13</v>
      </c>
      <c r="Z1765" s="25" t="s">
        <v>12</v>
      </c>
      <c r="AA1765" s="25" t="s">
        <v>11</v>
      </c>
    </row>
    <row r="1766" spans="1:27" x14ac:dyDescent="0.25">
      <c r="A1766" s="25" t="s">
        <v>2141</v>
      </c>
      <c r="B1766" s="26">
        <v>43839</v>
      </c>
      <c r="C1766" s="27" t="str">
        <f ca="1">IF(Table_owssvr[[#This Row],[Date]]&gt;=(TODAY()-365),"Y","N")</f>
        <v>Y</v>
      </c>
      <c r="D1766" s="25" t="s">
        <v>3422</v>
      </c>
      <c r="E1766" s="25" t="s">
        <v>39</v>
      </c>
      <c r="F1766" s="14" t="s">
        <v>3423</v>
      </c>
      <c r="G1766" s="25" t="s">
        <v>59</v>
      </c>
      <c r="H1766" s="28" t="str">
        <f>IFERROR(LEFT(Table_owssvr[[#This Row],[Subject]],FIND(";",Table_owssvr[[#This Row],[Subject]])-1),Table_owssvr[[#This Row],[Subject]])</f>
        <v>Damage related to disaster</v>
      </c>
      <c r="I1766" s="25" t="s">
        <v>27</v>
      </c>
      <c r="J1766" s="25" t="s">
        <v>2836</v>
      </c>
      <c r="K1766" s="29">
        <v>43839.378171296295</v>
      </c>
      <c r="L1766" s="25"/>
      <c r="M1766" s="25"/>
      <c r="N1766" s="30" t="s">
        <v>12</v>
      </c>
      <c r="O1766" s="28" t="b">
        <v>0</v>
      </c>
      <c r="P1766" s="25" t="s">
        <v>15</v>
      </c>
      <c r="Q1766" s="28" t="str">
        <f>IF(ISNUMBER(SEARCH(",",Table_owssvr[[#This Row],[Created By]])),SUBSTITUTE(Table_owssvr[[#This Row],[Created By]]," OCD,",""),Table_owssvr[[#This Row],[Created By]])</f>
        <v>Fay Part</v>
      </c>
      <c r="R1766" s="28" t="str">
        <f>IF(ISNUMBER(SEARCH(",",Table_owssvr[[#This Row],[Created By]])),(MID(Table_owssvr[[#This Row],[Created By_A]]&amp;" "&amp;Table_owssvr[[#This Row],[Created By_A]],FIND(" ",Table_owssvr[[#This Row],[Created By_A]])+1,LEN(Table_owssvr[[#This Row],[Created By_A]]))),Table_owssvr[[#This Row],[Created By]])</f>
        <v>Fay Part</v>
      </c>
      <c r="S1766" s="36" t="str">
        <f>IF(ISNUMBER(SEARCH(",",Table_owssvr[[#This Row],[Created By_B1]])),SUBSTITUTE(Table_owssvr[[#This Row],[Created By_B1]],",",""),Table_owssvr[[#This Row],[Created By_B1]])</f>
        <v>Fay Part</v>
      </c>
      <c r="T1766" s="31">
        <v>1786</v>
      </c>
      <c r="U1766" s="25" t="s">
        <v>15</v>
      </c>
      <c r="V1766" s="29">
        <v>43839.378171296295</v>
      </c>
      <c r="W1766" s="25" t="s">
        <v>2836</v>
      </c>
      <c r="X1766" s="25"/>
      <c r="Y1766" s="25" t="s">
        <v>13</v>
      </c>
      <c r="Z1766" s="25" t="s">
        <v>12</v>
      </c>
      <c r="AA1766" s="25" t="s">
        <v>11</v>
      </c>
    </row>
    <row r="1767" spans="1:27" x14ac:dyDescent="0.25">
      <c r="A1767" s="25" t="s">
        <v>2862</v>
      </c>
      <c r="B1767" s="26">
        <v>43836</v>
      </c>
      <c r="C1767" s="27" t="str">
        <f ca="1">IF(Table_owssvr[[#This Row],[Date]]&gt;=(TODAY()-365),"Y","N")</f>
        <v>Y</v>
      </c>
      <c r="D1767" s="25" t="s">
        <v>434</v>
      </c>
      <c r="E1767" s="25" t="s">
        <v>19</v>
      </c>
      <c r="F1767" s="14" t="s">
        <v>3424</v>
      </c>
      <c r="G1767" s="25" t="s">
        <v>2793</v>
      </c>
      <c r="H1767" s="28" t="str">
        <f>IFERROR(LEFT(Table_owssvr[[#This Row],[Subject]],FIND(";",Table_owssvr[[#This Row],[Subject]])-1),Table_owssvr[[#This Row],[Subject]])</f>
        <v>Damage related to disaster</v>
      </c>
      <c r="I1767" s="25" t="s">
        <v>27</v>
      </c>
      <c r="J1767" s="25" t="s">
        <v>2831</v>
      </c>
      <c r="K1767" s="29">
        <v>43839.437638888892</v>
      </c>
      <c r="L1767" s="25"/>
      <c r="M1767" s="25"/>
      <c r="N1767" s="30" t="s">
        <v>12</v>
      </c>
      <c r="O1767" s="28" t="b">
        <v>0</v>
      </c>
      <c r="P1767" s="25" t="s">
        <v>15</v>
      </c>
      <c r="Q1767" s="28" t="str">
        <f>IF(ISNUMBER(SEARCH(",",Table_owssvr[[#This Row],[Created By]])),SUBSTITUTE(Table_owssvr[[#This Row],[Created By]]," OCD,",""),Table_owssvr[[#This Row],[Created By]])</f>
        <v>Martine Turner</v>
      </c>
      <c r="R1767" s="28" t="str">
        <f>IF(ISNUMBER(SEARCH(",",Table_owssvr[[#This Row],[Created By]])),(MID(Table_owssvr[[#This Row],[Created By_A]]&amp;" "&amp;Table_owssvr[[#This Row],[Created By_A]],FIND(" ",Table_owssvr[[#This Row],[Created By_A]])+1,LEN(Table_owssvr[[#This Row],[Created By_A]]))),Table_owssvr[[#This Row],[Created By]])</f>
        <v>Martine Turner</v>
      </c>
      <c r="S1767" s="36" t="str">
        <f>IF(ISNUMBER(SEARCH(",",Table_owssvr[[#This Row],[Created By_B1]])),SUBSTITUTE(Table_owssvr[[#This Row],[Created By_B1]],",",""),Table_owssvr[[#This Row],[Created By_B1]])</f>
        <v>Martine Turner</v>
      </c>
      <c r="T1767" s="31">
        <v>1787</v>
      </c>
      <c r="U1767" s="25" t="s">
        <v>15</v>
      </c>
      <c r="V1767" s="29">
        <v>43839.437638888892</v>
      </c>
      <c r="W1767" s="25" t="s">
        <v>2831</v>
      </c>
      <c r="X1767" s="25"/>
      <c r="Y1767" s="25" t="s">
        <v>13</v>
      </c>
      <c r="Z1767" s="25" t="s">
        <v>12</v>
      </c>
      <c r="AA1767" s="25" t="s">
        <v>11</v>
      </c>
    </row>
    <row r="1768" spans="1:27" x14ac:dyDescent="0.25">
      <c r="A1768" s="25" t="s">
        <v>105</v>
      </c>
      <c r="B1768" s="26">
        <v>43839</v>
      </c>
      <c r="C1768" s="27" t="str">
        <f ca="1">IF(Table_owssvr[[#This Row],[Date]]&gt;=(TODAY()-365),"Y","N")</f>
        <v>Y</v>
      </c>
      <c r="D1768" s="25" t="s">
        <v>105</v>
      </c>
      <c r="E1768" s="25" t="s">
        <v>29</v>
      </c>
      <c r="F1768" s="14" t="s">
        <v>3425</v>
      </c>
      <c r="G1768" s="25" t="s">
        <v>13</v>
      </c>
      <c r="H1768" s="28" t="str">
        <f>IFERROR(LEFT(Table_owssvr[[#This Row],[Subject]],FIND(";",Table_owssvr[[#This Row],[Subject]])-1),Table_owssvr[[#This Row],[Subject]])</f>
        <v>Grants Management</v>
      </c>
      <c r="I1768" s="25" t="s">
        <v>16</v>
      </c>
      <c r="J1768" s="25" t="s">
        <v>3</v>
      </c>
      <c r="K1768" s="29">
        <v>43839.542615740742</v>
      </c>
      <c r="L1768" s="25"/>
      <c r="M1768" s="25"/>
      <c r="N1768" s="30" t="s">
        <v>12</v>
      </c>
      <c r="O1768" s="28" t="b">
        <v>0</v>
      </c>
      <c r="P1768" s="25" t="s">
        <v>15</v>
      </c>
      <c r="Q1768" s="28" t="str">
        <f>IF(ISNUMBER(SEARCH(",",Table_owssvr[[#This Row],[Created By]])),SUBSTITUTE(Table_owssvr[[#This Row],[Created By]]," OCD,",""),Table_owssvr[[#This Row],[Created By]])</f>
        <v>Rosalind Peychaud</v>
      </c>
      <c r="R1768" s="28" t="str">
        <f>IF(ISNUMBER(SEARCH(",",Table_owssvr[[#This Row],[Created By]])),(MID(Table_owssvr[[#This Row],[Created By_A]]&amp;" "&amp;Table_owssvr[[#This Row],[Created By_A]],FIND(" ",Table_owssvr[[#This Row],[Created By_A]])+1,LEN(Table_owssvr[[#This Row],[Created By_A]]))),Table_owssvr[[#This Row],[Created By]])</f>
        <v>Rosalind Peychaud</v>
      </c>
      <c r="S1768" s="36" t="str">
        <f>IF(ISNUMBER(SEARCH(",",Table_owssvr[[#This Row],[Created By_B1]])),SUBSTITUTE(Table_owssvr[[#This Row],[Created By_B1]],",",""),Table_owssvr[[#This Row],[Created By_B1]])</f>
        <v>Rosalind Peychaud</v>
      </c>
      <c r="T1768" s="31">
        <v>1788</v>
      </c>
      <c r="U1768" s="25" t="s">
        <v>15</v>
      </c>
      <c r="V1768" s="29">
        <v>43839.542615740742</v>
      </c>
      <c r="W1768" s="25" t="s">
        <v>3</v>
      </c>
      <c r="X1768" s="25"/>
      <c r="Y1768" s="25" t="s">
        <v>13</v>
      </c>
      <c r="Z1768" s="25" t="s">
        <v>12</v>
      </c>
      <c r="AA1768" s="25" t="s">
        <v>11</v>
      </c>
    </row>
    <row r="1769" spans="1:27" x14ac:dyDescent="0.25">
      <c r="A1769" s="25" t="s">
        <v>455</v>
      </c>
      <c r="B1769" s="26">
        <v>43838</v>
      </c>
      <c r="C1769" s="27" t="str">
        <f ca="1">IF(Table_owssvr[[#This Row],[Date]]&gt;=(TODAY()-365),"Y","N")</f>
        <v>Y</v>
      </c>
      <c r="D1769" s="25" t="s">
        <v>105</v>
      </c>
      <c r="E1769" s="25" t="s">
        <v>448</v>
      </c>
      <c r="F1769" s="14" t="s">
        <v>3426</v>
      </c>
      <c r="G1769" s="25" t="s">
        <v>574</v>
      </c>
      <c r="H1769" s="28" t="str">
        <f>IFERROR(LEFT(Table_owssvr[[#This Row],[Subject]],FIND(";",Table_owssvr[[#This Row],[Subject]])-1),Table_owssvr[[#This Row],[Subject]])</f>
        <v>Eligible CDBG Activities</v>
      </c>
      <c r="I1769" s="25" t="s">
        <v>16</v>
      </c>
      <c r="J1769" s="25" t="s">
        <v>3</v>
      </c>
      <c r="K1769" s="29">
        <v>43839.546655092592</v>
      </c>
      <c r="L1769" s="25"/>
      <c r="M1769" s="25"/>
      <c r="N1769" s="30" t="s">
        <v>12</v>
      </c>
      <c r="O1769" s="28" t="b">
        <v>0</v>
      </c>
      <c r="P1769" s="25" t="s">
        <v>15</v>
      </c>
      <c r="Q1769" s="28" t="str">
        <f>IF(ISNUMBER(SEARCH(",",Table_owssvr[[#This Row],[Created By]])),SUBSTITUTE(Table_owssvr[[#This Row],[Created By]]," OCD,",""),Table_owssvr[[#This Row],[Created By]])</f>
        <v>Rosalind Peychaud</v>
      </c>
      <c r="R1769" s="28" t="str">
        <f>IF(ISNUMBER(SEARCH(",",Table_owssvr[[#This Row],[Created By]])),(MID(Table_owssvr[[#This Row],[Created By_A]]&amp;" "&amp;Table_owssvr[[#This Row],[Created By_A]],FIND(" ",Table_owssvr[[#This Row],[Created By_A]])+1,LEN(Table_owssvr[[#This Row],[Created By_A]]))),Table_owssvr[[#This Row],[Created By]])</f>
        <v>Rosalind Peychaud</v>
      </c>
      <c r="S1769" s="36" t="str">
        <f>IF(ISNUMBER(SEARCH(",",Table_owssvr[[#This Row],[Created By_B1]])),SUBSTITUTE(Table_owssvr[[#This Row],[Created By_B1]],",",""),Table_owssvr[[#This Row],[Created By_B1]])</f>
        <v>Rosalind Peychaud</v>
      </c>
      <c r="T1769" s="31">
        <v>1789</v>
      </c>
      <c r="U1769" s="25" t="s">
        <v>15</v>
      </c>
      <c r="V1769" s="29">
        <v>43839.546655092592</v>
      </c>
      <c r="W1769" s="25" t="s">
        <v>3</v>
      </c>
      <c r="X1769" s="25"/>
      <c r="Y1769" s="25" t="s">
        <v>13</v>
      </c>
      <c r="Z1769" s="25" t="s">
        <v>12</v>
      </c>
      <c r="AA1769" s="25" t="s">
        <v>11</v>
      </c>
    </row>
    <row r="1770" spans="1:27" x14ac:dyDescent="0.25">
      <c r="A1770" s="25" t="s">
        <v>3427</v>
      </c>
      <c r="B1770" s="26">
        <v>43844</v>
      </c>
      <c r="C1770" s="27" t="str">
        <f ca="1">IF(Table_owssvr[[#This Row],[Date]]&gt;=(TODAY()-365),"Y","N")</f>
        <v>Y</v>
      </c>
      <c r="D1770" s="25" t="s">
        <v>3428</v>
      </c>
      <c r="E1770" s="25" t="s">
        <v>19</v>
      </c>
      <c r="F1770" s="14" t="s">
        <v>3429</v>
      </c>
      <c r="G1770" s="25" t="s">
        <v>3430</v>
      </c>
      <c r="H1770" s="28" t="str">
        <f>IFERROR(LEFT(Table_owssvr[[#This Row],[Subject]],FIND(";",Table_owssvr[[#This Row],[Subject]])-1),Table_owssvr[[#This Row],[Subject]])</f>
        <v>Damage related to disaster</v>
      </c>
      <c r="I1770" s="25" t="s">
        <v>16</v>
      </c>
      <c r="J1770" s="25" t="s">
        <v>2831</v>
      </c>
      <c r="K1770" s="29">
        <v>43845.418391203704</v>
      </c>
      <c r="L1770" s="25"/>
      <c r="M1770" s="25"/>
      <c r="N1770" s="30" t="s">
        <v>12</v>
      </c>
      <c r="O1770" s="28" t="b">
        <v>0</v>
      </c>
      <c r="P1770" s="25" t="s">
        <v>15</v>
      </c>
      <c r="Q1770" s="28" t="str">
        <f>IF(ISNUMBER(SEARCH(",",Table_owssvr[[#This Row],[Created By]])),SUBSTITUTE(Table_owssvr[[#This Row],[Created By]]," OCD,",""),Table_owssvr[[#This Row],[Created By]])</f>
        <v>Martine Turner</v>
      </c>
      <c r="R1770" s="28" t="str">
        <f>IF(ISNUMBER(SEARCH(",",Table_owssvr[[#This Row],[Created By]])),(MID(Table_owssvr[[#This Row],[Created By_A]]&amp;" "&amp;Table_owssvr[[#This Row],[Created By_A]],FIND(" ",Table_owssvr[[#This Row],[Created By_A]])+1,LEN(Table_owssvr[[#This Row],[Created By_A]]))),Table_owssvr[[#This Row],[Created By]])</f>
        <v>Martine Turner</v>
      </c>
      <c r="S1770" s="36" t="str">
        <f>IF(ISNUMBER(SEARCH(",",Table_owssvr[[#This Row],[Created By_B1]])),SUBSTITUTE(Table_owssvr[[#This Row],[Created By_B1]],",",""),Table_owssvr[[#This Row],[Created By_B1]])</f>
        <v>Martine Turner</v>
      </c>
      <c r="T1770" s="31">
        <v>1790</v>
      </c>
      <c r="U1770" s="25" t="s">
        <v>15</v>
      </c>
      <c r="V1770" s="29">
        <v>43845.418391203704</v>
      </c>
      <c r="W1770" s="25" t="s">
        <v>2831</v>
      </c>
      <c r="X1770" s="25"/>
      <c r="Y1770" s="25" t="s">
        <v>13</v>
      </c>
      <c r="Z1770" s="25" t="s">
        <v>12</v>
      </c>
      <c r="AA1770" s="25" t="s">
        <v>11</v>
      </c>
    </row>
    <row r="1771" spans="1:27" x14ac:dyDescent="0.25">
      <c r="A1771" s="25" t="s">
        <v>504</v>
      </c>
      <c r="B1771" s="26">
        <v>43845</v>
      </c>
      <c r="C1771" s="27" t="str">
        <f ca="1">IF(Table_owssvr[[#This Row],[Date]]&gt;=(TODAY()-365),"Y","N")</f>
        <v>Y</v>
      </c>
      <c r="D1771" s="25" t="s">
        <v>3343</v>
      </c>
      <c r="E1771" s="25" t="s">
        <v>48</v>
      </c>
      <c r="F1771" s="14" t="s">
        <v>3431</v>
      </c>
      <c r="G1771" s="25" t="s">
        <v>13</v>
      </c>
      <c r="H1771" s="28" t="str">
        <f>IFERROR(LEFT(Table_owssvr[[#This Row],[Subject]],FIND(";",Table_owssvr[[#This Row],[Subject]])-1),Table_owssvr[[#This Row],[Subject]])</f>
        <v>Grants Management</v>
      </c>
      <c r="I1771" s="25" t="s">
        <v>27</v>
      </c>
      <c r="J1771" s="25" t="s">
        <v>26</v>
      </c>
      <c r="K1771" s="29">
        <v>43845.445520833331</v>
      </c>
      <c r="L1771" s="25"/>
      <c r="M1771" s="25"/>
      <c r="N1771" s="30" t="s">
        <v>12</v>
      </c>
      <c r="O1771" s="28" t="b">
        <v>0</v>
      </c>
      <c r="P1771" s="25" t="s">
        <v>15</v>
      </c>
      <c r="Q1771" s="28" t="str">
        <f>IF(ISNUMBER(SEARCH(",",Table_owssvr[[#This Row],[Created By]])),SUBSTITUTE(Table_owssvr[[#This Row],[Created By]]," OCD,",""),Table_owssvr[[#This Row],[Created By]])</f>
        <v>Jimmy Dunphy</v>
      </c>
      <c r="R1771" s="28" t="str">
        <f>IF(ISNUMBER(SEARCH(",",Table_owssvr[[#This Row],[Created By]])),(MID(Table_owssvr[[#This Row],[Created By_A]]&amp;" "&amp;Table_owssvr[[#This Row],[Created By_A]],FIND(" ",Table_owssvr[[#This Row],[Created By_A]])+1,LEN(Table_owssvr[[#This Row],[Created By_A]]))),Table_owssvr[[#This Row],[Created By]])</f>
        <v>Jimmy Dunphy</v>
      </c>
      <c r="S1771" s="36" t="str">
        <f>IF(ISNUMBER(SEARCH(",",Table_owssvr[[#This Row],[Created By_B1]])),SUBSTITUTE(Table_owssvr[[#This Row],[Created By_B1]],",",""),Table_owssvr[[#This Row],[Created By_B1]])</f>
        <v>Jimmy Dunphy</v>
      </c>
      <c r="T1771" s="31">
        <v>1791</v>
      </c>
      <c r="U1771" s="25" t="s">
        <v>15</v>
      </c>
      <c r="V1771" s="29">
        <v>43846.357314814813</v>
      </c>
      <c r="W1771" s="25" t="s">
        <v>26</v>
      </c>
      <c r="X1771" s="25"/>
      <c r="Y1771" s="25" t="s">
        <v>13</v>
      </c>
      <c r="Z1771" s="25" t="s">
        <v>12</v>
      </c>
      <c r="AA1771" s="25" t="s">
        <v>11</v>
      </c>
    </row>
    <row r="1772" spans="1:27" x14ac:dyDescent="0.25">
      <c r="A1772" s="25" t="s">
        <v>386</v>
      </c>
      <c r="B1772" s="26">
        <v>43846</v>
      </c>
      <c r="C1772" s="27" t="str">
        <f ca="1">IF(Table_owssvr[[#This Row],[Date]]&gt;=(TODAY()-365),"Y","N")</f>
        <v>Y</v>
      </c>
      <c r="D1772" s="25" t="s">
        <v>199</v>
      </c>
      <c r="E1772" s="25" t="s">
        <v>39</v>
      </c>
      <c r="F1772" s="14" t="s">
        <v>3432</v>
      </c>
      <c r="G1772" s="25" t="s">
        <v>13</v>
      </c>
      <c r="H1772" s="28" t="str">
        <f>IFERROR(LEFT(Table_owssvr[[#This Row],[Subject]],FIND(";",Table_owssvr[[#This Row],[Subject]])-1),Table_owssvr[[#This Row],[Subject]])</f>
        <v>Grants Management</v>
      </c>
      <c r="I1772" s="25" t="s">
        <v>27</v>
      </c>
      <c r="J1772" s="25" t="s">
        <v>26</v>
      </c>
      <c r="K1772" s="29">
        <v>43846.437013888892</v>
      </c>
      <c r="L1772" s="25"/>
      <c r="M1772" s="25"/>
      <c r="N1772" s="30" t="s">
        <v>12</v>
      </c>
      <c r="O1772" s="28" t="b">
        <v>0</v>
      </c>
      <c r="P1772" s="25" t="s">
        <v>15</v>
      </c>
      <c r="Q1772" s="28" t="str">
        <f>IF(ISNUMBER(SEARCH(",",Table_owssvr[[#This Row],[Created By]])),SUBSTITUTE(Table_owssvr[[#This Row],[Created By]]," OCD,",""),Table_owssvr[[#This Row],[Created By]])</f>
        <v>Jimmy Dunphy</v>
      </c>
      <c r="R1772" s="28" t="str">
        <f>IF(ISNUMBER(SEARCH(",",Table_owssvr[[#This Row],[Created By]])),(MID(Table_owssvr[[#This Row],[Created By_A]]&amp;" "&amp;Table_owssvr[[#This Row],[Created By_A]],FIND(" ",Table_owssvr[[#This Row],[Created By_A]])+1,LEN(Table_owssvr[[#This Row],[Created By_A]]))),Table_owssvr[[#This Row],[Created By]])</f>
        <v>Jimmy Dunphy</v>
      </c>
      <c r="S1772" s="36" t="str">
        <f>IF(ISNUMBER(SEARCH(",",Table_owssvr[[#This Row],[Created By_B1]])),SUBSTITUTE(Table_owssvr[[#This Row],[Created By_B1]],",",""),Table_owssvr[[#This Row],[Created By_B1]])</f>
        <v>Jimmy Dunphy</v>
      </c>
      <c r="T1772" s="31">
        <v>1792</v>
      </c>
      <c r="U1772" s="25" t="s">
        <v>15</v>
      </c>
      <c r="V1772" s="29">
        <v>43847.304351851853</v>
      </c>
      <c r="W1772" s="25" t="s">
        <v>26</v>
      </c>
      <c r="X1772" s="25"/>
      <c r="Y1772" s="25" t="s">
        <v>13</v>
      </c>
      <c r="Z1772" s="25" t="s">
        <v>12</v>
      </c>
      <c r="AA1772" s="25" t="s">
        <v>11</v>
      </c>
    </row>
    <row r="1773" spans="1:27" x14ac:dyDescent="0.25">
      <c r="A1773" s="25" t="s">
        <v>3433</v>
      </c>
      <c r="B1773" s="26">
        <v>43804</v>
      </c>
      <c r="C1773" s="27" t="str">
        <f ca="1">IF(Table_owssvr[[#This Row],[Date]]&gt;=(TODAY()-365),"Y","N")</f>
        <v>Y</v>
      </c>
      <c r="D1773" s="25" t="s">
        <v>3434</v>
      </c>
      <c r="E1773" s="25" t="s">
        <v>39</v>
      </c>
      <c r="F1773" s="14" t="s">
        <v>3435</v>
      </c>
      <c r="G1773" s="25" t="s">
        <v>59</v>
      </c>
      <c r="H1773" s="28" t="str">
        <f>IFERROR(LEFT(Table_owssvr[[#This Row],[Subject]],FIND(";",Table_owssvr[[#This Row],[Subject]])-1),Table_owssvr[[#This Row],[Subject]])</f>
        <v>Damage related to disaster</v>
      </c>
      <c r="I1773" s="25" t="s">
        <v>27</v>
      </c>
      <c r="J1773" s="25" t="s">
        <v>2835</v>
      </c>
      <c r="K1773" s="29">
        <v>43846.655601851853</v>
      </c>
      <c r="L1773" s="25"/>
      <c r="M1773" s="25"/>
      <c r="N1773" s="30" t="s">
        <v>12</v>
      </c>
      <c r="O1773" s="28" t="b">
        <v>0</v>
      </c>
      <c r="P1773" s="25" t="s">
        <v>15</v>
      </c>
      <c r="Q1773" s="28" t="str">
        <f>IF(ISNUMBER(SEARCH(",",Table_owssvr[[#This Row],[Created By]])),SUBSTITUTE(Table_owssvr[[#This Row],[Created By]]," OCD,",""),Table_owssvr[[#This Row],[Created By]])</f>
        <v>Shayla Thompson</v>
      </c>
      <c r="R1773" s="28" t="str">
        <f>IF(ISNUMBER(SEARCH(",",Table_owssvr[[#This Row],[Created By]])),(MID(Table_owssvr[[#This Row],[Created By_A]]&amp;" "&amp;Table_owssvr[[#This Row],[Created By_A]],FIND(" ",Table_owssvr[[#This Row],[Created By_A]])+1,LEN(Table_owssvr[[#This Row],[Created By_A]]))),Table_owssvr[[#This Row],[Created By]])</f>
        <v>Shayla Thompson</v>
      </c>
      <c r="S1773" s="36" t="str">
        <f>IF(ISNUMBER(SEARCH(",",Table_owssvr[[#This Row],[Created By_B1]])),SUBSTITUTE(Table_owssvr[[#This Row],[Created By_B1]],",",""),Table_owssvr[[#This Row],[Created By_B1]])</f>
        <v>Shayla Thompson</v>
      </c>
      <c r="T1773" s="31">
        <v>1793</v>
      </c>
      <c r="U1773" s="25" t="s">
        <v>15</v>
      </c>
      <c r="V1773" s="29">
        <v>43847.388368055559</v>
      </c>
      <c r="W1773" s="25" t="s">
        <v>2826</v>
      </c>
      <c r="X1773" s="25"/>
      <c r="Y1773" s="25" t="s">
        <v>13</v>
      </c>
      <c r="Z1773" s="25" t="s">
        <v>12</v>
      </c>
      <c r="AA1773" s="25" t="s">
        <v>11</v>
      </c>
    </row>
    <row r="1774" spans="1:27" x14ac:dyDescent="0.25">
      <c r="A1774" s="25" t="s">
        <v>656</v>
      </c>
      <c r="B1774" s="26">
        <v>43816</v>
      </c>
      <c r="C1774" s="27" t="str">
        <f ca="1">IF(Table_owssvr[[#This Row],[Date]]&gt;=(TODAY()-365),"Y","N")</f>
        <v>Y</v>
      </c>
      <c r="D1774" s="25" t="s">
        <v>3436</v>
      </c>
      <c r="E1774" s="25" t="s">
        <v>2958</v>
      </c>
      <c r="F1774" s="14" t="s">
        <v>3437</v>
      </c>
      <c r="G1774" s="25" t="s">
        <v>148</v>
      </c>
      <c r="H1774" s="28" t="str">
        <f>IFERROR(LEFT(Table_owssvr[[#This Row],[Subject]],FIND(";",Table_owssvr[[#This Row],[Subject]])-1),Table_owssvr[[#This Row],[Subject]])</f>
        <v>Financial Management</v>
      </c>
      <c r="I1774" s="25" t="s">
        <v>16</v>
      </c>
      <c r="J1774" s="25" t="s">
        <v>3048</v>
      </c>
      <c r="K1774" s="29">
        <v>43846.674189814818</v>
      </c>
      <c r="L1774" s="25"/>
      <c r="M1774" s="25"/>
      <c r="N1774" s="30" t="s">
        <v>12</v>
      </c>
      <c r="O1774" s="28" t="b">
        <v>0</v>
      </c>
      <c r="P1774" s="25" t="s">
        <v>15</v>
      </c>
      <c r="Q1774" s="28" t="str">
        <f>IF(ISNUMBER(SEARCH(",",Table_owssvr[[#This Row],[Created By]])),SUBSTITUTE(Table_owssvr[[#This Row],[Created By]]," OCD,",""),Table_owssvr[[#This Row],[Created By]])</f>
        <v>Amy Noll</v>
      </c>
      <c r="R1774" s="28" t="str">
        <f>IF(ISNUMBER(SEARCH(",",Table_owssvr[[#This Row],[Created By]])),(MID(Table_owssvr[[#This Row],[Created By_A]]&amp;" "&amp;Table_owssvr[[#This Row],[Created By_A]],FIND(" ",Table_owssvr[[#This Row],[Created By_A]])+1,LEN(Table_owssvr[[#This Row],[Created By_A]]))),Table_owssvr[[#This Row],[Created By]])</f>
        <v>Amy Noll</v>
      </c>
      <c r="S1774" s="36" t="str">
        <f>IF(ISNUMBER(SEARCH(",",Table_owssvr[[#This Row],[Created By_B1]])),SUBSTITUTE(Table_owssvr[[#This Row],[Created By_B1]],",",""),Table_owssvr[[#This Row],[Created By_B1]])</f>
        <v>Amy Noll</v>
      </c>
      <c r="T1774" s="31">
        <v>1794</v>
      </c>
      <c r="U1774" s="25" t="s">
        <v>15</v>
      </c>
      <c r="V1774" s="29">
        <v>43846.674189814818</v>
      </c>
      <c r="W1774" s="25" t="s">
        <v>3048</v>
      </c>
      <c r="X1774" s="25"/>
      <c r="Y1774" s="25" t="s">
        <v>13</v>
      </c>
      <c r="Z1774" s="25" t="s">
        <v>12</v>
      </c>
      <c r="AA1774" s="25" t="s">
        <v>11</v>
      </c>
    </row>
    <row r="1775" spans="1:27" x14ac:dyDescent="0.25">
      <c r="A1775" s="25" t="s">
        <v>3438</v>
      </c>
      <c r="B1775" s="26">
        <v>43811</v>
      </c>
      <c r="C1775" s="27" t="str">
        <f ca="1">IF(Table_owssvr[[#This Row],[Date]]&gt;=(TODAY()-365),"Y","N")</f>
        <v>Y</v>
      </c>
      <c r="D1775" s="25" t="s">
        <v>2932</v>
      </c>
      <c r="E1775" s="25" t="s">
        <v>19</v>
      </c>
      <c r="F1775" s="14" t="s">
        <v>3439</v>
      </c>
      <c r="G1775" s="25" t="s">
        <v>59</v>
      </c>
      <c r="H1775" s="28" t="str">
        <f>IFERROR(LEFT(Table_owssvr[[#This Row],[Subject]],FIND(";",Table_owssvr[[#This Row],[Subject]])-1),Table_owssvr[[#This Row],[Subject]])</f>
        <v>Damage related to disaster</v>
      </c>
      <c r="I1775" s="25" t="s">
        <v>27</v>
      </c>
      <c r="J1775" s="25" t="s">
        <v>2835</v>
      </c>
      <c r="K1775" s="29">
        <v>43846.674560185187</v>
      </c>
      <c r="L1775" s="25"/>
      <c r="M1775" s="25"/>
      <c r="N1775" s="30" t="s">
        <v>12</v>
      </c>
      <c r="O1775" s="28" t="b">
        <v>0</v>
      </c>
      <c r="P1775" s="25" t="s">
        <v>15</v>
      </c>
      <c r="Q1775" s="28" t="str">
        <f>IF(ISNUMBER(SEARCH(",",Table_owssvr[[#This Row],[Created By]])),SUBSTITUTE(Table_owssvr[[#This Row],[Created By]]," OCD,",""),Table_owssvr[[#This Row],[Created By]])</f>
        <v>Shayla Thompson</v>
      </c>
      <c r="R1775" s="28" t="str">
        <f>IF(ISNUMBER(SEARCH(",",Table_owssvr[[#This Row],[Created By]])),(MID(Table_owssvr[[#This Row],[Created By_A]]&amp;" "&amp;Table_owssvr[[#This Row],[Created By_A]],FIND(" ",Table_owssvr[[#This Row],[Created By_A]])+1,LEN(Table_owssvr[[#This Row],[Created By_A]]))),Table_owssvr[[#This Row],[Created By]])</f>
        <v>Shayla Thompson</v>
      </c>
      <c r="S1775" s="36" t="str">
        <f>IF(ISNUMBER(SEARCH(",",Table_owssvr[[#This Row],[Created By_B1]])),SUBSTITUTE(Table_owssvr[[#This Row],[Created By_B1]],",",""),Table_owssvr[[#This Row],[Created By_B1]])</f>
        <v>Shayla Thompson</v>
      </c>
      <c r="T1775" s="31">
        <v>1795</v>
      </c>
      <c r="U1775" s="25" t="s">
        <v>15</v>
      </c>
      <c r="V1775" s="29">
        <v>43846.674560185187</v>
      </c>
      <c r="W1775" s="25" t="s">
        <v>2835</v>
      </c>
      <c r="X1775" s="25"/>
      <c r="Y1775" s="25" t="s">
        <v>13</v>
      </c>
      <c r="Z1775" s="25" t="s">
        <v>12</v>
      </c>
      <c r="AA1775" s="25" t="s">
        <v>11</v>
      </c>
    </row>
    <row r="1776" spans="1:27" x14ac:dyDescent="0.25">
      <c r="A1776" s="25" t="s">
        <v>1887</v>
      </c>
      <c r="B1776" s="26">
        <v>43809</v>
      </c>
      <c r="C1776" s="27" t="str">
        <f ca="1">IF(Table_owssvr[[#This Row],[Date]]&gt;=(TODAY()-365),"Y","N")</f>
        <v>Y</v>
      </c>
      <c r="D1776" s="25" t="s">
        <v>3440</v>
      </c>
      <c r="E1776" s="25" t="s">
        <v>2958</v>
      </c>
      <c r="F1776" s="14" t="s">
        <v>3441</v>
      </c>
      <c r="G1776" s="25" t="s">
        <v>132</v>
      </c>
      <c r="H1776" s="28" t="str">
        <f>IFERROR(LEFT(Table_owssvr[[#This Row],[Subject]],FIND(";",Table_owssvr[[#This Row],[Subject]])-1),Table_owssvr[[#This Row],[Subject]])</f>
        <v>Low-Moderate Income - National Objective</v>
      </c>
      <c r="I1776" s="25" t="s">
        <v>16</v>
      </c>
      <c r="J1776" s="25" t="s">
        <v>3048</v>
      </c>
      <c r="K1776" s="29">
        <v>43846.679351851853</v>
      </c>
      <c r="L1776" s="25"/>
      <c r="M1776" s="25"/>
      <c r="N1776" s="30" t="s">
        <v>12</v>
      </c>
      <c r="O1776" s="28" t="b">
        <v>0</v>
      </c>
      <c r="P1776" s="25" t="s">
        <v>15</v>
      </c>
      <c r="Q1776" s="28" t="str">
        <f>IF(ISNUMBER(SEARCH(",",Table_owssvr[[#This Row],[Created By]])),SUBSTITUTE(Table_owssvr[[#This Row],[Created By]]," OCD,",""),Table_owssvr[[#This Row],[Created By]])</f>
        <v>Amy Noll</v>
      </c>
      <c r="R1776" s="28" t="str">
        <f>IF(ISNUMBER(SEARCH(",",Table_owssvr[[#This Row],[Created By]])),(MID(Table_owssvr[[#This Row],[Created By_A]]&amp;" "&amp;Table_owssvr[[#This Row],[Created By_A]],FIND(" ",Table_owssvr[[#This Row],[Created By_A]])+1,LEN(Table_owssvr[[#This Row],[Created By_A]]))),Table_owssvr[[#This Row],[Created By]])</f>
        <v>Amy Noll</v>
      </c>
      <c r="S1776" s="36" t="str">
        <f>IF(ISNUMBER(SEARCH(",",Table_owssvr[[#This Row],[Created By_B1]])),SUBSTITUTE(Table_owssvr[[#This Row],[Created By_B1]],",",""),Table_owssvr[[#This Row],[Created By_B1]])</f>
        <v>Amy Noll</v>
      </c>
      <c r="T1776" s="31">
        <v>1796</v>
      </c>
      <c r="U1776" s="25" t="s">
        <v>15</v>
      </c>
      <c r="V1776" s="29">
        <v>43846.679351851853</v>
      </c>
      <c r="W1776" s="25" t="s">
        <v>3048</v>
      </c>
      <c r="X1776" s="25"/>
      <c r="Y1776" s="25" t="s">
        <v>13</v>
      </c>
      <c r="Z1776" s="25" t="s">
        <v>12</v>
      </c>
      <c r="AA1776" s="25" t="s">
        <v>11</v>
      </c>
    </row>
    <row r="1777" spans="1:27" x14ac:dyDescent="0.25">
      <c r="A1777" s="25" t="s">
        <v>321</v>
      </c>
      <c r="B1777" s="26">
        <v>43846</v>
      </c>
      <c r="C1777" s="27" t="str">
        <f ca="1">IF(Table_owssvr[[#This Row],[Date]]&gt;=(TODAY()-365),"Y","N")</f>
        <v>Y</v>
      </c>
      <c r="D1777" s="25" t="s">
        <v>3442</v>
      </c>
      <c r="E1777" s="25" t="s">
        <v>19</v>
      </c>
      <c r="F1777" s="14" t="s">
        <v>3443</v>
      </c>
      <c r="G1777" s="25" t="s">
        <v>998</v>
      </c>
      <c r="H1777" s="28" t="str">
        <f>IFERROR(LEFT(Table_owssvr[[#This Row],[Subject]],FIND(";",Table_owssvr[[#This Row],[Subject]])-1),Table_owssvr[[#This Row],[Subject]])</f>
        <v>Duplication of Benefits</v>
      </c>
      <c r="I1777" s="25" t="s">
        <v>27</v>
      </c>
      <c r="J1777" s="25" t="s">
        <v>10</v>
      </c>
      <c r="K1777" s="29">
        <v>43847.315821759257</v>
      </c>
      <c r="L1777" s="25"/>
      <c r="M1777" s="25"/>
      <c r="N1777" s="30" t="s">
        <v>12</v>
      </c>
      <c r="O1777" s="28" t="b">
        <v>0</v>
      </c>
      <c r="P1777" s="25" t="s">
        <v>15</v>
      </c>
      <c r="Q1777" s="28" t="str">
        <f>IF(ISNUMBER(SEARCH(",",Table_owssvr[[#This Row],[Created By]])),SUBSTITUTE(Table_owssvr[[#This Row],[Created By]]," OCD,",""),Table_owssvr[[#This Row],[Created By]])</f>
        <v>Helena Janssen</v>
      </c>
      <c r="R1777" s="28" t="str">
        <f>IF(ISNUMBER(SEARCH(",",Table_owssvr[[#This Row],[Created By]])),(MID(Table_owssvr[[#This Row],[Created By_A]]&amp;" "&amp;Table_owssvr[[#This Row],[Created By_A]],FIND(" ",Table_owssvr[[#This Row],[Created By_A]])+1,LEN(Table_owssvr[[#This Row],[Created By_A]]))),Table_owssvr[[#This Row],[Created By]])</f>
        <v>Helena Janssen</v>
      </c>
      <c r="S1777" s="36" t="str">
        <f>IF(ISNUMBER(SEARCH(",",Table_owssvr[[#This Row],[Created By_B1]])),SUBSTITUTE(Table_owssvr[[#This Row],[Created By_B1]],",",""),Table_owssvr[[#This Row],[Created By_B1]])</f>
        <v>Helena Janssen</v>
      </c>
      <c r="T1777" s="31">
        <v>1797</v>
      </c>
      <c r="U1777" s="25" t="s">
        <v>15</v>
      </c>
      <c r="V1777" s="29">
        <v>43847.315821759257</v>
      </c>
      <c r="W1777" s="25" t="s">
        <v>10</v>
      </c>
      <c r="X1777" s="25"/>
      <c r="Y1777" s="25" t="s">
        <v>13</v>
      </c>
      <c r="Z1777" s="25" t="s">
        <v>12</v>
      </c>
      <c r="AA1777" s="25" t="s">
        <v>11</v>
      </c>
    </row>
    <row r="1778" spans="1:27" x14ac:dyDescent="0.25">
      <c r="A1778" s="25" t="s">
        <v>504</v>
      </c>
      <c r="B1778" s="26">
        <v>43847</v>
      </c>
      <c r="C1778" s="27" t="str">
        <f ca="1">IF(Table_owssvr[[#This Row],[Date]]&gt;=(TODAY()-365),"Y","N")</f>
        <v>Y</v>
      </c>
      <c r="D1778" s="25" t="s">
        <v>3444</v>
      </c>
      <c r="E1778" s="25" t="s">
        <v>448</v>
      </c>
      <c r="F1778" s="14" t="s">
        <v>3445</v>
      </c>
      <c r="G1778" s="25" t="s">
        <v>59</v>
      </c>
      <c r="H1778" s="28" t="str">
        <f>IFERROR(LEFT(Table_owssvr[[#This Row],[Subject]],FIND(";",Table_owssvr[[#This Row],[Subject]])-1),Table_owssvr[[#This Row],[Subject]])</f>
        <v>Damage related to disaster</v>
      </c>
      <c r="I1778" s="25" t="s">
        <v>27</v>
      </c>
      <c r="J1778" s="25" t="s">
        <v>26</v>
      </c>
      <c r="K1778" s="29">
        <v>43847.454525462963</v>
      </c>
      <c r="L1778" s="25"/>
      <c r="M1778" s="25"/>
      <c r="N1778" s="30" t="s">
        <v>12</v>
      </c>
      <c r="O1778" s="28" t="b">
        <v>0</v>
      </c>
      <c r="P1778" s="25" t="s">
        <v>15</v>
      </c>
      <c r="Q1778" s="28" t="str">
        <f>IF(ISNUMBER(SEARCH(",",Table_owssvr[[#This Row],[Created By]])),SUBSTITUTE(Table_owssvr[[#This Row],[Created By]]," OCD,",""),Table_owssvr[[#This Row],[Created By]])</f>
        <v>Jimmy Dunphy</v>
      </c>
      <c r="R1778" s="28" t="str">
        <f>IF(ISNUMBER(SEARCH(",",Table_owssvr[[#This Row],[Created By]])),(MID(Table_owssvr[[#This Row],[Created By_A]]&amp;" "&amp;Table_owssvr[[#This Row],[Created By_A]],FIND(" ",Table_owssvr[[#This Row],[Created By_A]])+1,LEN(Table_owssvr[[#This Row],[Created By_A]]))),Table_owssvr[[#This Row],[Created By]])</f>
        <v>Jimmy Dunphy</v>
      </c>
      <c r="S1778" s="36" t="str">
        <f>IF(ISNUMBER(SEARCH(",",Table_owssvr[[#This Row],[Created By_B1]])),SUBSTITUTE(Table_owssvr[[#This Row],[Created By_B1]],",",""),Table_owssvr[[#This Row],[Created By_B1]])</f>
        <v>Jimmy Dunphy</v>
      </c>
      <c r="T1778" s="31">
        <v>1799</v>
      </c>
      <c r="U1778" s="25" t="s">
        <v>15</v>
      </c>
      <c r="V1778" s="29">
        <v>43872.533460648148</v>
      </c>
      <c r="W1778" s="25" t="s">
        <v>2826</v>
      </c>
      <c r="X1778" s="25"/>
      <c r="Y1778" s="25" t="s">
        <v>13</v>
      </c>
      <c r="Z1778" s="25" t="s">
        <v>12</v>
      </c>
      <c r="AA1778" s="25" t="s">
        <v>11</v>
      </c>
    </row>
    <row r="1779" spans="1:27" x14ac:dyDescent="0.25">
      <c r="A1779" s="25" t="s">
        <v>135</v>
      </c>
      <c r="B1779" s="26">
        <v>43853</v>
      </c>
      <c r="C1779" s="27" t="str">
        <f ca="1">IF(Table_owssvr[[#This Row],[Date]]&gt;=(TODAY()-365),"Y","N")</f>
        <v>Y</v>
      </c>
      <c r="D1779" s="25" t="s">
        <v>199</v>
      </c>
      <c r="E1779" s="25" t="s">
        <v>39</v>
      </c>
      <c r="F1779" s="14" t="s">
        <v>3446</v>
      </c>
      <c r="G1779" s="25" t="s">
        <v>13</v>
      </c>
      <c r="H1779" s="28" t="str">
        <f>IFERROR(LEFT(Table_owssvr[[#This Row],[Subject]],FIND(";",Table_owssvr[[#This Row],[Subject]])-1),Table_owssvr[[#This Row],[Subject]])</f>
        <v>Grants Management</v>
      </c>
      <c r="I1779" s="25" t="s">
        <v>27</v>
      </c>
      <c r="J1779" s="25" t="s">
        <v>26</v>
      </c>
      <c r="K1779" s="29">
        <v>43853.296041666668</v>
      </c>
      <c r="L1779" s="25"/>
      <c r="M1779" s="25"/>
      <c r="N1779" s="30" t="s">
        <v>12</v>
      </c>
      <c r="O1779" s="28" t="b">
        <v>0</v>
      </c>
      <c r="P1779" s="25" t="s">
        <v>15</v>
      </c>
      <c r="Q1779" s="28" t="str">
        <f>IF(ISNUMBER(SEARCH(",",Table_owssvr[[#This Row],[Created By]])),SUBSTITUTE(Table_owssvr[[#This Row],[Created By]]," OCD,",""),Table_owssvr[[#This Row],[Created By]])</f>
        <v>Jimmy Dunphy</v>
      </c>
      <c r="R1779" s="28" t="str">
        <f>IF(ISNUMBER(SEARCH(",",Table_owssvr[[#This Row],[Created By]])),(MID(Table_owssvr[[#This Row],[Created By_A]]&amp;" "&amp;Table_owssvr[[#This Row],[Created By_A]],FIND(" ",Table_owssvr[[#This Row],[Created By_A]])+1,LEN(Table_owssvr[[#This Row],[Created By_A]]))),Table_owssvr[[#This Row],[Created By]])</f>
        <v>Jimmy Dunphy</v>
      </c>
      <c r="S1779" s="36" t="str">
        <f>IF(ISNUMBER(SEARCH(",",Table_owssvr[[#This Row],[Created By_B1]])),SUBSTITUTE(Table_owssvr[[#This Row],[Created By_B1]],",",""),Table_owssvr[[#This Row],[Created By_B1]])</f>
        <v>Jimmy Dunphy</v>
      </c>
      <c r="T1779" s="31">
        <v>1800</v>
      </c>
      <c r="U1779" s="25" t="s">
        <v>15</v>
      </c>
      <c r="V1779" s="29">
        <v>43853.476539351854</v>
      </c>
      <c r="W1779" s="25" t="s">
        <v>26</v>
      </c>
      <c r="X1779" s="25"/>
      <c r="Y1779" s="25" t="s">
        <v>13</v>
      </c>
      <c r="Z1779" s="25" t="s">
        <v>12</v>
      </c>
      <c r="AA1779" s="25" t="s">
        <v>11</v>
      </c>
    </row>
    <row r="1780" spans="1:27" x14ac:dyDescent="0.25">
      <c r="A1780" s="25" t="s">
        <v>399</v>
      </c>
      <c r="B1780" s="26">
        <v>43857</v>
      </c>
      <c r="C1780" s="27" t="str">
        <f ca="1">IF(Table_owssvr[[#This Row],[Date]]&gt;=(TODAY()-365),"Y","N")</f>
        <v>Y</v>
      </c>
      <c r="D1780" s="25" t="s">
        <v>2422</v>
      </c>
      <c r="E1780" s="25" t="s">
        <v>48</v>
      </c>
      <c r="F1780" s="14" t="s">
        <v>3447</v>
      </c>
      <c r="G1780" s="25" t="s">
        <v>13</v>
      </c>
      <c r="H1780" s="28" t="str">
        <f>IFERROR(LEFT(Table_owssvr[[#This Row],[Subject]],FIND(";",Table_owssvr[[#This Row],[Subject]])-1),Table_owssvr[[#This Row],[Subject]])</f>
        <v>Grants Management</v>
      </c>
      <c r="I1780" s="25" t="s">
        <v>27</v>
      </c>
      <c r="J1780" s="25" t="s">
        <v>26</v>
      </c>
      <c r="K1780" s="29">
        <v>43857.351307870369</v>
      </c>
      <c r="L1780" s="25"/>
      <c r="M1780" s="25"/>
      <c r="N1780" s="30" t="s">
        <v>12</v>
      </c>
      <c r="O1780" s="28" t="b">
        <v>0</v>
      </c>
      <c r="P1780" s="25" t="s">
        <v>15</v>
      </c>
      <c r="Q1780" s="28" t="str">
        <f>IF(ISNUMBER(SEARCH(",",Table_owssvr[[#This Row],[Created By]])),SUBSTITUTE(Table_owssvr[[#This Row],[Created By]]," OCD,",""),Table_owssvr[[#This Row],[Created By]])</f>
        <v>Jimmy Dunphy</v>
      </c>
      <c r="R1780" s="28" t="str">
        <f>IF(ISNUMBER(SEARCH(",",Table_owssvr[[#This Row],[Created By]])),(MID(Table_owssvr[[#This Row],[Created By_A]]&amp;" "&amp;Table_owssvr[[#This Row],[Created By_A]],FIND(" ",Table_owssvr[[#This Row],[Created By_A]])+1,LEN(Table_owssvr[[#This Row],[Created By_A]]))),Table_owssvr[[#This Row],[Created By]])</f>
        <v>Jimmy Dunphy</v>
      </c>
      <c r="S1780" s="36" t="str">
        <f>IF(ISNUMBER(SEARCH(",",Table_owssvr[[#This Row],[Created By_B1]])),SUBSTITUTE(Table_owssvr[[#This Row],[Created By_B1]],",",""),Table_owssvr[[#This Row],[Created By_B1]])</f>
        <v>Jimmy Dunphy</v>
      </c>
      <c r="T1780" s="31">
        <v>1801</v>
      </c>
      <c r="U1780" s="25" t="s">
        <v>15</v>
      </c>
      <c r="V1780" s="29">
        <v>43858.396631944444</v>
      </c>
      <c r="W1780" s="25" t="s">
        <v>26</v>
      </c>
      <c r="X1780" s="25"/>
      <c r="Y1780" s="25" t="s">
        <v>13</v>
      </c>
      <c r="Z1780" s="25" t="s">
        <v>12</v>
      </c>
      <c r="AA1780" s="25" t="s">
        <v>11</v>
      </c>
    </row>
    <row r="1781" spans="1:27" x14ac:dyDescent="0.25">
      <c r="A1781" s="25" t="s">
        <v>2363</v>
      </c>
      <c r="B1781" s="26">
        <v>43853</v>
      </c>
      <c r="C1781" s="27" t="str">
        <f ca="1">IF(Table_owssvr[[#This Row],[Date]]&gt;=(TODAY()-365),"Y","N")</f>
        <v>Y</v>
      </c>
      <c r="D1781" s="25" t="s">
        <v>3448</v>
      </c>
      <c r="E1781" s="25" t="s">
        <v>19</v>
      </c>
      <c r="F1781" s="14" t="s">
        <v>3449</v>
      </c>
      <c r="G1781" s="25" t="s">
        <v>148</v>
      </c>
      <c r="H1781" s="28" t="str">
        <f>IFERROR(LEFT(Table_owssvr[[#This Row],[Subject]],FIND(";",Table_owssvr[[#This Row],[Subject]])-1),Table_owssvr[[#This Row],[Subject]])</f>
        <v>Financial Management</v>
      </c>
      <c r="I1781" s="25" t="s">
        <v>27</v>
      </c>
      <c r="J1781" s="25" t="s">
        <v>10</v>
      </c>
      <c r="K1781" s="29">
        <v>43857.538842592592</v>
      </c>
      <c r="L1781" s="25"/>
      <c r="M1781" s="25"/>
      <c r="N1781" s="30" t="s">
        <v>12</v>
      </c>
      <c r="O1781" s="28" t="b">
        <v>0</v>
      </c>
      <c r="P1781" s="25" t="s">
        <v>15</v>
      </c>
      <c r="Q1781" s="28" t="str">
        <f>IF(ISNUMBER(SEARCH(",",Table_owssvr[[#This Row],[Created By]])),SUBSTITUTE(Table_owssvr[[#This Row],[Created By]]," OCD,",""),Table_owssvr[[#This Row],[Created By]])</f>
        <v>Helena Janssen</v>
      </c>
      <c r="R1781" s="28" t="str">
        <f>IF(ISNUMBER(SEARCH(",",Table_owssvr[[#This Row],[Created By]])),(MID(Table_owssvr[[#This Row],[Created By_A]]&amp;" "&amp;Table_owssvr[[#This Row],[Created By_A]],FIND(" ",Table_owssvr[[#This Row],[Created By_A]])+1,LEN(Table_owssvr[[#This Row],[Created By_A]]))),Table_owssvr[[#This Row],[Created By]])</f>
        <v>Helena Janssen</v>
      </c>
      <c r="S1781" s="36" t="str">
        <f>IF(ISNUMBER(SEARCH(",",Table_owssvr[[#This Row],[Created By_B1]])),SUBSTITUTE(Table_owssvr[[#This Row],[Created By_B1]],",",""),Table_owssvr[[#This Row],[Created By_B1]])</f>
        <v>Helena Janssen</v>
      </c>
      <c r="T1781" s="31">
        <v>1802</v>
      </c>
      <c r="U1781" s="25" t="s">
        <v>15</v>
      </c>
      <c r="V1781" s="29">
        <v>43857.538842592592</v>
      </c>
      <c r="W1781" s="25" t="s">
        <v>10</v>
      </c>
      <c r="X1781" s="25"/>
      <c r="Y1781" s="25" t="s">
        <v>13</v>
      </c>
      <c r="Z1781" s="25" t="s">
        <v>12</v>
      </c>
      <c r="AA1781" s="25" t="s">
        <v>11</v>
      </c>
    </row>
    <row r="1782" spans="1:27" x14ac:dyDescent="0.25">
      <c r="A1782" s="25" t="s">
        <v>1134</v>
      </c>
      <c r="B1782" s="26">
        <v>43860</v>
      </c>
      <c r="C1782" s="27" t="str">
        <f ca="1">IF(Table_owssvr[[#This Row],[Date]]&gt;=(TODAY()-365),"Y","N")</f>
        <v>Y</v>
      </c>
      <c r="D1782" s="25" t="s">
        <v>3450</v>
      </c>
      <c r="E1782" s="25" t="s">
        <v>39</v>
      </c>
      <c r="F1782" s="14" t="s">
        <v>3451</v>
      </c>
      <c r="G1782" s="25" t="s">
        <v>59</v>
      </c>
      <c r="H1782" s="28" t="str">
        <f>IFERROR(LEFT(Table_owssvr[[#This Row],[Subject]],FIND(";",Table_owssvr[[#This Row],[Subject]])-1),Table_owssvr[[#This Row],[Subject]])</f>
        <v>Damage related to disaster</v>
      </c>
      <c r="I1782" s="25" t="s">
        <v>27</v>
      </c>
      <c r="J1782" s="25" t="s">
        <v>2836</v>
      </c>
      <c r="K1782" s="29">
        <v>43861.58079861111</v>
      </c>
      <c r="L1782" s="25"/>
      <c r="M1782" s="25"/>
      <c r="N1782" s="30" t="s">
        <v>12</v>
      </c>
      <c r="O1782" s="28" t="b">
        <v>0</v>
      </c>
      <c r="P1782" s="25" t="s">
        <v>15</v>
      </c>
      <c r="Q1782" s="28" t="str">
        <f>IF(ISNUMBER(SEARCH(",",Table_owssvr[[#This Row],[Created By]])),SUBSTITUTE(Table_owssvr[[#This Row],[Created By]]," OCD,",""),Table_owssvr[[#This Row],[Created By]])</f>
        <v>Fay Part</v>
      </c>
      <c r="R1782" s="28" t="str">
        <f>IF(ISNUMBER(SEARCH(",",Table_owssvr[[#This Row],[Created By]])),(MID(Table_owssvr[[#This Row],[Created By_A]]&amp;" "&amp;Table_owssvr[[#This Row],[Created By_A]],FIND(" ",Table_owssvr[[#This Row],[Created By_A]])+1,LEN(Table_owssvr[[#This Row],[Created By_A]]))),Table_owssvr[[#This Row],[Created By]])</f>
        <v>Fay Part</v>
      </c>
      <c r="S1782" s="36" t="str">
        <f>IF(ISNUMBER(SEARCH(",",Table_owssvr[[#This Row],[Created By_B1]])),SUBSTITUTE(Table_owssvr[[#This Row],[Created By_B1]],",",""),Table_owssvr[[#This Row],[Created By_B1]])</f>
        <v>Fay Part</v>
      </c>
      <c r="T1782" s="31">
        <v>1803</v>
      </c>
      <c r="U1782" s="25" t="s">
        <v>15</v>
      </c>
      <c r="V1782" s="29">
        <v>43872.540844907409</v>
      </c>
      <c r="W1782" s="25" t="s">
        <v>2826</v>
      </c>
      <c r="X1782" s="25"/>
      <c r="Y1782" s="25" t="s">
        <v>13</v>
      </c>
      <c r="Z1782" s="25" t="s">
        <v>12</v>
      </c>
      <c r="AA1782" s="25" t="s">
        <v>11</v>
      </c>
    </row>
    <row r="1783" spans="1:27" x14ac:dyDescent="0.25">
      <c r="A1783" s="25" t="s">
        <v>31</v>
      </c>
      <c r="B1783" s="26">
        <v>43864</v>
      </c>
      <c r="C1783" s="27" t="str">
        <f ca="1">IF(Table_owssvr[[#This Row],[Date]]&gt;=(TODAY()-365),"Y","N")</f>
        <v>Y</v>
      </c>
      <c r="D1783" s="25" t="s">
        <v>3358</v>
      </c>
      <c r="E1783" s="25" t="s">
        <v>29</v>
      </c>
      <c r="F1783" s="14" t="s">
        <v>3452</v>
      </c>
      <c r="G1783" s="25" t="s">
        <v>13</v>
      </c>
      <c r="H1783" s="28" t="str">
        <f>IFERROR(LEFT(Table_owssvr[[#This Row],[Subject]],FIND(";",Table_owssvr[[#This Row],[Subject]])-1),Table_owssvr[[#This Row],[Subject]])</f>
        <v>Grants Management</v>
      </c>
      <c r="I1783" s="25" t="s">
        <v>27</v>
      </c>
      <c r="J1783" s="25" t="s">
        <v>26</v>
      </c>
      <c r="K1783" s="29">
        <v>43864.323969907404</v>
      </c>
      <c r="L1783" s="25"/>
      <c r="M1783" s="25"/>
      <c r="N1783" s="30" t="s">
        <v>12</v>
      </c>
      <c r="O1783" s="28" t="b">
        <v>0</v>
      </c>
      <c r="P1783" s="25" t="s">
        <v>15</v>
      </c>
      <c r="Q1783" s="28" t="str">
        <f>IF(ISNUMBER(SEARCH(",",Table_owssvr[[#This Row],[Created By]])),SUBSTITUTE(Table_owssvr[[#This Row],[Created By]]," OCD,",""),Table_owssvr[[#This Row],[Created By]])</f>
        <v>Jimmy Dunphy</v>
      </c>
      <c r="R1783" s="28" t="str">
        <f>IF(ISNUMBER(SEARCH(",",Table_owssvr[[#This Row],[Created By]])),(MID(Table_owssvr[[#This Row],[Created By_A]]&amp;" "&amp;Table_owssvr[[#This Row],[Created By_A]],FIND(" ",Table_owssvr[[#This Row],[Created By_A]])+1,LEN(Table_owssvr[[#This Row],[Created By_A]]))),Table_owssvr[[#This Row],[Created By]])</f>
        <v>Jimmy Dunphy</v>
      </c>
      <c r="S1783" s="36" t="str">
        <f>IF(ISNUMBER(SEARCH(",",Table_owssvr[[#This Row],[Created By_B1]])),SUBSTITUTE(Table_owssvr[[#This Row],[Created By_B1]],",",""),Table_owssvr[[#This Row],[Created By_B1]])</f>
        <v>Jimmy Dunphy</v>
      </c>
      <c r="T1783" s="31">
        <v>1804</v>
      </c>
      <c r="U1783" s="25" t="s">
        <v>15</v>
      </c>
      <c r="V1783" s="29">
        <v>43864.623344907406</v>
      </c>
      <c r="W1783" s="25" t="s">
        <v>26</v>
      </c>
      <c r="X1783" s="25"/>
      <c r="Y1783" s="25" t="s">
        <v>13</v>
      </c>
      <c r="Z1783" s="25" t="s">
        <v>12</v>
      </c>
      <c r="AA1783" s="25" t="s">
        <v>11</v>
      </c>
    </row>
    <row r="1784" spans="1:27" x14ac:dyDescent="0.25">
      <c r="A1784" s="25" t="s">
        <v>649</v>
      </c>
      <c r="B1784" s="26">
        <v>43838</v>
      </c>
      <c r="C1784" s="27" t="str">
        <f ca="1">IF(Table_owssvr[[#This Row],[Date]]&gt;=(TODAY()-365),"Y","N")</f>
        <v>Y</v>
      </c>
      <c r="D1784" s="25" t="s">
        <v>648</v>
      </c>
      <c r="E1784" s="25" t="s">
        <v>19</v>
      </c>
      <c r="F1784" s="14" t="s">
        <v>2802</v>
      </c>
      <c r="G1784" s="25" t="s">
        <v>113</v>
      </c>
      <c r="H1784" s="28" t="str">
        <f>IFERROR(LEFT(Table_owssvr[[#This Row],[Subject]],FIND(";",Table_owssvr[[#This Row],[Subject]])-1),Table_owssvr[[#This Row],[Subject]])</f>
        <v>Duplication of Benefits</v>
      </c>
      <c r="I1784" s="25" t="s">
        <v>27</v>
      </c>
      <c r="J1784" s="25" t="s">
        <v>7</v>
      </c>
      <c r="K1784" s="29">
        <v>43865.66611111111</v>
      </c>
      <c r="L1784" s="25"/>
      <c r="M1784" s="25"/>
      <c r="N1784" s="30" t="s">
        <v>12</v>
      </c>
      <c r="O1784" s="28" t="b">
        <v>0</v>
      </c>
      <c r="P1784" s="25" t="s">
        <v>15</v>
      </c>
      <c r="Q1784" s="28" t="str">
        <f>IF(ISNUMBER(SEARCH(",",Table_owssvr[[#This Row],[Created By]])),SUBSTITUTE(Table_owssvr[[#This Row],[Created By]]," OCD,",""),Table_owssvr[[#This Row],[Created By]])</f>
        <v>Michael Chua</v>
      </c>
      <c r="R1784" s="28" t="str">
        <f>IF(ISNUMBER(SEARCH(",",Table_owssvr[[#This Row],[Created By]])),(MID(Table_owssvr[[#This Row],[Created By_A]]&amp;" "&amp;Table_owssvr[[#This Row],[Created By_A]],FIND(" ",Table_owssvr[[#This Row],[Created By_A]])+1,LEN(Table_owssvr[[#This Row],[Created By_A]]))),Table_owssvr[[#This Row],[Created By]])</f>
        <v>Michael Chua</v>
      </c>
      <c r="S1784" s="36" t="str">
        <f>IF(ISNUMBER(SEARCH(",",Table_owssvr[[#This Row],[Created By_B1]])),SUBSTITUTE(Table_owssvr[[#This Row],[Created By_B1]],",",""),Table_owssvr[[#This Row],[Created By_B1]])</f>
        <v>Michael Chua</v>
      </c>
      <c r="T1784" s="31">
        <v>1805</v>
      </c>
      <c r="U1784" s="25" t="s">
        <v>15</v>
      </c>
      <c r="V1784" s="29">
        <v>43865.66611111111</v>
      </c>
      <c r="W1784" s="25" t="s">
        <v>7</v>
      </c>
      <c r="X1784" s="25"/>
      <c r="Y1784" s="25" t="s">
        <v>13</v>
      </c>
      <c r="Z1784" s="25" t="s">
        <v>12</v>
      </c>
      <c r="AA1784" s="25" t="s">
        <v>11</v>
      </c>
    </row>
    <row r="1785" spans="1:27" x14ac:dyDescent="0.25">
      <c r="A1785" s="25" t="s">
        <v>649</v>
      </c>
      <c r="B1785" s="26">
        <v>43845</v>
      </c>
      <c r="C1785" s="27" t="str">
        <f ca="1">IF(Table_owssvr[[#This Row],[Date]]&gt;=(TODAY()-365),"Y","N")</f>
        <v>Y</v>
      </c>
      <c r="D1785" s="25" t="s">
        <v>648</v>
      </c>
      <c r="E1785" s="25" t="s">
        <v>19</v>
      </c>
      <c r="F1785" s="14" t="s">
        <v>2802</v>
      </c>
      <c r="G1785" s="25" t="s">
        <v>113</v>
      </c>
      <c r="H1785" s="28" t="str">
        <f>IFERROR(LEFT(Table_owssvr[[#This Row],[Subject]],FIND(";",Table_owssvr[[#This Row],[Subject]])-1),Table_owssvr[[#This Row],[Subject]])</f>
        <v>Duplication of Benefits</v>
      </c>
      <c r="I1785" s="25" t="s">
        <v>27</v>
      </c>
      <c r="J1785" s="25" t="s">
        <v>7</v>
      </c>
      <c r="K1785" s="29">
        <v>43865.666412037041</v>
      </c>
      <c r="L1785" s="25"/>
      <c r="M1785" s="25"/>
      <c r="N1785" s="30" t="s">
        <v>12</v>
      </c>
      <c r="O1785" s="28" t="b">
        <v>0</v>
      </c>
      <c r="P1785" s="25" t="s">
        <v>15</v>
      </c>
      <c r="Q1785" s="28" t="str">
        <f>IF(ISNUMBER(SEARCH(",",Table_owssvr[[#This Row],[Created By]])),SUBSTITUTE(Table_owssvr[[#This Row],[Created By]]," OCD,",""),Table_owssvr[[#This Row],[Created By]])</f>
        <v>Michael Chua</v>
      </c>
      <c r="R1785" s="28" t="str">
        <f>IF(ISNUMBER(SEARCH(",",Table_owssvr[[#This Row],[Created By]])),(MID(Table_owssvr[[#This Row],[Created By_A]]&amp;" "&amp;Table_owssvr[[#This Row],[Created By_A]],FIND(" ",Table_owssvr[[#This Row],[Created By_A]])+1,LEN(Table_owssvr[[#This Row],[Created By_A]]))),Table_owssvr[[#This Row],[Created By]])</f>
        <v>Michael Chua</v>
      </c>
      <c r="S1785" s="36" t="str">
        <f>IF(ISNUMBER(SEARCH(",",Table_owssvr[[#This Row],[Created By_B1]])),SUBSTITUTE(Table_owssvr[[#This Row],[Created By_B1]],",",""),Table_owssvr[[#This Row],[Created By_B1]])</f>
        <v>Michael Chua</v>
      </c>
      <c r="T1785" s="31">
        <v>1806</v>
      </c>
      <c r="U1785" s="25" t="s">
        <v>15</v>
      </c>
      <c r="V1785" s="29">
        <v>43865.666412037041</v>
      </c>
      <c r="W1785" s="25" t="s">
        <v>7</v>
      </c>
      <c r="X1785" s="25"/>
      <c r="Y1785" s="25" t="s">
        <v>13</v>
      </c>
      <c r="Z1785" s="25" t="s">
        <v>12</v>
      </c>
      <c r="AA1785" s="25" t="s">
        <v>11</v>
      </c>
    </row>
    <row r="1786" spans="1:27" x14ac:dyDescent="0.25">
      <c r="A1786" s="25" t="s">
        <v>649</v>
      </c>
      <c r="B1786" s="26">
        <v>43852</v>
      </c>
      <c r="C1786" s="27" t="str">
        <f ca="1">IF(Table_owssvr[[#This Row],[Date]]&gt;=(TODAY()-365),"Y","N")</f>
        <v>Y</v>
      </c>
      <c r="D1786" s="25" t="s">
        <v>648</v>
      </c>
      <c r="E1786" s="25" t="s">
        <v>19</v>
      </c>
      <c r="F1786" s="14" t="s">
        <v>2802</v>
      </c>
      <c r="G1786" s="25" t="s">
        <v>113</v>
      </c>
      <c r="H1786" s="28" t="str">
        <f>IFERROR(LEFT(Table_owssvr[[#This Row],[Subject]],FIND(";",Table_owssvr[[#This Row],[Subject]])-1),Table_owssvr[[#This Row],[Subject]])</f>
        <v>Duplication of Benefits</v>
      </c>
      <c r="I1786" s="25" t="s">
        <v>27</v>
      </c>
      <c r="J1786" s="25" t="s">
        <v>7</v>
      </c>
      <c r="K1786" s="29">
        <v>43865.666724537034</v>
      </c>
      <c r="L1786" s="25"/>
      <c r="M1786" s="25"/>
      <c r="N1786" s="30" t="s">
        <v>12</v>
      </c>
      <c r="O1786" s="28" t="b">
        <v>0</v>
      </c>
      <c r="P1786" s="25" t="s">
        <v>15</v>
      </c>
      <c r="Q1786" s="28" t="str">
        <f>IF(ISNUMBER(SEARCH(",",Table_owssvr[[#This Row],[Created By]])),SUBSTITUTE(Table_owssvr[[#This Row],[Created By]]," OCD,",""),Table_owssvr[[#This Row],[Created By]])</f>
        <v>Michael Chua</v>
      </c>
      <c r="R1786" s="28" t="str">
        <f>IF(ISNUMBER(SEARCH(",",Table_owssvr[[#This Row],[Created By]])),(MID(Table_owssvr[[#This Row],[Created By_A]]&amp;" "&amp;Table_owssvr[[#This Row],[Created By_A]],FIND(" ",Table_owssvr[[#This Row],[Created By_A]])+1,LEN(Table_owssvr[[#This Row],[Created By_A]]))),Table_owssvr[[#This Row],[Created By]])</f>
        <v>Michael Chua</v>
      </c>
      <c r="S1786" s="36" t="str">
        <f>IF(ISNUMBER(SEARCH(",",Table_owssvr[[#This Row],[Created By_B1]])),SUBSTITUTE(Table_owssvr[[#This Row],[Created By_B1]],",",""),Table_owssvr[[#This Row],[Created By_B1]])</f>
        <v>Michael Chua</v>
      </c>
      <c r="T1786" s="31">
        <v>1807</v>
      </c>
      <c r="U1786" s="25" t="s">
        <v>15</v>
      </c>
      <c r="V1786" s="29">
        <v>43865.666724537034</v>
      </c>
      <c r="W1786" s="25" t="s">
        <v>7</v>
      </c>
      <c r="X1786" s="25"/>
      <c r="Y1786" s="25" t="s">
        <v>13</v>
      </c>
      <c r="Z1786" s="25" t="s">
        <v>12</v>
      </c>
      <c r="AA1786" s="25" t="s">
        <v>11</v>
      </c>
    </row>
    <row r="1787" spans="1:27" x14ac:dyDescent="0.25">
      <c r="A1787" s="25" t="s">
        <v>649</v>
      </c>
      <c r="B1787" s="26">
        <v>43859</v>
      </c>
      <c r="C1787" s="27" t="str">
        <f ca="1">IF(Table_owssvr[[#This Row],[Date]]&gt;=(TODAY()-365),"Y","N")</f>
        <v>Y</v>
      </c>
      <c r="D1787" s="25" t="s">
        <v>648</v>
      </c>
      <c r="E1787" s="25" t="s">
        <v>19</v>
      </c>
      <c r="F1787" s="14" t="s">
        <v>2802</v>
      </c>
      <c r="G1787" s="25" t="s">
        <v>113</v>
      </c>
      <c r="H1787" s="28" t="str">
        <f>IFERROR(LEFT(Table_owssvr[[#This Row],[Subject]],FIND(";",Table_owssvr[[#This Row],[Subject]])-1),Table_owssvr[[#This Row],[Subject]])</f>
        <v>Duplication of Benefits</v>
      </c>
      <c r="I1787" s="25" t="s">
        <v>27</v>
      </c>
      <c r="J1787" s="25" t="s">
        <v>7</v>
      </c>
      <c r="K1787" s="29">
        <v>43865.667094907411</v>
      </c>
      <c r="L1787" s="25"/>
      <c r="M1787" s="25"/>
      <c r="N1787" s="30" t="s">
        <v>12</v>
      </c>
      <c r="O1787" s="28" t="b">
        <v>0</v>
      </c>
      <c r="P1787" s="25" t="s">
        <v>15</v>
      </c>
      <c r="Q1787" s="28" t="str">
        <f>IF(ISNUMBER(SEARCH(",",Table_owssvr[[#This Row],[Created By]])),SUBSTITUTE(Table_owssvr[[#This Row],[Created By]]," OCD,",""),Table_owssvr[[#This Row],[Created By]])</f>
        <v>Michael Chua</v>
      </c>
      <c r="R1787" s="28" t="str">
        <f>IF(ISNUMBER(SEARCH(",",Table_owssvr[[#This Row],[Created By]])),(MID(Table_owssvr[[#This Row],[Created By_A]]&amp;" "&amp;Table_owssvr[[#This Row],[Created By_A]],FIND(" ",Table_owssvr[[#This Row],[Created By_A]])+1,LEN(Table_owssvr[[#This Row],[Created By_A]]))),Table_owssvr[[#This Row],[Created By]])</f>
        <v>Michael Chua</v>
      </c>
      <c r="S1787" s="36" t="str">
        <f>IF(ISNUMBER(SEARCH(",",Table_owssvr[[#This Row],[Created By_B1]])),SUBSTITUTE(Table_owssvr[[#This Row],[Created By_B1]],",",""),Table_owssvr[[#This Row],[Created By_B1]])</f>
        <v>Michael Chua</v>
      </c>
      <c r="T1787" s="31">
        <v>1808</v>
      </c>
      <c r="U1787" s="25" t="s">
        <v>15</v>
      </c>
      <c r="V1787" s="29">
        <v>43865.667094907411</v>
      </c>
      <c r="W1787" s="25" t="s">
        <v>7</v>
      </c>
      <c r="X1787" s="25"/>
      <c r="Y1787" s="25" t="s">
        <v>13</v>
      </c>
      <c r="Z1787" s="25" t="s">
        <v>12</v>
      </c>
      <c r="AA1787" s="25" t="s">
        <v>11</v>
      </c>
    </row>
    <row r="1788" spans="1:27" x14ac:dyDescent="0.25">
      <c r="A1788" s="25" t="s">
        <v>3453</v>
      </c>
      <c r="B1788" s="26">
        <v>43864</v>
      </c>
      <c r="C1788" s="27" t="str">
        <f ca="1">IF(Table_owssvr[[#This Row],[Date]]&gt;=(TODAY()-365),"Y","N")</f>
        <v>Y</v>
      </c>
      <c r="D1788" s="25" t="s">
        <v>3454</v>
      </c>
      <c r="E1788" s="25" t="s">
        <v>448</v>
      </c>
      <c r="F1788" s="14" t="s">
        <v>3455</v>
      </c>
      <c r="G1788" s="25" t="s">
        <v>148</v>
      </c>
      <c r="H1788" s="28" t="str">
        <f>IFERROR(LEFT(Table_owssvr[[#This Row],[Subject]],FIND(";",Table_owssvr[[#This Row],[Subject]])-1),Table_owssvr[[#This Row],[Subject]])</f>
        <v>Financial Management</v>
      </c>
      <c r="I1788" s="25" t="s">
        <v>27</v>
      </c>
      <c r="J1788" s="25" t="s">
        <v>2527</v>
      </c>
      <c r="K1788" s="29">
        <v>43867.41097222222</v>
      </c>
      <c r="L1788" s="25"/>
      <c r="M1788" s="25"/>
      <c r="N1788" s="30" t="s">
        <v>12</v>
      </c>
      <c r="O1788" s="28" t="b">
        <v>0</v>
      </c>
      <c r="P1788" s="25" t="s">
        <v>15</v>
      </c>
      <c r="Q1788" s="28" t="str">
        <f>IF(ISNUMBER(SEARCH(",",Table_owssvr[[#This Row],[Created By]])),SUBSTITUTE(Table_owssvr[[#This Row],[Created By]]," OCD,",""),Table_owssvr[[#This Row],[Created By]])</f>
        <v>Sydney Pino</v>
      </c>
      <c r="R1788" s="28" t="str">
        <f>IF(ISNUMBER(SEARCH(",",Table_owssvr[[#This Row],[Created By]])),(MID(Table_owssvr[[#This Row],[Created By_A]]&amp;" "&amp;Table_owssvr[[#This Row],[Created By_A]],FIND(" ",Table_owssvr[[#This Row],[Created By_A]])+1,LEN(Table_owssvr[[#This Row],[Created By_A]]))),Table_owssvr[[#This Row],[Created By]])</f>
        <v>Sydney Pino</v>
      </c>
      <c r="S1788" s="36" t="str">
        <f>IF(ISNUMBER(SEARCH(",",Table_owssvr[[#This Row],[Created By_B1]])),SUBSTITUTE(Table_owssvr[[#This Row],[Created By_B1]],",",""),Table_owssvr[[#This Row],[Created By_B1]])</f>
        <v>Sydney Pino</v>
      </c>
      <c r="T1788" s="31">
        <v>1809</v>
      </c>
      <c r="U1788" s="25" t="s">
        <v>15</v>
      </c>
      <c r="V1788" s="29">
        <v>43872.558263888888</v>
      </c>
      <c r="W1788" s="25" t="s">
        <v>2826</v>
      </c>
      <c r="X1788" s="25"/>
      <c r="Y1788" s="25" t="s">
        <v>13</v>
      </c>
      <c r="Z1788" s="25" t="s">
        <v>12</v>
      </c>
      <c r="AA1788" s="25" t="s">
        <v>11</v>
      </c>
    </row>
    <row r="1789" spans="1:27" x14ac:dyDescent="0.25">
      <c r="A1789" s="25" t="s">
        <v>3456</v>
      </c>
      <c r="B1789" s="26">
        <v>43861</v>
      </c>
      <c r="C1789" s="27" t="str">
        <f ca="1">IF(Table_owssvr[[#This Row],[Date]]&gt;=(TODAY()-365),"Y","N")</f>
        <v>Y</v>
      </c>
      <c r="D1789" s="25" t="s">
        <v>3457</v>
      </c>
      <c r="E1789" s="25" t="s">
        <v>19</v>
      </c>
      <c r="F1789" s="14" t="s">
        <v>3458</v>
      </c>
      <c r="G1789" s="25" t="s">
        <v>529</v>
      </c>
      <c r="H1789" s="28" t="str">
        <f>IFERROR(LEFT(Table_owssvr[[#This Row],[Subject]],FIND(";",Table_owssvr[[#This Row],[Subject]])-1),Table_owssvr[[#This Row],[Subject]])</f>
        <v>Damage related to disaster</v>
      </c>
      <c r="I1789" s="25" t="s">
        <v>16</v>
      </c>
      <c r="J1789" s="25" t="s">
        <v>2527</v>
      </c>
      <c r="K1789" s="29">
        <v>43867.413391203707</v>
      </c>
      <c r="L1789" s="25"/>
      <c r="M1789" s="25"/>
      <c r="N1789" s="30" t="s">
        <v>12</v>
      </c>
      <c r="O1789" s="28" t="b">
        <v>0</v>
      </c>
      <c r="P1789" s="25" t="s">
        <v>15</v>
      </c>
      <c r="Q1789" s="28" t="str">
        <f>IF(ISNUMBER(SEARCH(",",Table_owssvr[[#This Row],[Created By]])),SUBSTITUTE(Table_owssvr[[#This Row],[Created By]]," OCD,",""),Table_owssvr[[#This Row],[Created By]])</f>
        <v>Sydney Pino</v>
      </c>
      <c r="R1789" s="28" t="str">
        <f>IF(ISNUMBER(SEARCH(",",Table_owssvr[[#This Row],[Created By]])),(MID(Table_owssvr[[#This Row],[Created By_A]]&amp;" "&amp;Table_owssvr[[#This Row],[Created By_A]],FIND(" ",Table_owssvr[[#This Row],[Created By_A]])+1,LEN(Table_owssvr[[#This Row],[Created By_A]]))),Table_owssvr[[#This Row],[Created By]])</f>
        <v>Sydney Pino</v>
      </c>
      <c r="S1789" s="36" t="str">
        <f>IF(ISNUMBER(SEARCH(",",Table_owssvr[[#This Row],[Created By_B1]])),SUBSTITUTE(Table_owssvr[[#This Row],[Created By_B1]],",",""),Table_owssvr[[#This Row],[Created By_B1]])</f>
        <v>Sydney Pino</v>
      </c>
      <c r="T1789" s="31">
        <v>1810</v>
      </c>
      <c r="U1789" s="25" t="s">
        <v>15</v>
      </c>
      <c r="V1789" s="29">
        <v>43867.413391203707</v>
      </c>
      <c r="W1789" s="25" t="s">
        <v>2527</v>
      </c>
      <c r="X1789" s="25"/>
      <c r="Y1789" s="25" t="s">
        <v>13</v>
      </c>
      <c r="Z1789" s="25" t="s">
        <v>12</v>
      </c>
      <c r="AA1789" s="25" t="s">
        <v>11</v>
      </c>
    </row>
    <row r="1790" spans="1:27" x14ac:dyDescent="0.25">
      <c r="A1790" s="25" t="s">
        <v>177</v>
      </c>
      <c r="B1790" s="26">
        <v>43866</v>
      </c>
      <c r="C1790" s="27" t="str">
        <f ca="1">IF(Table_owssvr[[#This Row],[Date]]&gt;=(TODAY()-365),"Y","N")</f>
        <v>Y</v>
      </c>
      <c r="D1790" s="25" t="s">
        <v>3459</v>
      </c>
      <c r="E1790" s="25" t="s">
        <v>19</v>
      </c>
      <c r="F1790" s="14" t="s">
        <v>3460</v>
      </c>
      <c r="G1790" s="25" t="s">
        <v>13</v>
      </c>
      <c r="H1790" s="28" t="str">
        <f>IFERROR(LEFT(Table_owssvr[[#This Row],[Subject]],FIND(";",Table_owssvr[[#This Row],[Subject]])-1),Table_owssvr[[#This Row],[Subject]])</f>
        <v>Grants Management</v>
      </c>
      <c r="I1790" s="25" t="s">
        <v>27</v>
      </c>
      <c r="J1790" s="25" t="s">
        <v>10</v>
      </c>
      <c r="K1790" s="29">
        <v>43868.326979166668</v>
      </c>
      <c r="L1790" s="25"/>
      <c r="M1790" s="25"/>
      <c r="N1790" s="30" t="s">
        <v>12</v>
      </c>
      <c r="O1790" s="28" t="b">
        <v>0</v>
      </c>
      <c r="P1790" s="25" t="s">
        <v>15</v>
      </c>
      <c r="Q1790" s="28" t="str">
        <f>IF(ISNUMBER(SEARCH(",",Table_owssvr[[#This Row],[Created By]])),SUBSTITUTE(Table_owssvr[[#This Row],[Created By]]," OCD,",""),Table_owssvr[[#This Row],[Created By]])</f>
        <v>Helena Janssen</v>
      </c>
      <c r="R1790" s="28" t="str">
        <f>IF(ISNUMBER(SEARCH(",",Table_owssvr[[#This Row],[Created By]])),(MID(Table_owssvr[[#This Row],[Created By_A]]&amp;" "&amp;Table_owssvr[[#This Row],[Created By_A]],FIND(" ",Table_owssvr[[#This Row],[Created By_A]])+1,LEN(Table_owssvr[[#This Row],[Created By_A]]))),Table_owssvr[[#This Row],[Created By]])</f>
        <v>Helena Janssen</v>
      </c>
      <c r="S1790" s="36" t="str">
        <f>IF(ISNUMBER(SEARCH(",",Table_owssvr[[#This Row],[Created By_B1]])),SUBSTITUTE(Table_owssvr[[#This Row],[Created By_B1]],",",""),Table_owssvr[[#This Row],[Created By_B1]])</f>
        <v>Helena Janssen</v>
      </c>
      <c r="T1790" s="31">
        <v>1811</v>
      </c>
      <c r="U1790" s="25" t="s">
        <v>15</v>
      </c>
      <c r="V1790" s="29">
        <v>43868.326979166668</v>
      </c>
      <c r="W1790" s="25" t="s">
        <v>10</v>
      </c>
      <c r="X1790" s="25"/>
      <c r="Y1790" s="25" t="s">
        <v>13</v>
      </c>
      <c r="Z1790" s="25" t="s">
        <v>12</v>
      </c>
      <c r="AA1790" s="25" t="s">
        <v>11</v>
      </c>
    </row>
    <row r="1791" spans="1:27" x14ac:dyDescent="0.25">
      <c r="A1791" s="25" t="s">
        <v>1526</v>
      </c>
      <c r="B1791" s="26">
        <v>43853</v>
      </c>
      <c r="C1791" s="27" t="str">
        <f ca="1">IF(Table_owssvr[[#This Row],[Date]]&gt;=(TODAY()-365),"Y","N")</f>
        <v>Y</v>
      </c>
      <c r="D1791" s="25" t="s">
        <v>455</v>
      </c>
      <c r="E1791" s="25" t="s">
        <v>335</v>
      </c>
      <c r="F1791" s="14" t="s">
        <v>3461</v>
      </c>
      <c r="G1791" s="25" t="s">
        <v>217</v>
      </c>
      <c r="H1791" s="28" t="str">
        <f>IFERROR(LEFT(Table_owssvr[[#This Row],[Subject]],FIND(";",Table_owssvr[[#This Row],[Subject]])-1),Table_owssvr[[#This Row],[Subject]])</f>
        <v>Damage related to disaster</v>
      </c>
      <c r="I1791" s="25" t="s">
        <v>16</v>
      </c>
      <c r="J1791" s="25" t="s">
        <v>3</v>
      </c>
      <c r="K1791" s="29">
        <v>43868.652048611111</v>
      </c>
      <c r="L1791" s="25"/>
      <c r="M1791" s="25"/>
      <c r="N1791" s="30" t="s">
        <v>12</v>
      </c>
      <c r="O1791" s="28" t="b">
        <v>0</v>
      </c>
      <c r="P1791" s="25" t="s">
        <v>15</v>
      </c>
      <c r="Q1791" s="28" t="str">
        <f>IF(ISNUMBER(SEARCH(",",Table_owssvr[[#This Row],[Created By]])),SUBSTITUTE(Table_owssvr[[#This Row],[Created By]]," OCD,",""),Table_owssvr[[#This Row],[Created By]])</f>
        <v>Rosalind Peychaud</v>
      </c>
      <c r="R1791" s="28" t="str">
        <f>IF(ISNUMBER(SEARCH(",",Table_owssvr[[#This Row],[Created By]])),(MID(Table_owssvr[[#This Row],[Created By_A]]&amp;" "&amp;Table_owssvr[[#This Row],[Created By_A]],FIND(" ",Table_owssvr[[#This Row],[Created By_A]])+1,LEN(Table_owssvr[[#This Row],[Created By_A]]))),Table_owssvr[[#This Row],[Created By]])</f>
        <v>Rosalind Peychaud</v>
      </c>
      <c r="S1791" s="36" t="str">
        <f>IF(ISNUMBER(SEARCH(",",Table_owssvr[[#This Row],[Created By_B1]])),SUBSTITUTE(Table_owssvr[[#This Row],[Created By_B1]],",",""),Table_owssvr[[#This Row],[Created By_B1]])</f>
        <v>Rosalind Peychaud</v>
      </c>
      <c r="T1791" s="31">
        <v>1812</v>
      </c>
      <c r="U1791" s="25" t="s">
        <v>15</v>
      </c>
      <c r="V1791" s="29">
        <v>43868.652048611111</v>
      </c>
      <c r="W1791" s="25" t="s">
        <v>3</v>
      </c>
      <c r="X1791" s="25"/>
      <c r="Y1791" s="25" t="s">
        <v>13</v>
      </c>
      <c r="Z1791" s="25" t="s">
        <v>12</v>
      </c>
      <c r="AA1791" s="25" t="s">
        <v>11</v>
      </c>
    </row>
    <row r="1792" spans="1:27" x14ac:dyDescent="0.25">
      <c r="A1792" s="25" t="s">
        <v>2737</v>
      </c>
      <c r="B1792" s="26">
        <v>43873</v>
      </c>
      <c r="C1792" s="27" t="str">
        <f ca="1">IF(Table_owssvr[[#This Row],[Date]]&gt;=(TODAY()-365),"Y","N")</f>
        <v>Y</v>
      </c>
      <c r="D1792" s="25" t="s">
        <v>439</v>
      </c>
      <c r="E1792" s="25" t="s">
        <v>39</v>
      </c>
      <c r="F1792" s="14" t="s">
        <v>3462</v>
      </c>
      <c r="G1792" s="25" t="s">
        <v>13</v>
      </c>
      <c r="H1792" s="28" t="str">
        <f>IFERROR(LEFT(Table_owssvr[[#This Row],[Subject]],FIND(";",Table_owssvr[[#This Row],[Subject]])-1),Table_owssvr[[#This Row],[Subject]])</f>
        <v>Grants Management</v>
      </c>
      <c r="I1792" s="25" t="s">
        <v>27</v>
      </c>
      <c r="J1792" s="25" t="s">
        <v>10</v>
      </c>
      <c r="K1792" s="29">
        <v>43873.446562500001</v>
      </c>
      <c r="L1792" s="25"/>
      <c r="M1792" s="25"/>
      <c r="N1792" s="30" t="s">
        <v>12</v>
      </c>
      <c r="O1792" s="28" t="b">
        <v>0</v>
      </c>
      <c r="P1792" s="25" t="s">
        <v>15</v>
      </c>
      <c r="Q1792" s="28" t="str">
        <f>IF(ISNUMBER(SEARCH(",",Table_owssvr[[#This Row],[Created By]])),SUBSTITUTE(Table_owssvr[[#This Row],[Created By]]," OCD,",""),Table_owssvr[[#This Row],[Created By]])</f>
        <v>Helena Janssen</v>
      </c>
      <c r="R1792" s="28" t="str">
        <f>IF(ISNUMBER(SEARCH(",",Table_owssvr[[#This Row],[Created By]])),(MID(Table_owssvr[[#This Row],[Created By_A]]&amp;" "&amp;Table_owssvr[[#This Row],[Created By_A]],FIND(" ",Table_owssvr[[#This Row],[Created By_A]])+1,LEN(Table_owssvr[[#This Row],[Created By_A]]))),Table_owssvr[[#This Row],[Created By]])</f>
        <v>Helena Janssen</v>
      </c>
      <c r="S1792" s="36" t="str">
        <f>IF(ISNUMBER(SEARCH(",",Table_owssvr[[#This Row],[Created By_B1]])),SUBSTITUTE(Table_owssvr[[#This Row],[Created By_B1]],",",""),Table_owssvr[[#This Row],[Created By_B1]])</f>
        <v>Helena Janssen</v>
      </c>
      <c r="T1792" s="31">
        <v>1813</v>
      </c>
      <c r="U1792" s="25" t="s">
        <v>15</v>
      </c>
      <c r="V1792" s="29">
        <v>43873.446562500001</v>
      </c>
      <c r="W1792" s="25" t="s">
        <v>10</v>
      </c>
      <c r="X1792" s="25"/>
      <c r="Y1792" s="25" t="s">
        <v>13</v>
      </c>
      <c r="Z1792" s="25" t="s">
        <v>12</v>
      </c>
      <c r="AA1792" s="25" t="s">
        <v>11</v>
      </c>
    </row>
    <row r="1793" spans="1:27" x14ac:dyDescent="0.25">
      <c r="A1793" s="25" t="s">
        <v>3463</v>
      </c>
      <c r="B1793" s="26">
        <v>43873</v>
      </c>
      <c r="C1793" s="27" t="str">
        <f ca="1">IF(Table_owssvr[[#This Row],[Date]]&gt;=(TODAY()-365),"Y","N")</f>
        <v>Y</v>
      </c>
      <c r="D1793" s="25" t="s">
        <v>3464</v>
      </c>
      <c r="E1793" s="25" t="s">
        <v>19</v>
      </c>
      <c r="F1793" s="14" t="s">
        <v>3465</v>
      </c>
      <c r="G1793" s="25" t="s">
        <v>13</v>
      </c>
      <c r="H1793" s="28" t="str">
        <f>IFERROR(LEFT(Table_owssvr[[#This Row],[Subject]],FIND(";",Table_owssvr[[#This Row],[Subject]])-1),Table_owssvr[[#This Row],[Subject]])</f>
        <v>Grants Management</v>
      </c>
      <c r="I1793" s="25" t="s">
        <v>27</v>
      </c>
      <c r="J1793" s="25" t="s">
        <v>2527</v>
      </c>
      <c r="K1793" s="29">
        <v>43873.488032407404</v>
      </c>
      <c r="L1793" s="25"/>
      <c r="M1793" s="25"/>
      <c r="N1793" s="30" t="s">
        <v>12</v>
      </c>
      <c r="O1793" s="28" t="b">
        <v>0</v>
      </c>
      <c r="P1793" s="25" t="s">
        <v>15</v>
      </c>
      <c r="Q1793" s="28" t="str">
        <f>IF(ISNUMBER(SEARCH(",",Table_owssvr[[#This Row],[Created By]])),SUBSTITUTE(Table_owssvr[[#This Row],[Created By]]," OCD,",""),Table_owssvr[[#This Row],[Created By]])</f>
        <v>Sydney Pino</v>
      </c>
      <c r="R1793" s="28" t="str">
        <f>IF(ISNUMBER(SEARCH(",",Table_owssvr[[#This Row],[Created By]])),(MID(Table_owssvr[[#This Row],[Created By_A]]&amp;" "&amp;Table_owssvr[[#This Row],[Created By_A]],FIND(" ",Table_owssvr[[#This Row],[Created By_A]])+1,LEN(Table_owssvr[[#This Row],[Created By_A]]))),Table_owssvr[[#This Row],[Created By]])</f>
        <v>Sydney Pino</v>
      </c>
      <c r="S1793" s="36" t="str">
        <f>IF(ISNUMBER(SEARCH(",",Table_owssvr[[#This Row],[Created By_B1]])),SUBSTITUTE(Table_owssvr[[#This Row],[Created By_B1]],",",""),Table_owssvr[[#This Row],[Created By_B1]])</f>
        <v>Sydney Pino</v>
      </c>
      <c r="T1793" s="31">
        <v>1814</v>
      </c>
      <c r="U1793" s="25" t="s">
        <v>15</v>
      </c>
      <c r="V1793" s="29">
        <v>43873.488032407404</v>
      </c>
      <c r="W1793" s="25" t="s">
        <v>2527</v>
      </c>
      <c r="X1793" s="25"/>
      <c r="Y1793" s="25" t="s">
        <v>13</v>
      </c>
      <c r="Z1793" s="25" t="s">
        <v>12</v>
      </c>
      <c r="AA1793" s="25" t="s">
        <v>11</v>
      </c>
    </row>
    <row r="1794" spans="1:27" x14ac:dyDescent="0.25">
      <c r="A1794" s="25" t="s">
        <v>3466</v>
      </c>
      <c r="B1794" s="26">
        <v>43844</v>
      </c>
      <c r="C1794" s="27" t="str">
        <f ca="1">IF(Table_owssvr[[#This Row],[Date]]&gt;=(TODAY()-365),"Y","N")</f>
        <v>Y</v>
      </c>
      <c r="D1794" s="25" t="s">
        <v>3467</v>
      </c>
      <c r="E1794" s="25" t="s">
        <v>2958</v>
      </c>
      <c r="F1794" s="14" t="s">
        <v>3468</v>
      </c>
      <c r="G1794" s="25" t="s">
        <v>417</v>
      </c>
      <c r="H1794" s="28" t="str">
        <f>IFERROR(LEFT(Table_owssvr[[#This Row],[Subject]],FIND(";",Table_owssvr[[#This Row],[Subject]])-1),Table_owssvr[[#This Row],[Subject]])</f>
        <v>Financial Management</v>
      </c>
      <c r="I1794" s="25" t="s">
        <v>27</v>
      </c>
      <c r="J1794" s="25" t="s">
        <v>3048</v>
      </c>
      <c r="K1794" s="29">
        <v>43873.761388888888</v>
      </c>
      <c r="L1794" s="25"/>
      <c r="M1794" s="25"/>
      <c r="N1794" s="30" t="s">
        <v>12</v>
      </c>
      <c r="O1794" s="28" t="b">
        <v>0</v>
      </c>
      <c r="P1794" s="25" t="s">
        <v>15</v>
      </c>
      <c r="Q1794" s="28" t="str">
        <f>IF(ISNUMBER(SEARCH(",",Table_owssvr[[#This Row],[Created By]])),SUBSTITUTE(Table_owssvr[[#This Row],[Created By]]," OCD,",""),Table_owssvr[[#This Row],[Created By]])</f>
        <v>Amy Noll</v>
      </c>
      <c r="R1794" s="28" t="str">
        <f>IF(ISNUMBER(SEARCH(",",Table_owssvr[[#This Row],[Created By]])),(MID(Table_owssvr[[#This Row],[Created By_A]]&amp;" "&amp;Table_owssvr[[#This Row],[Created By_A]],FIND(" ",Table_owssvr[[#This Row],[Created By_A]])+1,LEN(Table_owssvr[[#This Row],[Created By_A]]))),Table_owssvr[[#This Row],[Created By]])</f>
        <v>Amy Noll</v>
      </c>
      <c r="S1794" s="36" t="str">
        <f>IF(ISNUMBER(SEARCH(",",Table_owssvr[[#This Row],[Created By_B1]])),SUBSTITUTE(Table_owssvr[[#This Row],[Created By_B1]],",",""),Table_owssvr[[#This Row],[Created By_B1]])</f>
        <v>Amy Noll</v>
      </c>
      <c r="T1794" s="31">
        <v>1815</v>
      </c>
      <c r="U1794" s="25" t="s">
        <v>15</v>
      </c>
      <c r="V1794" s="29">
        <v>43873.761388888888</v>
      </c>
      <c r="W1794" s="25" t="s">
        <v>3048</v>
      </c>
      <c r="X1794" s="25"/>
      <c r="Y1794" s="25" t="s">
        <v>13</v>
      </c>
      <c r="Z1794" s="25" t="s">
        <v>12</v>
      </c>
      <c r="AA1794" s="25" t="s">
        <v>11</v>
      </c>
    </row>
    <row r="1795" spans="1:27" x14ac:dyDescent="0.25">
      <c r="A1795" s="25" t="s">
        <v>656</v>
      </c>
      <c r="B1795" s="26">
        <v>43846</v>
      </c>
      <c r="C1795" s="27" t="str">
        <f ca="1">IF(Table_owssvr[[#This Row],[Date]]&gt;=(TODAY()-365),"Y","N")</f>
        <v>Y</v>
      </c>
      <c r="D1795" s="25" t="s">
        <v>3436</v>
      </c>
      <c r="E1795" s="25" t="s">
        <v>2958</v>
      </c>
      <c r="F1795" s="14" t="s">
        <v>3469</v>
      </c>
      <c r="G1795" s="25" t="s">
        <v>3470</v>
      </c>
      <c r="H1795" s="28" t="str">
        <f>IFERROR(LEFT(Table_owssvr[[#This Row],[Subject]],FIND(";",Table_owssvr[[#This Row],[Subject]])-1),Table_owssvr[[#This Row],[Subject]])</f>
        <v>Environmental - Environmental Reviews</v>
      </c>
      <c r="I1795" s="25" t="s">
        <v>27</v>
      </c>
      <c r="J1795" s="25" t="s">
        <v>3048</v>
      </c>
      <c r="K1795" s="29">
        <v>43873.765555555554</v>
      </c>
      <c r="L1795" s="25"/>
      <c r="M1795" s="25"/>
      <c r="N1795" s="30" t="s">
        <v>12</v>
      </c>
      <c r="O1795" s="28" t="b">
        <v>0</v>
      </c>
      <c r="P1795" s="25" t="s">
        <v>15</v>
      </c>
      <c r="Q1795" s="28" t="str">
        <f>IF(ISNUMBER(SEARCH(",",Table_owssvr[[#This Row],[Created By]])),SUBSTITUTE(Table_owssvr[[#This Row],[Created By]]," OCD,",""),Table_owssvr[[#This Row],[Created By]])</f>
        <v>Amy Noll</v>
      </c>
      <c r="R1795" s="28" t="str">
        <f>IF(ISNUMBER(SEARCH(",",Table_owssvr[[#This Row],[Created By]])),(MID(Table_owssvr[[#This Row],[Created By_A]]&amp;" "&amp;Table_owssvr[[#This Row],[Created By_A]],FIND(" ",Table_owssvr[[#This Row],[Created By_A]])+1,LEN(Table_owssvr[[#This Row],[Created By_A]]))),Table_owssvr[[#This Row],[Created By]])</f>
        <v>Amy Noll</v>
      </c>
      <c r="S1795" s="36" t="str">
        <f>IF(ISNUMBER(SEARCH(",",Table_owssvr[[#This Row],[Created By_B1]])),SUBSTITUTE(Table_owssvr[[#This Row],[Created By_B1]],",",""),Table_owssvr[[#This Row],[Created By_B1]])</f>
        <v>Amy Noll</v>
      </c>
      <c r="T1795" s="31">
        <v>1816</v>
      </c>
      <c r="U1795" s="25" t="s">
        <v>15</v>
      </c>
      <c r="V1795" s="29">
        <v>43873.765555555554</v>
      </c>
      <c r="W1795" s="25" t="s">
        <v>3048</v>
      </c>
      <c r="X1795" s="25"/>
      <c r="Y1795" s="25" t="s">
        <v>13</v>
      </c>
      <c r="Z1795" s="25" t="s">
        <v>12</v>
      </c>
      <c r="AA1795" s="25" t="s">
        <v>11</v>
      </c>
    </row>
    <row r="1796" spans="1:27" x14ac:dyDescent="0.25">
      <c r="A1796" s="25" t="s">
        <v>41</v>
      </c>
      <c r="B1796" s="26">
        <v>43874</v>
      </c>
      <c r="C1796" s="27" t="str">
        <f ca="1">IF(Table_owssvr[[#This Row],[Date]]&gt;=(TODAY()-365),"Y","N")</f>
        <v>Y</v>
      </c>
      <c r="D1796" s="25" t="s">
        <v>3471</v>
      </c>
      <c r="E1796" s="25" t="s">
        <v>39</v>
      </c>
      <c r="F1796" s="14" t="s">
        <v>3472</v>
      </c>
      <c r="G1796" s="25" t="s">
        <v>13</v>
      </c>
      <c r="H1796" s="28" t="str">
        <f>IFERROR(LEFT(Table_owssvr[[#This Row],[Subject]],FIND(";",Table_owssvr[[#This Row],[Subject]])-1),Table_owssvr[[#This Row],[Subject]])</f>
        <v>Grants Management</v>
      </c>
      <c r="I1796" s="25" t="s">
        <v>27</v>
      </c>
      <c r="J1796" s="25" t="s">
        <v>26</v>
      </c>
      <c r="K1796" s="29">
        <v>43874.32408564815</v>
      </c>
      <c r="L1796" s="25"/>
      <c r="M1796" s="25"/>
      <c r="N1796" s="30" t="s">
        <v>12</v>
      </c>
      <c r="O1796" s="28" t="b">
        <v>0</v>
      </c>
      <c r="P1796" s="25" t="s">
        <v>15</v>
      </c>
      <c r="Q1796" s="28" t="str">
        <f>IF(ISNUMBER(SEARCH(",",Table_owssvr[[#This Row],[Created By]])),SUBSTITUTE(Table_owssvr[[#This Row],[Created By]]," OCD,",""),Table_owssvr[[#This Row],[Created By]])</f>
        <v>Jimmy Dunphy</v>
      </c>
      <c r="R1796" s="28" t="str">
        <f>IF(ISNUMBER(SEARCH(",",Table_owssvr[[#This Row],[Created By]])),(MID(Table_owssvr[[#This Row],[Created By_A]]&amp;" "&amp;Table_owssvr[[#This Row],[Created By_A]],FIND(" ",Table_owssvr[[#This Row],[Created By_A]])+1,LEN(Table_owssvr[[#This Row],[Created By_A]]))),Table_owssvr[[#This Row],[Created By]])</f>
        <v>Jimmy Dunphy</v>
      </c>
      <c r="S1796" s="36" t="str">
        <f>IF(ISNUMBER(SEARCH(",",Table_owssvr[[#This Row],[Created By_B1]])),SUBSTITUTE(Table_owssvr[[#This Row],[Created By_B1]],",",""),Table_owssvr[[#This Row],[Created By_B1]])</f>
        <v>Jimmy Dunphy</v>
      </c>
      <c r="T1796" s="31">
        <v>1817</v>
      </c>
      <c r="U1796" s="25" t="s">
        <v>15</v>
      </c>
      <c r="V1796" s="29">
        <v>43874.589467592596</v>
      </c>
      <c r="W1796" s="25" t="s">
        <v>26</v>
      </c>
      <c r="X1796" s="25"/>
      <c r="Y1796" s="25" t="s">
        <v>13</v>
      </c>
      <c r="Z1796" s="25" t="s">
        <v>12</v>
      </c>
      <c r="AA1796" s="25" t="s">
        <v>11</v>
      </c>
    </row>
    <row r="1797" spans="1:27" x14ac:dyDescent="0.25">
      <c r="A1797" s="25" t="s">
        <v>142</v>
      </c>
      <c r="B1797" s="26">
        <v>43874</v>
      </c>
      <c r="C1797" s="27" t="str">
        <f ca="1">IF(Table_owssvr[[#This Row],[Date]]&gt;=(TODAY()-365),"Y","N")</f>
        <v>Y</v>
      </c>
      <c r="D1797" s="25" t="s">
        <v>3080</v>
      </c>
      <c r="E1797" s="25" t="s">
        <v>48</v>
      </c>
      <c r="F1797" s="14" t="s">
        <v>3473</v>
      </c>
      <c r="G1797" s="25" t="s">
        <v>13</v>
      </c>
      <c r="H1797" s="28" t="str">
        <f>IFERROR(LEFT(Table_owssvr[[#This Row],[Subject]],FIND(";",Table_owssvr[[#This Row],[Subject]])-1),Table_owssvr[[#This Row],[Subject]])</f>
        <v>Grants Management</v>
      </c>
      <c r="I1797" s="25" t="s">
        <v>27</v>
      </c>
      <c r="J1797" s="25" t="s">
        <v>26</v>
      </c>
      <c r="K1797" s="29">
        <v>43874.326377314814</v>
      </c>
      <c r="L1797" s="25"/>
      <c r="M1797" s="25"/>
      <c r="N1797" s="30" t="s">
        <v>12</v>
      </c>
      <c r="O1797" s="28" t="b">
        <v>0</v>
      </c>
      <c r="P1797" s="25" t="s">
        <v>15</v>
      </c>
      <c r="Q1797" s="28" t="str">
        <f>IF(ISNUMBER(SEARCH(",",Table_owssvr[[#This Row],[Created By]])),SUBSTITUTE(Table_owssvr[[#This Row],[Created By]]," OCD,",""),Table_owssvr[[#This Row],[Created By]])</f>
        <v>Jimmy Dunphy</v>
      </c>
      <c r="R1797" s="28" t="str">
        <f>IF(ISNUMBER(SEARCH(",",Table_owssvr[[#This Row],[Created By]])),(MID(Table_owssvr[[#This Row],[Created By_A]]&amp;" "&amp;Table_owssvr[[#This Row],[Created By_A]],FIND(" ",Table_owssvr[[#This Row],[Created By_A]])+1,LEN(Table_owssvr[[#This Row],[Created By_A]]))),Table_owssvr[[#This Row],[Created By]])</f>
        <v>Jimmy Dunphy</v>
      </c>
      <c r="S1797" s="36" t="str">
        <f>IF(ISNUMBER(SEARCH(",",Table_owssvr[[#This Row],[Created By_B1]])),SUBSTITUTE(Table_owssvr[[#This Row],[Created By_B1]],",",""),Table_owssvr[[#This Row],[Created By_B1]])</f>
        <v>Jimmy Dunphy</v>
      </c>
      <c r="T1797" s="31">
        <v>1818</v>
      </c>
      <c r="U1797" s="25" t="s">
        <v>15</v>
      </c>
      <c r="V1797" s="29">
        <v>43874.465092592596</v>
      </c>
      <c r="W1797" s="25" t="s">
        <v>26</v>
      </c>
      <c r="X1797" s="25"/>
      <c r="Y1797" s="25" t="s">
        <v>13</v>
      </c>
      <c r="Z1797" s="25" t="s">
        <v>12</v>
      </c>
      <c r="AA1797" s="25" t="s">
        <v>11</v>
      </c>
    </row>
    <row r="1798" spans="1:27" x14ac:dyDescent="0.25">
      <c r="A1798" s="25" t="s">
        <v>3142</v>
      </c>
      <c r="B1798" s="26">
        <v>43878</v>
      </c>
      <c r="C1798" s="27" t="str">
        <f ca="1">IF(Table_owssvr[[#This Row],[Date]]&gt;=(TODAY()-365),"Y","N")</f>
        <v>Y</v>
      </c>
      <c r="D1798" s="25" t="s">
        <v>2422</v>
      </c>
      <c r="E1798" s="25" t="s">
        <v>48</v>
      </c>
      <c r="F1798" s="14" t="s">
        <v>3474</v>
      </c>
      <c r="G1798" s="25" t="s">
        <v>13</v>
      </c>
      <c r="H1798" s="28" t="str">
        <f>IFERROR(LEFT(Table_owssvr[[#This Row],[Subject]],FIND(";",Table_owssvr[[#This Row],[Subject]])-1),Table_owssvr[[#This Row],[Subject]])</f>
        <v>Grants Management</v>
      </c>
      <c r="I1798" s="25" t="s">
        <v>27</v>
      </c>
      <c r="J1798" s="25" t="s">
        <v>26</v>
      </c>
      <c r="K1798" s="29">
        <v>43878.373449074075</v>
      </c>
      <c r="L1798" s="25"/>
      <c r="M1798" s="25"/>
      <c r="N1798" s="30" t="s">
        <v>12</v>
      </c>
      <c r="O1798" s="28" t="b">
        <v>0</v>
      </c>
      <c r="P1798" s="25" t="s">
        <v>15</v>
      </c>
      <c r="Q1798" s="28" t="str">
        <f>IF(ISNUMBER(SEARCH(",",Table_owssvr[[#This Row],[Created By]])),SUBSTITUTE(Table_owssvr[[#This Row],[Created By]]," OCD,",""),Table_owssvr[[#This Row],[Created By]])</f>
        <v>Jimmy Dunphy</v>
      </c>
      <c r="R1798" s="28" t="str">
        <f>IF(ISNUMBER(SEARCH(",",Table_owssvr[[#This Row],[Created By]])),(MID(Table_owssvr[[#This Row],[Created By_A]]&amp;" "&amp;Table_owssvr[[#This Row],[Created By_A]],FIND(" ",Table_owssvr[[#This Row],[Created By_A]])+1,LEN(Table_owssvr[[#This Row],[Created By_A]]))),Table_owssvr[[#This Row],[Created By]])</f>
        <v>Jimmy Dunphy</v>
      </c>
      <c r="S1798" s="36" t="str">
        <f>IF(ISNUMBER(SEARCH(",",Table_owssvr[[#This Row],[Created By_B1]])),SUBSTITUTE(Table_owssvr[[#This Row],[Created By_B1]],",",""),Table_owssvr[[#This Row],[Created By_B1]])</f>
        <v>Jimmy Dunphy</v>
      </c>
      <c r="T1798" s="31">
        <v>1819</v>
      </c>
      <c r="U1798" s="25" t="s">
        <v>15</v>
      </c>
      <c r="V1798" s="29">
        <v>43878.615034722221</v>
      </c>
      <c r="W1798" s="25" t="s">
        <v>26</v>
      </c>
      <c r="X1798" s="25"/>
      <c r="Y1798" s="25" t="s">
        <v>13</v>
      </c>
      <c r="Z1798" s="25" t="s">
        <v>12</v>
      </c>
      <c r="AA1798" s="25" t="s">
        <v>11</v>
      </c>
    </row>
    <row r="1799" spans="1:27" x14ac:dyDescent="0.25">
      <c r="A1799" s="25" t="s">
        <v>455</v>
      </c>
      <c r="B1799" s="26">
        <v>43869</v>
      </c>
      <c r="C1799" s="27" t="str">
        <f ca="1">IF(Table_owssvr[[#This Row],[Date]]&gt;=(TODAY()-365),"Y","N")</f>
        <v>Y</v>
      </c>
      <c r="D1799" s="25" t="s">
        <v>455</v>
      </c>
      <c r="E1799" s="25" t="s">
        <v>48</v>
      </c>
      <c r="F1799" s="14" t="s">
        <v>3475</v>
      </c>
      <c r="G1799" s="25" t="s">
        <v>13</v>
      </c>
      <c r="H1799" s="28" t="str">
        <f>IFERROR(LEFT(Table_owssvr[[#This Row],[Subject]],FIND(";",Table_owssvr[[#This Row],[Subject]])-1),Table_owssvr[[#This Row],[Subject]])</f>
        <v>Grants Management</v>
      </c>
      <c r="I1799" s="25" t="s">
        <v>16</v>
      </c>
      <c r="J1799" s="25" t="s">
        <v>3</v>
      </c>
      <c r="K1799" s="29">
        <v>43878.58630787037</v>
      </c>
      <c r="L1799" s="25"/>
      <c r="M1799" s="25"/>
      <c r="N1799" s="30" t="s">
        <v>12</v>
      </c>
      <c r="O1799" s="28" t="b">
        <v>0</v>
      </c>
      <c r="P1799" s="25" t="s">
        <v>15</v>
      </c>
      <c r="Q1799" s="28" t="str">
        <f>IF(ISNUMBER(SEARCH(",",Table_owssvr[[#This Row],[Created By]])),SUBSTITUTE(Table_owssvr[[#This Row],[Created By]]," OCD,",""),Table_owssvr[[#This Row],[Created By]])</f>
        <v>Rosalind Peychaud</v>
      </c>
      <c r="R1799" s="28" t="str">
        <f>IF(ISNUMBER(SEARCH(",",Table_owssvr[[#This Row],[Created By]])),(MID(Table_owssvr[[#This Row],[Created By_A]]&amp;" "&amp;Table_owssvr[[#This Row],[Created By_A]],FIND(" ",Table_owssvr[[#This Row],[Created By_A]])+1,LEN(Table_owssvr[[#This Row],[Created By_A]]))),Table_owssvr[[#This Row],[Created By]])</f>
        <v>Rosalind Peychaud</v>
      </c>
      <c r="S1799" s="36" t="str">
        <f>IF(ISNUMBER(SEARCH(",",Table_owssvr[[#This Row],[Created By_B1]])),SUBSTITUTE(Table_owssvr[[#This Row],[Created By_B1]],",",""),Table_owssvr[[#This Row],[Created By_B1]])</f>
        <v>Rosalind Peychaud</v>
      </c>
      <c r="T1799" s="31">
        <v>1820</v>
      </c>
      <c r="U1799" s="25" t="s">
        <v>15</v>
      </c>
      <c r="V1799" s="29">
        <v>43878.58630787037</v>
      </c>
      <c r="W1799" s="25" t="s">
        <v>3</v>
      </c>
      <c r="X1799" s="25"/>
      <c r="Y1799" s="25" t="s">
        <v>13</v>
      </c>
      <c r="Z1799" s="25" t="s">
        <v>12</v>
      </c>
      <c r="AA1799" s="25" t="s">
        <v>11</v>
      </c>
    </row>
    <row r="1800" spans="1:27" x14ac:dyDescent="0.25">
      <c r="A1800" s="25" t="s">
        <v>492</v>
      </c>
      <c r="B1800" s="26">
        <v>43875</v>
      </c>
      <c r="C1800" s="27" t="str">
        <f ca="1">IF(Table_owssvr[[#This Row],[Date]]&gt;=(TODAY()-365),"Y","N")</f>
        <v>Y</v>
      </c>
      <c r="D1800" s="25" t="s">
        <v>455</v>
      </c>
      <c r="E1800" s="25" t="s">
        <v>335</v>
      </c>
      <c r="F1800" s="14" t="s">
        <v>3476</v>
      </c>
      <c r="G1800" s="25" t="s">
        <v>13</v>
      </c>
      <c r="H1800" s="28" t="str">
        <f>IFERROR(LEFT(Table_owssvr[[#This Row],[Subject]],FIND(";",Table_owssvr[[#This Row],[Subject]])-1),Table_owssvr[[#This Row],[Subject]])</f>
        <v>Grants Management</v>
      </c>
      <c r="I1800" s="25" t="s">
        <v>16</v>
      </c>
      <c r="J1800" s="25" t="s">
        <v>3</v>
      </c>
      <c r="K1800" s="29">
        <v>43879.658668981479</v>
      </c>
      <c r="L1800" s="25"/>
      <c r="M1800" s="25"/>
      <c r="N1800" s="30" t="s">
        <v>12</v>
      </c>
      <c r="O1800" s="28" t="b">
        <v>0</v>
      </c>
      <c r="P1800" s="25" t="s">
        <v>15</v>
      </c>
      <c r="Q1800" s="28" t="str">
        <f>IF(ISNUMBER(SEARCH(",",Table_owssvr[[#This Row],[Created By]])),SUBSTITUTE(Table_owssvr[[#This Row],[Created By]]," OCD,",""),Table_owssvr[[#This Row],[Created By]])</f>
        <v>Rosalind Peychaud</v>
      </c>
      <c r="R1800" s="28" t="str">
        <f>IF(ISNUMBER(SEARCH(",",Table_owssvr[[#This Row],[Created By]])),(MID(Table_owssvr[[#This Row],[Created By_A]]&amp;" "&amp;Table_owssvr[[#This Row],[Created By_A]],FIND(" ",Table_owssvr[[#This Row],[Created By_A]])+1,LEN(Table_owssvr[[#This Row],[Created By_A]]))),Table_owssvr[[#This Row],[Created By]])</f>
        <v>Rosalind Peychaud</v>
      </c>
      <c r="S1800" s="36" t="str">
        <f>IF(ISNUMBER(SEARCH(",",Table_owssvr[[#This Row],[Created By_B1]])),SUBSTITUTE(Table_owssvr[[#This Row],[Created By_B1]],",",""),Table_owssvr[[#This Row],[Created By_B1]])</f>
        <v>Rosalind Peychaud</v>
      </c>
      <c r="T1800" s="31">
        <v>1821</v>
      </c>
      <c r="U1800" s="25" t="s">
        <v>15</v>
      </c>
      <c r="V1800" s="29">
        <v>43879.658668981479</v>
      </c>
      <c r="W1800" s="25" t="s">
        <v>3</v>
      </c>
      <c r="X1800" s="25"/>
      <c r="Y1800" s="25" t="s">
        <v>13</v>
      </c>
      <c r="Z1800" s="25" t="s">
        <v>12</v>
      </c>
      <c r="AA1800" s="25" t="s">
        <v>11</v>
      </c>
    </row>
    <row r="1801" spans="1:27" x14ac:dyDescent="0.25">
      <c r="A1801" s="25" t="s">
        <v>153</v>
      </c>
      <c r="B1801" s="26">
        <v>43881</v>
      </c>
      <c r="C1801" s="27" t="str">
        <f ca="1">IF(Table_owssvr[[#This Row],[Date]]&gt;=(TODAY()-365),"Y","N")</f>
        <v>Y</v>
      </c>
      <c r="D1801" s="25" t="s">
        <v>199</v>
      </c>
      <c r="E1801" s="25" t="s">
        <v>39</v>
      </c>
      <c r="F1801" s="14" t="s">
        <v>3477</v>
      </c>
      <c r="G1801" s="25" t="s">
        <v>13</v>
      </c>
      <c r="H1801" s="28" t="str">
        <f>IFERROR(LEFT(Table_owssvr[[#This Row],[Subject]],FIND(";",Table_owssvr[[#This Row],[Subject]])-1),Table_owssvr[[#This Row],[Subject]])</f>
        <v>Grants Management</v>
      </c>
      <c r="I1801" s="25" t="s">
        <v>27</v>
      </c>
      <c r="J1801" s="25" t="s">
        <v>26</v>
      </c>
      <c r="K1801" s="29">
        <v>43881.328912037039</v>
      </c>
      <c r="L1801" s="25"/>
      <c r="M1801" s="25"/>
      <c r="N1801" s="30" t="s">
        <v>12</v>
      </c>
      <c r="O1801" s="28" t="b">
        <v>0</v>
      </c>
      <c r="P1801" s="25" t="s">
        <v>15</v>
      </c>
      <c r="Q1801" s="28" t="str">
        <f>IF(ISNUMBER(SEARCH(",",Table_owssvr[[#This Row],[Created By]])),SUBSTITUTE(Table_owssvr[[#This Row],[Created By]]," OCD,",""),Table_owssvr[[#This Row],[Created By]])</f>
        <v>Jimmy Dunphy</v>
      </c>
      <c r="R1801" s="28" t="str">
        <f>IF(ISNUMBER(SEARCH(",",Table_owssvr[[#This Row],[Created By]])),(MID(Table_owssvr[[#This Row],[Created By_A]]&amp;" "&amp;Table_owssvr[[#This Row],[Created By_A]],FIND(" ",Table_owssvr[[#This Row],[Created By_A]])+1,LEN(Table_owssvr[[#This Row],[Created By_A]]))),Table_owssvr[[#This Row],[Created By]])</f>
        <v>Jimmy Dunphy</v>
      </c>
      <c r="S1801" s="36" t="str">
        <f>IF(ISNUMBER(SEARCH(",",Table_owssvr[[#This Row],[Created By_B1]])),SUBSTITUTE(Table_owssvr[[#This Row],[Created By_B1]],",",""),Table_owssvr[[#This Row],[Created By_B1]])</f>
        <v>Jimmy Dunphy</v>
      </c>
      <c r="T1801" s="31">
        <v>1822</v>
      </c>
      <c r="U1801" s="25" t="s">
        <v>15</v>
      </c>
      <c r="V1801" s="29">
        <v>43882.470891203702</v>
      </c>
      <c r="W1801" s="25" t="s">
        <v>26</v>
      </c>
      <c r="X1801" s="25"/>
      <c r="Y1801" s="25" t="s">
        <v>13</v>
      </c>
      <c r="Z1801" s="25" t="s">
        <v>12</v>
      </c>
      <c r="AA1801" s="25" t="s">
        <v>11</v>
      </c>
    </row>
    <row r="1802" spans="1:27" x14ac:dyDescent="0.25">
      <c r="A1802" s="25" t="s">
        <v>3478</v>
      </c>
      <c r="B1802" s="26">
        <v>43881</v>
      </c>
      <c r="C1802" s="27" t="str">
        <f ca="1">IF(Table_owssvr[[#This Row],[Date]]&gt;=(TODAY()-365),"Y","N")</f>
        <v>Y</v>
      </c>
      <c r="D1802" s="25" t="s">
        <v>3343</v>
      </c>
      <c r="E1802" s="25" t="s">
        <v>502</v>
      </c>
      <c r="F1802" s="14" t="s">
        <v>3479</v>
      </c>
      <c r="G1802" s="25" t="s">
        <v>13</v>
      </c>
      <c r="H1802" s="28" t="str">
        <f>IFERROR(LEFT(Table_owssvr[[#This Row],[Subject]],FIND(";",Table_owssvr[[#This Row],[Subject]])-1),Table_owssvr[[#This Row],[Subject]])</f>
        <v>Grants Management</v>
      </c>
      <c r="I1802" s="25" t="s">
        <v>27</v>
      </c>
      <c r="J1802" s="25" t="s">
        <v>26</v>
      </c>
      <c r="K1802" s="29">
        <v>43881.34107638889</v>
      </c>
      <c r="L1802" s="25"/>
      <c r="M1802" s="25"/>
      <c r="N1802" s="30" t="s">
        <v>12</v>
      </c>
      <c r="O1802" s="28" t="b">
        <v>0</v>
      </c>
      <c r="P1802" s="25" t="s">
        <v>15</v>
      </c>
      <c r="Q1802" s="28" t="str">
        <f>IF(ISNUMBER(SEARCH(",",Table_owssvr[[#This Row],[Created By]])),SUBSTITUTE(Table_owssvr[[#This Row],[Created By]]," OCD,",""),Table_owssvr[[#This Row],[Created By]])</f>
        <v>Jimmy Dunphy</v>
      </c>
      <c r="R1802" s="28" t="str">
        <f>IF(ISNUMBER(SEARCH(",",Table_owssvr[[#This Row],[Created By]])),(MID(Table_owssvr[[#This Row],[Created By_A]]&amp;" "&amp;Table_owssvr[[#This Row],[Created By_A]],FIND(" ",Table_owssvr[[#This Row],[Created By_A]])+1,LEN(Table_owssvr[[#This Row],[Created By_A]]))),Table_owssvr[[#This Row],[Created By]])</f>
        <v>Jimmy Dunphy</v>
      </c>
      <c r="S1802" s="36" t="str">
        <f>IF(ISNUMBER(SEARCH(",",Table_owssvr[[#This Row],[Created By_B1]])),SUBSTITUTE(Table_owssvr[[#This Row],[Created By_B1]],",",""),Table_owssvr[[#This Row],[Created By_B1]])</f>
        <v>Jimmy Dunphy</v>
      </c>
      <c r="T1802" s="31">
        <v>1823</v>
      </c>
      <c r="U1802" s="25" t="s">
        <v>15</v>
      </c>
      <c r="V1802" s="29">
        <v>43882.430150462962</v>
      </c>
      <c r="W1802" s="25" t="s">
        <v>26</v>
      </c>
      <c r="X1802" s="25"/>
      <c r="Y1802" s="25" t="s">
        <v>13</v>
      </c>
      <c r="Z1802" s="25" t="s">
        <v>12</v>
      </c>
      <c r="AA1802" s="25" t="s">
        <v>11</v>
      </c>
    </row>
    <row r="1803" spans="1:27" x14ac:dyDescent="0.25">
      <c r="A1803" s="25" t="s">
        <v>3166</v>
      </c>
      <c r="B1803" s="26">
        <v>43881</v>
      </c>
      <c r="C1803" s="27" t="str">
        <f ca="1">IF(Table_owssvr[[#This Row],[Date]]&gt;=(TODAY()-365),"Y","N")</f>
        <v>Y</v>
      </c>
      <c r="D1803" s="25" t="s">
        <v>3167</v>
      </c>
      <c r="E1803" s="25" t="s">
        <v>39</v>
      </c>
      <c r="F1803" s="14" t="s">
        <v>3480</v>
      </c>
      <c r="G1803" s="25" t="s">
        <v>3481</v>
      </c>
      <c r="H1803" s="28" t="str">
        <f>IFERROR(LEFT(Table_owssvr[[#This Row],[Subject]],FIND(";",Table_owssvr[[#This Row],[Subject]])-1),Table_owssvr[[#This Row],[Subject]])</f>
        <v>Damage related to disaster</v>
      </c>
      <c r="I1803" s="25" t="s">
        <v>27</v>
      </c>
      <c r="J1803" s="25" t="s">
        <v>2831</v>
      </c>
      <c r="K1803" s="29">
        <v>43885.593506944446</v>
      </c>
      <c r="L1803" s="25"/>
      <c r="M1803" s="25"/>
      <c r="N1803" s="30" t="s">
        <v>12</v>
      </c>
      <c r="O1803" s="28" t="b">
        <v>0</v>
      </c>
      <c r="P1803" s="25" t="s">
        <v>15</v>
      </c>
      <c r="Q1803" s="28" t="str">
        <f>IF(ISNUMBER(SEARCH(",",Table_owssvr[[#This Row],[Created By]])),SUBSTITUTE(Table_owssvr[[#This Row],[Created By]]," OCD,",""),Table_owssvr[[#This Row],[Created By]])</f>
        <v>Martine Turner</v>
      </c>
      <c r="R1803" s="28" t="str">
        <f>IF(ISNUMBER(SEARCH(",",Table_owssvr[[#This Row],[Created By]])),(MID(Table_owssvr[[#This Row],[Created By_A]]&amp;" "&amp;Table_owssvr[[#This Row],[Created By_A]],FIND(" ",Table_owssvr[[#This Row],[Created By_A]])+1,LEN(Table_owssvr[[#This Row],[Created By_A]]))),Table_owssvr[[#This Row],[Created By]])</f>
        <v>Martine Turner</v>
      </c>
      <c r="S1803" s="36" t="str">
        <f>IF(ISNUMBER(SEARCH(",",Table_owssvr[[#This Row],[Created By_B1]])),SUBSTITUTE(Table_owssvr[[#This Row],[Created By_B1]],",",""),Table_owssvr[[#This Row],[Created By_B1]])</f>
        <v>Martine Turner</v>
      </c>
      <c r="T1803" s="31">
        <v>1824</v>
      </c>
      <c r="U1803" s="25" t="s">
        <v>15</v>
      </c>
      <c r="V1803" s="29">
        <v>43885.599942129629</v>
      </c>
      <c r="W1803" s="25" t="s">
        <v>2831</v>
      </c>
      <c r="X1803" s="25"/>
      <c r="Y1803" s="25" t="s">
        <v>13</v>
      </c>
      <c r="Z1803" s="25" t="s">
        <v>12</v>
      </c>
      <c r="AA1803" s="25" t="s">
        <v>11</v>
      </c>
    </row>
    <row r="1804" spans="1:27" x14ac:dyDescent="0.25">
      <c r="A1804" s="25" t="s">
        <v>3166</v>
      </c>
      <c r="B1804" s="26">
        <v>43860</v>
      </c>
      <c r="C1804" s="27" t="str">
        <f ca="1">IF(Table_owssvr[[#This Row],[Date]]&gt;=(TODAY()-365),"Y","N")</f>
        <v>Y</v>
      </c>
      <c r="D1804" s="25" t="s">
        <v>3167</v>
      </c>
      <c r="E1804" s="25" t="s">
        <v>39</v>
      </c>
      <c r="F1804" s="14" t="s">
        <v>3482</v>
      </c>
      <c r="G1804" s="25" t="s">
        <v>3172</v>
      </c>
      <c r="H1804" s="28" t="str">
        <f>IFERROR(LEFT(Table_owssvr[[#This Row],[Subject]],FIND(";",Table_owssvr[[#This Row],[Subject]])-1),Table_owssvr[[#This Row],[Subject]])</f>
        <v>Damage related to disaster</v>
      </c>
      <c r="I1804" s="25" t="s">
        <v>27</v>
      </c>
      <c r="J1804" s="25" t="s">
        <v>2831</v>
      </c>
      <c r="K1804" s="29">
        <v>43885.599664351852</v>
      </c>
      <c r="L1804" s="25"/>
      <c r="M1804" s="25"/>
      <c r="N1804" s="30" t="s">
        <v>12</v>
      </c>
      <c r="O1804" s="28" t="b">
        <v>0</v>
      </c>
      <c r="P1804" s="25" t="s">
        <v>15</v>
      </c>
      <c r="Q1804" s="28" t="str">
        <f>IF(ISNUMBER(SEARCH(",",Table_owssvr[[#This Row],[Created By]])),SUBSTITUTE(Table_owssvr[[#This Row],[Created By]]," OCD,",""),Table_owssvr[[#This Row],[Created By]])</f>
        <v>Martine Turner</v>
      </c>
      <c r="R1804" s="28" t="str">
        <f>IF(ISNUMBER(SEARCH(",",Table_owssvr[[#This Row],[Created By]])),(MID(Table_owssvr[[#This Row],[Created By_A]]&amp;" "&amp;Table_owssvr[[#This Row],[Created By_A]],FIND(" ",Table_owssvr[[#This Row],[Created By_A]])+1,LEN(Table_owssvr[[#This Row],[Created By_A]]))),Table_owssvr[[#This Row],[Created By]])</f>
        <v>Martine Turner</v>
      </c>
      <c r="S1804" s="36" t="str">
        <f>IF(ISNUMBER(SEARCH(",",Table_owssvr[[#This Row],[Created By_B1]])),SUBSTITUTE(Table_owssvr[[#This Row],[Created By_B1]],",",""),Table_owssvr[[#This Row],[Created By_B1]])</f>
        <v>Martine Turner</v>
      </c>
      <c r="T1804" s="31">
        <v>1825</v>
      </c>
      <c r="U1804" s="25" t="s">
        <v>15</v>
      </c>
      <c r="V1804" s="29">
        <v>43885.599664351852</v>
      </c>
      <c r="W1804" s="25" t="s">
        <v>2831</v>
      </c>
      <c r="X1804" s="25"/>
      <c r="Y1804" s="25" t="s">
        <v>13</v>
      </c>
      <c r="Z1804" s="25" t="s">
        <v>12</v>
      </c>
      <c r="AA1804" s="25" t="s">
        <v>11</v>
      </c>
    </row>
    <row r="1805" spans="1:27" x14ac:dyDescent="0.25">
      <c r="A1805" s="25" t="s">
        <v>435</v>
      </c>
      <c r="B1805" s="26">
        <v>43878</v>
      </c>
      <c r="C1805" s="27" t="str">
        <f ca="1">IF(Table_owssvr[[#This Row],[Date]]&gt;=(TODAY()-365),"Y","N")</f>
        <v>Y</v>
      </c>
      <c r="D1805" s="25" t="s">
        <v>434</v>
      </c>
      <c r="E1805" s="25" t="s">
        <v>19</v>
      </c>
      <c r="F1805" s="14" t="s">
        <v>3483</v>
      </c>
      <c r="G1805" s="25" t="s">
        <v>2793</v>
      </c>
      <c r="H1805" s="28" t="str">
        <f>IFERROR(LEFT(Table_owssvr[[#This Row],[Subject]],FIND(";",Table_owssvr[[#This Row],[Subject]])-1),Table_owssvr[[#This Row],[Subject]])</f>
        <v>Damage related to disaster</v>
      </c>
      <c r="I1805" s="25" t="s">
        <v>27</v>
      </c>
      <c r="J1805" s="25" t="s">
        <v>2831</v>
      </c>
      <c r="K1805" s="29">
        <v>43885.603715277779</v>
      </c>
      <c r="L1805" s="25"/>
      <c r="M1805" s="25"/>
      <c r="N1805" s="30" t="s">
        <v>12</v>
      </c>
      <c r="O1805" s="28" t="b">
        <v>0</v>
      </c>
      <c r="P1805" s="25" t="s">
        <v>15</v>
      </c>
      <c r="Q1805" s="28" t="str">
        <f>IF(ISNUMBER(SEARCH(",",Table_owssvr[[#This Row],[Created By]])),SUBSTITUTE(Table_owssvr[[#This Row],[Created By]]," OCD,",""),Table_owssvr[[#This Row],[Created By]])</f>
        <v>Martine Turner</v>
      </c>
      <c r="R1805" s="28" t="str">
        <f>IF(ISNUMBER(SEARCH(",",Table_owssvr[[#This Row],[Created By]])),(MID(Table_owssvr[[#This Row],[Created By_A]]&amp;" "&amp;Table_owssvr[[#This Row],[Created By_A]],FIND(" ",Table_owssvr[[#This Row],[Created By_A]])+1,LEN(Table_owssvr[[#This Row],[Created By_A]]))),Table_owssvr[[#This Row],[Created By]])</f>
        <v>Martine Turner</v>
      </c>
      <c r="S1805" s="36" t="str">
        <f>IF(ISNUMBER(SEARCH(",",Table_owssvr[[#This Row],[Created By_B1]])),SUBSTITUTE(Table_owssvr[[#This Row],[Created By_B1]],",",""),Table_owssvr[[#This Row],[Created By_B1]])</f>
        <v>Martine Turner</v>
      </c>
      <c r="T1805" s="31">
        <v>1826</v>
      </c>
      <c r="U1805" s="25" t="s">
        <v>15</v>
      </c>
      <c r="V1805" s="29">
        <v>43903.550173611111</v>
      </c>
      <c r="W1805" s="25" t="s">
        <v>2826</v>
      </c>
      <c r="X1805" s="25"/>
      <c r="Y1805" s="25" t="s">
        <v>13</v>
      </c>
      <c r="Z1805" s="25" t="s">
        <v>12</v>
      </c>
      <c r="AA1805" s="25" t="s">
        <v>11</v>
      </c>
    </row>
    <row r="1806" spans="1:27" x14ac:dyDescent="0.25">
      <c r="A1806" s="25" t="s">
        <v>135</v>
      </c>
      <c r="B1806" s="26">
        <v>43888</v>
      </c>
      <c r="C1806" s="27" t="str">
        <f ca="1">IF(Table_owssvr[[#This Row],[Date]]&gt;=(TODAY()-365),"Y","N")</f>
        <v>Y</v>
      </c>
      <c r="D1806" s="25" t="s">
        <v>199</v>
      </c>
      <c r="E1806" s="25" t="s">
        <v>39</v>
      </c>
      <c r="F1806" s="14" t="s">
        <v>3484</v>
      </c>
      <c r="G1806" s="25" t="s">
        <v>13</v>
      </c>
      <c r="H1806" s="28" t="str">
        <f>IFERROR(LEFT(Table_owssvr[[#This Row],[Subject]],FIND(";",Table_owssvr[[#This Row],[Subject]])-1),Table_owssvr[[#This Row],[Subject]])</f>
        <v>Grants Management</v>
      </c>
      <c r="I1806" s="25" t="s">
        <v>27</v>
      </c>
      <c r="J1806" s="25" t="s">
        <v>26</v>
      </c>
      <c r="K1806" s="29">
        <v>43888.289687500001</v>
      </c>
      <c r="L1806" s="25"/>
      <c r="M1806" s="25"/>
      <c r="N1806" s="30" t="s">
        <v>12</v>
      </c>
      <c r="O1806" s="28" t="b">
        <v>0</v>
      </c>
      <c r="P1806" s="25" t="s">
        <v>15</v>
      </c>
      <c r="Q1806" s="28" t="str">
        <f>IF(ISNUMBER(SEARCH(",",Table_owssvr[[#This Row],[Created By]])),SUBSTITUTE(Table_owssvr[[#This Row],[Created By]]," OCD,",""),Table_owssvr[[#This Row],[Created By]])</f>
        <v>Jimmy Dunphy</v>
      </c>
      <c r="R1806" s="28" t="str">
        <f>IF(ISNUMBER(SEARCH(",",Table_owssvr[[#This Row],[Created By]])),(MID(Table_owssvr[[#This Row],[Created By_A]]&amp;" "&amp;Table_owssvr[[#This Row],[Created By_A]],FIND(" ",Table_owssvr[[#This Row],[Created By_A]])+1,LEN(Table_owssvr[[#This Row],[Created By_A]]))),Table_owssvr[[#This Row],[Created By]])</f>
        <v>Jimmy Dunphy</v>
      </c>
      <c r="S1806" s="36" t="str">
        <f>IF(ISNUMBER(SEARCH(",",Table_owssvr[[#This Row],[Created By_B1]])),SUBSTITUTE(Table_owssvr[[#This Row],[Created By_B1]],",",""),Table_owssvr[[#This Row],[Created By_B1]])</f>
        <v>Jimmy Dunphy</v>
      </c>
      <c r="T1806" s="31">
        <v>1827</v>
      </c>
      <c r="U1806" s="25" t="s">
        <v>15</v>
      </c>
      <c r="V1806" s="29">
        <v>43888.462164351855</v>
      </c>
      <c r="W1806" s="25" t="s">
        <v>26</v>
      </c>
      <c r="X1806" s="25"/>
      <c r="Y1806" s="25" t="s">
        <v>13</v>
      </c>
      <c r="Z1806" s="25" t="s">
        <v>12</v>
      </c>
      <c r="AA1806" s="25" t="s">
        <v>11</v>
      </c>
    </row>
    <row r="1807" spans="1:27" x14ac:dyDescent="0.25">
      <c r="A1807" s="25" t="s">
        <v>3111</v>
      </c>
      <c r="B1807" s="26">
        <v>43875</v>
      </c>
      <c r="C1807" s="27" t="str">
        <f ca="1">IF(Table_owssvr[[#This Row],[Date]]&gt;=(TODAY()-365),"Y","N")</f>
        <v>Y</v>
      </c>
      <c r="D1807" s="25" t="s">
        <v>3485</v>
      </c>
      <c r="E1807" s="25" t="s">
        <v>2958</v>
      </c>
      <c r="F1807" s="14" t="s">
        <v>3486</v>
      </c>
      <c r="G1807" s="25" t="s">
        <v>417</v>
      </c>
      <c r="H1807" s="28" t="str">
        <f>IFERROR(LEFT(Table_owssvr[[#This Row],[Subject]],FIND(";",Table_owssvr[[#This Row],[Subject]])-1),Table_owssvr[[#This Row],[Subject]])</f>
        <v>Financial Management</v>
      </c>
      <c r="I1807" s="25" t="s">
        <v>27</v>
      </c>
      <c r="J1807" s="25" t="s">
        <v>3048</v>
      </c>
      <c r="K1807" s="29">
        <v>43888.573391203703</v>
      </c>
      <c r="L1807" s="25"/>
      <c r="M1807" s="25"/>
      <c r="N1807" s="30" t="s">
        <v>12</v>
      </c>
      <c r="O1807" s="28" t="b">
        <v>0</v>
      </c>
      <c r="P1807" s="25" t="s">
        <v>15</v>
      </c>
      <c r="Q1807" s="28" t="str">
        <f>IF(ISNUMBER(SEARCH(",",Table_owssvr[[#This Row],[Created By]])),SUBSTITUTE(Table_owssvr[[#This Row],[Created By]]," OCD,",""),Table_owssvr[[#This Row],[Created By]])</f>
        <v>Amy Noll</v>
      </c>
      <c r="R1807" s="28" t="str">
        <f>IF(ISNUMBER(SEARCH(",",Table_owssvr[[#This Row],[Created By]])),(MID(Table_owssvr[[#This Row],[Created By_A]]&amp;" "&amp;Table_owssvr[[#This Row],[Created By_A]],FIND(" ",Table_owssvr[[#This Row],[Created By_A]])+1,LEN(Table_owssvr[[#This Row],[Created By_A]]))),Table_owssvr[[#This Row],[Created By]])</f>
        <v>Amy Noll</v>
      </c>
      <c r="S1807" s="36" t="str">
        <f>IF(ISNUMBER(SEARCH(",",Table_owssvr[[#This Row],[Created By_B1]])),SUBSTITUTE(Table_owssvr[[#This Row],[Created By_B1]],",",""),Table_owssvr[[#This Row],[Created By_B1]])</f>
        <v>Amy Noll</v>
      </c>
      <c r="T1807" s="31">
        <v>1828</v>
      </c>
      <c r="U1807" s="25" t="s">
        <v>15</v>
      </c>
      <c r="V1807" s="29">
        <v>43888.573391203703</v>
      </c>
      <c r="W1807" s="25" t="s">
        <v>3048</v>
      </c>
      <c r="X1807" s="25"/>
      <c r="Y1807" s="25" t="s">
        <v>13</v>
      </c>
      <c r="Z1807" s="25" t="s">
        <v>12</v>
      </c>
      <c r="AA1807" s="25" t="s">
        <v>11</v>
      </c>
    </row>
    <row r="1808" spans="1:27" x14ac:dyDescent="0.25">
      <c r="A1808" s="25" t="s">
        <v>3049</v>
      </c>
      <c r="B1808" s="26">
        <v>43888</v>
      </c>
      <c r="C1808" s="27" t="str">
        <f ca="1">IF(Table_owssvr[[#This Row],[Date]]&gt;=(TODAY()-365),"Y","N")</f>
        <v>Y</v>
      </c>
      <c r="D1808" s="25" t="s">
        <v>3436</v>
      </c>
      <c r="E1808" s="25" t="s">
        <v>2958</v>
      </c>
      <c r="F1808" s="14" t="s">
        <v>3487</v>
      </c>
      <c r="G1808" s="25" t="s">
        <v>3470</v>
      </c>
      <c r="H1808" s="28" t="str">
        <f>IFERROR(LEFT(Table_owssvr[[#This Row],[Subject]],FIND(";",Table_owssvr[[#This Row],[Subject]])-1),Table_owssvr[[#This Row],[Subject]])</f>
        <v>Environmental - Environmental Reviews</v>
      </c>
      <c r="I1808" s="25" t="s">
        <v>16</v>
      </c>
      <c r="J1808" s="25" t="s">
        <v>3048</v>
      </c>
      <c r="K1808" s="29">
        <v>43888.649976851855</v>
      </c>
      <c r="L1808" s="25"/>
      <c r="M1808" s="25"/>
      <c r="N1808" s="30" t="s">
        <v>12</v>
      </c>
      <c r="O1808" s="28" t="b">
        <v>0</v>
      </c>
      <c r="P1808" s="25" t="s">
        <v>15</v>
      </c>
      <c r="Q1808" s="28" t="str">
        <f>IF(ISNUMBER(SEARCH(",",Table_owssvr[[#This Row],[Created By]])),SUBSTITUTE(Table_owssvr[[#This Row],[Created By]]," OCD,",""),Table_owssvr[[#This Row],[Created By]])</f>
        <v>Amy Noll</v>
      </c>
      <c r="R1808" s="28" t="str">
        <f>IF(ISNUMBER(SEARCH(",",Table_owssvr[[#This Row],[Created By]])),(MID(Table_owssvr[[#This Row],[Created By_A]]&amp;" "&amp;Table_owssvr[[#This Row],[Created By_A]],FIND(" ",Table_owssvr[[#This Row],[Created By_A]])+1,LEN(Table_owssvr[[#This Row],[Created By_A]]))),Table_owssvr[[#This Row],[Created By]])</f>
        <v>Amy Noll</v>
      </c>
      <c r="S1808" s="36" t="str">
        <f>IF(ISNUMBER(SEARCH(",",Table_owssvr[[#This Row],[Created By_B1]])),SUBSTITUTE(Table_owssvr[[#This Row],[Created By_B1]],",",""),Table_owssvr[[#This Row],[Created By_B1]])</f>
        <v>Amy Noll</v>
      </c>
      <c r="T1808" s="31">
        <v>1829</v>
      </c>
      <c r="U1808" s="25" t="s">
        <v>15</v>
      </c>
      <c r="V1808" s="29">
        <v>43888.649976851855</v>
      </c>
      <c r="W1808" s="25" t="s">
        <v>3048</v>
      </c>
      <c r="X1808" s="25"/>
      <c r="Y1808" s="25" t="s">
        <v>13</v>
      </c>
      <c r="Z1808" s="25" t="s">
        <v>12</v>
      </c>
      <c r="AA1808" s="25" t="s">
        <v>11</v>
      </c>
    </row>
    <row r="1809" spans="1:27" x14ac:dyDescent="0.25">
      <c r="A1809" s="25" t="s">
        <v>649</v>
      </c>
      <c r="B1809" s="26">
        <v>43866</v>
      </c>
      <c r="C1809" s="27" t="str">
        <f ca="1">IF(Table_owssvr[[#This Row],[Date]]&gt;=(TODAY()-365),"Y","N")</f>
        <v>Y</v>
      </c>
      <c r="D1809" s="25" t="s">
        <v>648</v>
      </c>
      <c r="E1809" s="25" t="s">
        <v>19</v>
      </c>
      <c r="F1809" s="14" t="s">
        <v>2802</v>
      </c>
      <c r="G1809" s="25" t="s">
        <v>113</v>
      </c>
      <c r="H1809" s="28" t="str">
        <f>IFERROR(LEFT(Table_owssvr[[#This Row],[Subject]],FIND(";",Table_owssvr[[#This Row],[Subject]])-1),Table_owssvr[[#This Row],[Subject]])</f>
        <v>Duplication of Benefits</v>
      </c>
      <c r="I1809" s="25" t="s">
        <v>27</v>
      </c>
      <c r="J1809" s="25" t="s">
        <v>7</v>
      </c>
      <c r="K1809" s="29">
        <v>43889.640092592592</v>
      </c>
      <c r="L1809" s="25"/>
      <c r="M1809" s="25"/>
      <c r="N1809" s="30" t="s">
        <v>12</v>
      </c>
      <c r="O1809" s="28" t="b">
        <v>0</v>
      </c>
      <c r="P1809" s="25" t="s">
        <v>15</v>
      </c>
      <c r="Q1809" s="28" t="str">
        <f>IF(ISNUMBER(SEARCH(",",Table_owssvr[[#This Row],[Created By]])),SUBSTITUTE(Table_owssvr[[#This Row],[Created By]]," OCD,",""),Table_owssvr[[#This Row],[Created By]])</f>
        <v>Michael Chua</v>
      </c>
      <c r="R1809" s="28" t="str">
        <f>IF(ISNUMBER(SEARCH(",",Table_owssvr[[#This Row],[Created By]])),(MID(Table_owssvr[[#This Row],[Created By_A]]&amp;" "&amp;Table_owssvr[[#This Row],[Created By_A]],FIND(" ",Table_owssvr[[#This Row],[Created By_A]])+1,LEN(Table_owssvr[[#This Row],[Created By_A]]))),Table_owssvr[[#This Row],[Created By]])</f>
        <v>Michael Chua</v>
      </c>
      <c r="S1809" s="36" t="str">
        <f>IF(ISNUMBER(SEARCH(",",Table_owssvr[[#This Row],[Created By_B1]])),SUBSTITUTE(Table_owssvr[[#This Row],[Created By_B1]],",",""),Table_owssvr[[#This Row],[Created By_B1]])</f>
        <v>Michael Chua</v>
      </c>
      <c r="T1809" s="31">
        <v>1830</v>
      </c>
      <c r="U1809" s="25" t="s">
        <v>15</v>
      </c>
      <c r="V1809" s="29">
        <v>43889.640092592592</v>
      </c>
      <c r="W1809" s="25" t="s">
        <v>7</v>
      </c>
      <c r="X1809" s="25"/>
      <c r="Y1809" s="25" t="s">
        <v>13</v>
      </c>
      <c r="Z1809" s="25" t="s">
        <v>12</v>
      </c>
      <c r="AA1809" s="25" t="s">
        <v>11</v>
      </c>
    </row>
    <row r="1810" spans="1:27" x14ac:dyDescent="0.25">
      <c r="A1810" s="25" t="s">
        <v>649</v>
      </c>
      <c r="B1810" s="26">
        <v>43873</v>
      </c>
      <c r="C1810" s="27" t="str">
        <f ca="1">IF(Table_owssvr[[#This Row],[Date]]&gt;=(TODAY()-365),"Y","N")</f>
        <v>Y</v>
      </c>
      <c r="D1810" s="25" t="s">
        <v>648</v>
      </c>
      <c r="E1810" s="25" t="s">
        <v>19</v>
      </c>
      <c r="F1810" s="14" t="s">
        <v>2802</v>
      </c>
      <c r="G1810" s="25" t="s">
        <v>113</v>
      </c>
      <c r="H1810" s="28" t="str">
        <f>IFERROR(LEFT(Table_owssvr[[#This Row],[Subject]],FIND(";",Table_owssvr[[#This Row],[Subject]])-1),Table_owssvr[[#This Row],[Subject]])</f>
        <v>Duplication of Benefits</v>
      </c>
      <c r="I1810" s="25" t="s">
        <v>27</v>
      </c>
      <c r="J1810" s="25" t="s">
        <v>7</v>
      </c>
      <c r="K1810" s="29">
        <v>43889.640439814815</v>
      </c>
      <c r="L1810" s="25"/>
      <c r="M1810" s="25"/>
      <c r="N1810" s="30" t="s">
        <v>12</v>
      </c>
      <c r="O1810" s="28" t="b">
        <v>0</v>
      </c>
      <c r="P1810" s="25" t="s">
        <v>15</v>
      </c>
      <c r="Q1810" s="28" t="str">
        <f>IF(ISNUMBER(SEARCH(",",Table_owssvr[[#This Row],[Created By]])),SUBSTITUTE(Table_owssvr[[#This Row],[Created By]]," OCD,",""),Table_owssvr[[#This Row],[Created By]])</f>
        <v>Michael Chua</v>
      </c>
      <c r="R1810" s="28" t="str">
        <f>IF(ISNUMBER(SEARCH(",",Table_owssvr[[#This Row],[Created By]])),(MID(Table_owssvr[[#This Row],[Created By_A]]&amp;" "&amp;Table_owssvr[[#This Row],[Created By_A]],FIND(" ",Table_owssvr[[#This Row],[Created By_A]])+1,LEN(Table_owssvr[[#This Row],[Created By_A]]))),Table_owssvr[[#This Row],[Created By]])</f>
        <v>Michael Chua</v>
      </c>
      <c r="S1810" s="36" t="str">
        <f>IF(ISNUMBER(SEARCH(",",Table_owssvr[[#This Row],[Created By_B1]])),SUBSTITUTE(Table_owssvr[[#This Row],[Created By_B1]],",",""),Table_owssvr[[#This Row],[Created By_B1]])</f>
        <v>Michael Chua</v>
      </c>
      <c r="T1810" s="31">
        <v>1831</v>
      </c>
      <c r="U1810" s="25" t="s">
        <v>15</v>
      </c>
      <c r="V1810" s="29">
        <v>43889.640439814815</v>
      </c>
      <c r="W1810" s="25" t="s">
        <v>7</v>
      </c>
      <c r="X1810" s="25"/>
      <c r="Y1810" s="25" t="s">
        <v>13</v>
      </c>
      <c r="Z1810" s="25" t="s">
        <v>12</v>
      </c>
      <c r="AA1810" s="25" t="s">
        <v>11</v>
      </c>
    </row>
    <row r="1811" spans="1:27" x14ac:dyDescent="0.25">
      <c r="A1811" s="25" t="s">
        <v>649</v>
      </c>
      <c r="B1811" s="26">
        <v>43880</v>
      </c>
      <c r="C1811" s="27" t="str">
        <f ca="1">IF(Table_owssvr[[#This Row],[Date]]&gt;=(TODAY()-365),"Y","N")</f>
        <v>Y</v>
      </c>
      <c r="D1811" s="25" t="s">
        <v>648</v>
      </c>
      <c r="E1811" s="25" t="s">
        <v>19</v>
      </c>
      <c r="F1811" s="14" t="s">
        <v>2802</v>
      </c>
      <c r="G1811" s="25" t="s">
        <v>113</v>
      </c>
      <c r="H1811" s="28" t="str">
        <f>IFERROR(LEFT(Table_owssvr[[#This Row],[Subject]],FIND(";",Table_owssvr[[#This Row],[Subject]])-1),Table_owssvr[[#This Row],[Subject]])</f>
        <v>Duplication of Benefits</v>
      </c>
      <c r="I1811" s="25" t="s">
        <v>27</v>
      </c>
      <c r="J1811" s="25" t="s">
        <v>7</v>
      </c>
      <c r="K1811" s="29">
        <v>43889.646203703705</v>
      </c>
      <c r="L1811" s="25"/>
      <c r="M1811" s="25"/>
      <c r="N1811" s="30" t="s">
        <v>12</v>
      </c>
      <c r="O1811" s="28" t="b">
        <v>0</v>
      </c>
      <c r="P1811" s="25" t="s">
        <v>15</v>
      </c>
      <c r="Q1811" s="28" t="str">
        <f>IF(ISNUMBER(SEARCH(",",Table_owssvr[[#This Row],[Created By]])),SUBSTITUTE(Table_owssvr[[#This Row],[Created By]]," OCD,",""),Table_owssvr[[#This Row],[Created By]])</f>
        <v>Michael Chua</v>
      </c>
      <c r="R1811" s="28" t="str">
        <f>IF(ISNUMBER(SEARCH(",",Table_owssvr[[#This Row],[Created By]])),(MID(Table_owssvr[[#This Row],[Created By_A]]&amp;" "&amp;Table_owssvr[[#This Row],[Created By_A]],FIND(" ",Table_owssvr[[#This Row],[Created By_A]])+1,LEN(Table_owssvr[[#This Row],[Created By_A]]))),Table_owssvr[[#This Row],[Created By]])</f>
        <v>Michael Chua</v>
      </c>
      <c r="S1811" s="36" t="str">
        <f>IF(ISNUMBER(SEARCH(",",Table_owssvr[[#This Row],[Created By_B1]])),SUBSTITUTE(Table_owssvr[[#This Row],[Created By_B1]],",",""),Table_owssvr[[#This Row],[Created By_B1]])</f>
        <v>Michael Chua</v>
      </c>
      <c r="T1811" s="31">
        <v>1832</v>
      </c>
      <c r="U1811" s="25" t="s">
        <v>15</v>
      </c>
      <c r="V1811" s="29">
        <v>43889.646203703705</v>
      </c>
      <c r="W1811" s="25" t="s">
        <v>7</v>
      </c>
      <c r="X1811" s="25"/>
      <c r="Y1811" s="25" t="s">
        <v>13</v>
      </c>
      <c r="Z1811" s="25" t="s">
        <v>12</v>
      </c>
      <c r="AA1811" s="25" t="s">
        <v>11</v>
      </c>
    </row>
    <row r="1812" spans="1:27" x14ac:dyDescent="0.25">
      <c r="A1812" s="25" t="s">
        <v>31</v>
      </c>
      <c r="B1812" s="26">
        <v>43892</v>
      </c>
      <c r="C1812" s="27" t="str">
        <f ca="1">IF(Table_owssvr[[#This Row],[Date]]&gt;=(TODAY()-365),"Y","N")</f>
        <v>Y</v>
      </c>
      <c r="D1812" s="25" t="s">
        <v>3488</v>
      </c>
      <c r="E1812" s="25" t="s">
        <v>29</v>
      </c>
      <c r="F1812" s="14" t="s">
        <v>3489</v>
      </c>
      <c r="G1812" s="25" t="s">
        <v>13</v>
      </c>
      <c r="H1812" s="28" t="str">
        <f>IFERROR(LEFT(Table_owssvr[[#This Row],[Subject]],FIND(";",Table_owssvr[[#This Row],[Subject]])-1),Table_owssvr[[#This Row],[Subject]])</f>
        <v>Grants Management</v>
      </c>
      <c r="I1812" s="25" t="s">
        <v>27</v>
      </c>
      <c r="J1812" s="25" t="s">
        <v>26</v>
      </c>
      <c r="K1812" s="29">
        <v>43892.449594907404</v>
      </c>
      <c r="L1812" s="25"/>
      <c r="M1812" s="25"/>
      <c r="N1812" s="30" t="s">
        <v>12</v>
      </c>
      <c r="O1812" s="28" t="b">
        <v>0</v>
      </c>
      <c r="P1812" s="25" t="s">
        <v>15</v>
      </c>
      <c r="Q1812" s="28" t="str">
        <f>IF(ISNUMBER(SEARCH(",",Table_owssvr[[#This Row],[Created By]])),SUBSTITUTE(Table_owssvr[[#This Row],[Created By]]," OCD,",""),Table_owssvr[[#This Row],[Created By]])</f>
        <v>Jimmy Dunphy</v>
      </c>
      <c r="R1812" s="28" t="str">
        <f>IF(ISNUMBER(SEARCH(",",Table_owssvr[[#This Row],[Created By]])),(MID(Table_owssvr[[#This Row],[Created By_A]]&amp;" "&amp;Table_owssvr[[#This Row],[Created By_A]],FIND(" ",Table_owssvr[[#This Row],[Created By_A]])+1,LEN(Table_owssvr[[#This Row],[Created By_A]]))),Table_owssvr[[#This Row],[Created By]])</f>
        <v>Jimmy Dunphy</v>
      </c>
      <c r="S1812" s="36" t="str">
        <f>IF(ISNUMBER(SEARCH(",",Table_owssvr[[#This Row],[Created By_B1]])),SUBSTITUTE(Table_owssvr[[#This Row],[Created By_B1]],",",""),Table_owssvr[[#This Row],[Created By_B1]])</f>
        <v>Jimmy Dunphy</v>
      </c>
      <c r="T1812" s="31">
        <v>1833</v>
      </c>
      <c r="U1812" s="25" t="s">
        <v>15</v>
      </c>
      <c r="V1812" s="29">
        <v>43893.336087962962</v>
      </c>
      <c r="W1812" s="25" t="s">
        <v>26</v>
      </c>
      <c r="X1812" s="25"/>
      <c r="Y1812" s="25" t="s">
        <v>13</v>
      </c>
      <c r="Z1812" s="25" t="s">
        <v>12</v>
      </c>
      <c r="AA1812" s="25" t="s">
        <v>11</v>
      </c>
    </row>
    <row r="1813" spans="1:27" x14ac:dyDescent="0.25">
      <c r="A1813" s="25" t="s">
        <v>3490</v>
      </c>
      <c r="B1813" s="26">
        <v>43873</v>
      </c>
      <c r="C1813" s="27" t="str">
        <f ca="1">IF(Table_owssvr[[#This Row],[Date]]&gt;=(TODAY()-365),"Y","N")</f>
        <v>Y</v>
      </c>
      <c r="D1813" s="25" t="s">
        <v>3467</v>
      </c>
      <c r="E1813" s="25" t="s">
        <v>2958</v>
      </c>
      <c r="F1813" s="14" t="s">
        <v>3491</v>
      </c>
      <c r="G1813" s="25" t="s">
        <v>494</v>
      </c>
      <c r="H1813" s="28" t="str">
        <f>IFERROR(LEFT(Table_owssvr[[#This Row],[Subject]],FIND(";",Table_owssvr[[#This Row],[Subject]])-1),Table_owssvr[[#This Row],[Subject]])</f>
        <v>Eligible CDBG Activities</v>
      </c>
      <c r="I1813" s="25" t="s">
        <v>27</v>
      </c>
      <c r="J1813" s="25" t="s">
        <v>3048</v>
      </c>
      <c r="K1813" s="29">
        <v>43892.718969907408</v>
      </c>
      <c r="L1813" s="25"/>
      <c r="M1813" s="25"/>
      <c r="N1813" s="30" t="s">
        <v>12</v>
      </c>
      <c r="O1813" s="28" t="b">
        <v>0</v>
      </c>
      <c r="P1813" s="25" t="s">
        <v>15</v>
      </c>
      <c r="Q1813" s="28" t="str">
        <f>IF(ISNUMBER(SEARCH(",",Table_owssvr[[#This Row],[Created By]])),SUBSTITUTE(Table_owssvr[[#This Row],[Created By]]," OCD,",""),Table_owssvr[[#This Row],[Created By]])</f>
        <v>Amy Noll</v>
      </c>
      <c r="R1813" s="28" t="str">
        <f>IF(ISNUMBER(SEARCH(",",Table_owssvr[[#This Row],[Created By]])),(MID(Table_owssvr[[#This Row],[Created By_A]]&amp;" "&amp;Table_owssvr[[#This Row],[Created By_A]],FIND(" ",Table_owssvr[[#This Row],[Created By_A]])+1,LEN(Table_owssvr[[#This Row],[Created By_A]]))),Table_owssvr[[#This Row],[Created By]])</f>
        <v>Amy Noll</v>
      </c>
      <c r="S1813" s="36" t="str">
        <f>IF(ISNUMBER(SEARCH(",",Table_owssvr[[#This Row],[Created By_B1]])),SUBSTITUTE(Table_owssvr[[#This Row],[Created By_B1]],",",""),Table_owssvr[[#This Row],[Created By_B1]])</f>
        <v>Amy Noll</v>
      </c>
      <c r="T1813" s="31">
        <v>1834</v>
      </c>
      <c r="U1813" s="25" t="s">
        <v>15</v>
      </c>
      <c r="V1813" s="29">
        <v>43892.718969907408</v>
      </c>
      <c r="W1813" s="25" t="s">
        <v>3048</v>
      </c>
      <c r="X1813" s="25"/>
      <c r="Y1813" s="25" t="s">
        <v>13</v>
      </c>
      <c r="Z1813" s="25" t="s">
        <v>12</v>
      </c>
      <c r="AA1813" s="25" t="s">
        <v>11</v>
      </c>
    </row>
    <row r="1814" spans="1:27" x14ac:dyDescent="0.25">
      <c r="A1814" s="25" t="s">
        <v>1600</v>
      </c>
      <c r="B1814" s="26">
        <v>43872</v>
      </c>
      <c r="C1814" s="27" t="str">
        <f ca="1">IF(Table_owssvr[[#This Row],[Date]]&gt;=(TODAY()-365),"Y","N")</f>
        <v>Y</v>
      </c>
      <c r="D1814" s="25" t="s">
        <v>3492</v>
      </c>
      <c r="E1814" s="25" t="s">
        <v>2958</v>
      </c>
      <c r="F1814" s="14" t="s">
        <v>3493</v>
      </c>
      <c r="G1814" s="25" t="s">
        <v>148</v>
      </c>
      <c r="H1814" s="28" t="str">
        <f>IFERROR(LEFT(Table_owssvr[[#This Row],[Subject]],FIND(";",Table_owssvr[[#This Row],[Subject]])-1),Table_owssvr[[#This Row],[Subject]])</f>
        <v>Financial Management</v>
      </c>
      <c r="I1814" s="25" t="s">
        <v>16</v>
      </c>
      <c r="J1814" s="25" t="s">
        <v>3048</v>
      </c>
      <c r="K1814" s="29">
        <v>43892.72078703704</v>
      </c>
      <c r="L1814" s="25"/>
      <c r="M1814" s="25"/>
      <c r="N1814" s="30" t="s">
        <v>12</v>
      </c>
      <c r="O1814" s="28" t="b">
        <v>0</v>
      </c>
      <c r="P1814" s="25" t="s">
        <v>15</v>
      </c>
      <c r="Q1814" s="28" t="str">
        <f>IF(ISNUMBER(SEARCH(",",Table_owssvr[[#This Row],[Created By]])),SUBSTITUTE(Table_owssvr[[#This Row],[Created By]]," OCD,",""),Table_owssvr[[#This Row],[Created By]])</f>
        <v>Amy Noll</v>
      </c>
      <c r="R1814" s="28" t="str">
        <f>IF(ISNUMBER(SEARCH(",",Table_owssvr[[#This Row],[Created By]])),(MID(Table_owssvr[[#This Row],[Created By_A]]&amp;" "&amp;Table_owssvr[[#This Row],[Created By_A]],FIND(" ",Table_owssvr[[#This Row],[Created By_A]])+1,LEN(Table_owssvr[[#This Row],[Created By_A]]))),Table_owssvr[[#This Row],[Created By]])</f>
        <v>Amy Noll</v>
      </c>
      <c r="S1814" s="36" t="str">
        <f>IF(ISNUMBER(SEARCH(",",Table_owssvr[[#This Row],[Created By_B1]])),SUBSTITUTE(Table_owssvr[[#This Row],[Created By_B1]],",",""),Table_owssvr[[#This Row],[Created By_B1]])</f>
        <v>Amy Noll</v>
      </c>
      <c r="T1814" s="31">
        <v>1835</v>
      </c>
      <c r="U1814" s="25" t="s">
        <v>15</v>
      </c>
      <c r="V1814" s="29">
        <v>43892.721018518518</v>
      </c>
      <c r="W1814" s="25" t="s">
        <v>3048</v>
      </c>
      <c r="X1814" s="25"/>
      <c r="Y1814" s="25" t="s">
        <v>13</v>
      </c>
      <c r="Z1814" s="25" t="s">
        <v>12</v>
      </c>
      <c r="AA1814" s="25" t="s">
        <v>11</v>
      </c>
    </row>
    <row r="1815" spans="1:27" x14ac:dyDescent="0.25">
      <c r="A1815" s="25" t="s">
        <v>656</v>
      </c>
      <c r="B1815" s="26">
        <v>43872</v>
      </c>
      <c r="C1815" s="27" t="str">
        <f ca="1">IF(Table_owssvr[[#This Row],[Date]]&gt;=(TODAY()-365),"Y","N")</f>
        <v>Y</v>
      </c>
      <c r="D1815" s="25" t="s">
        <v>3050</v>
      </c>
      <c r="E1815" s="25" t="s">
        <v>2958</v>
      </c>
      <c r="F1815" s="14" t="s">
        <v>3494</v>
      </c>
      <c r="G1815" s="25" t="s">
        <v>1032</v>
      </c>
      <c r="H1815" s="28" t="str">
        <f>IFERROR(LEFT(Table_owssvr[[#This Row],[Subject]],FIND(";",Table_owssvr[[#This Row],[Subject]])-1),Table_owssvr[[#This Row],[Subject]])</f>
        <v>Financial Management</v>
      </c>
      <c r="I1815" s="25" t="s">
        <v>27</v>
      </c>
      <c r="J1815" s="25" t="s">
        <v>3048</v>
      </c>
      <c r="K1815" s="29">
        <v>43892.723275462966</v>
      </c>
      <c r="L1815" s="25"/>
      <c r="M1815" s="25"/>
      <c r="N1815" s="30" t="s">
        <v>12</v>
      </c>
      <c r="O1815" s="28" t="b">
        <v>0</v>
      </c>
      <c r="P1815" s="25" t="s">
        <v>15</v>
      </c>
      <c r="Q1815" s="28" t="str">
        <f>IF(ISNUMBER(SEARCH(",",Table_owssvr[[#This Row],[Created By]])),SUBSTITUTE(Table_owssvr[[#This Row],[Created By]]," OCD,",""),Table_owssvr[[#This Row],[Created By]])</f>
        <v>Amy Noll</v>
      </c>
      <c r="R1815" s="28" t="str">
        <f>IF(ISNUMBER(SEARCH(",",Table_owssvr[[#This Row],[Created By]])),(MID(Table_owssvr[[#This Row],[Created By_A]]&amp;" "&amp;Table_owssvr[[#This Row],[Created By_A]],FIND(" ",Table_owssvr[[#This Row],[Created By_A]])+1,LEN(Table_owssvr[[#This Row],[Created By_A]]))),Table_owssvr[[#This Row],[Created By]])</f>
        <v>Amy Noll</v>
      </c>
      <c r="S1815" s="36" t="str">
        <f>IF(ISNUMBER(SEARCH(",",Table_owssvr[[#This Row],[Created By_B1]])),SUBSTITUTE(Table_owssvr[[#This Row],[Created By_B1]],",",""),Table_owssvr[[#This Row],[Created By_B1]])</f>
        <v>Amy Noll</v>
      </c>
      <c r="T1815" s="31">
        <v>1836</v>
      </c>
      <c r="U1815" s="25" t="s">
        <v>15</v>
      </c>
      <c r="V1815" s="29">
        <v>43892.723275462966</v>
      </c>
      <c r="W1815" s="25" t="s">
        <v>3048</v>
      </c>
      <c r="X1815" s="25"/>
      <c r="Y1815" s="25" t="s">
        <v>13</v>
      </c>
      <c r="Z1815" s="25" t="s">
        <v>12</v>
      </c>
      <c r="AA1815" s="25" t="s">
        <v>11</v>
      </c>
    </row>
    <row r="1816" spans="1:27" x14ac:dyDescent="0.25">
      <c r="A1816" s="25" t="s">
        <v>41</v>
      </c>
      <c r="B1816" s="26">
        <v>43895</v>
      </c>
      <c r="C1816" s="27" t="str">
        <f ca="1">IF(Table_owssvr[[#This Row],[Date]]&gt;=(TODAY()-365),"Y","N")</f>
        <v>Y</v>
      </c>
      <c r="D1816" s="25" t="s">
        <v>40</v>
      </c>
      <c r="E1816" s="25" t="s">
        <v>39</v>
      </c>
      <c r="F1816" s="14" t="s">
        <v>3495</v>
      </c>
      <c r="G1816" s="25" t="s">
        <v>13</v>
      </c>
      <c r="H1816" s="28" t="str">
        <f>IFERROR(LEFT(Table_owssvr[[#This Row],[Subject]],FIND(";",Table_owssvr[[#This Row],[Subject]])-1),Table_owssvr[[#This Row],[Subject]])</f>
        <v>Grants Management</v>
      </c>
      <c r="I1816" s="25" t="s">
        <v>27</v>
      </c>
      <c r="J1816" s="25" t="s">
        <v>26</v>
      </c>
      <c r="K1816" s="29">
        <v>43895.289236111108</v>
      </c>
      <c r="L1816" s="25"/>
      <c r="M1816" s="25"/>
      <c r="N1816" s="30" t="s">
        <v>12</v>
      </c>
      <c r="O1816" s="28" t="b">
        <v>0</v>
      </c>
      <c r="P1816" s="25" t="s">
        <v>15</v>
      </c>
      <c r="Q1816" s="28" t="str">
        <f>IF(ISNUMBER(SEARCH(",",Table_owssvr[[#This Row],[Created By]])),SUBSTITUTE(Table_owssvr[[#This Row],[Created By]]," OCD,",""),Table_owssvr[[#This Row],[Created By]])</f>
        <v>Jimmy Dunphy</v>
      </c>
      <c r="R1816" s="28" t="str">
        <f>IF(ISNUMBER(SEARCH(",",Table_owssvr[[#This Row],[Created By]])),(MID(Table_owssvr[[#This Row],[Created By_A]]&amp;" "&amp;Table_owssvr[[#This Row],[Created By_A]],FIND(" ",Table_owssvr[[#This Row],[Created By_A]])+1,LEN(Table_owssvr[[#This Row],[Created By_A]]))),Table_owssvr[[#This Row],[Created By]])</f>
        <v>Jimmy Dunphy</v>
      </c>
      <c r="S1816" s="36" t="str">
        <f>IF(ISNUMBER(SEARCH(",",Table_owssvr[[#This Row],[Created By_B1]])),SUBSTITUTE(Table_owssvr[[#This Row],[Created By_B1]],",",""),Table_owssvr[[#This Row],[Created By_B1]])</f>
        <v>Jimmy Dunphy</v>
      </c>
      <c r="T1816" s="31">
        <v>1837</v>
      </c>
      <c r="U1816" s="25" t="s">
        <v>15</v>
      </c>
      <c r="V1816" s="29">
        <v>43895.627222222225</v>
      </c>
      <c r="W1816" s="25" t="s">
        <v>26</v>
      </c>
      <c r="X1816" s="25"/>
      <c r="Y1816" s="25" t="s">
        <v>13</v>
      </c>
      <c r="Z1816" s="25" t="s">
        <v>12</v>
      </c>
      <c r="AA1816" s="25" t="s">
        <v>11</v>
      </c>
    </row>
    <row r="1817" spans="1:27" x14ac:dyDescent="0.25">
      <c r="A1817" s="25" t="s">
        <v>3166</v>
      </c>
      <c r="B1817" s="26">
        <v>43895</v>
      </c>
      <c r="C1817" s="27" t="str">
        <f ca="1">IF(Table_owssvr[[#This Row],[Date]]&gt;=(TODAY()-365),"Y","N")</f>
        <v>Y</v>
      </c>
      <c r="D1817" s="25" t="s">
        <v>3496</v>
      </c>
      <c r="E1817" s="25" t="s">
        <v>39</v>
      </c>
      <c r="F1817" s="14" t="s">
        <v>3497</v>
      </c>
      <c r="G1817" s="25" t="s">
        <v>13</v>
      </c>
      <c r="H1817" s="28" t="str">
        <f>IFERROR(LEFT(Table_owssvr[[#This Row],[Subject]],FIND(";",Table_owssvr[[#This Row],[Subject]])-1),Table_owssvr[[#This Row],[Subject]])</f>
        <v>Grants Management</v>
      </c>
      <c r="I1817" s="25" t="s">
        <v>27</v>
      </c>
      <c r="J1817" s="25" t="s">
        <v>2831</v>
      </c>
      <c r="K1817" s="29">
        <v>43895.454097222224</v>
      </c>
      <c r="L1817" s="25"/>
      <c r="M1817" s="25"/>
      <c r="N1817" s="30" t="s">
        <v>12</v>
      </c>
      <c r="O1817" s="28" t="b">
        <v>0</v>
      </c>
      <c r="P1817" s="25" t="s">
        <v>15</v>
      </c>
      <c r="Q1817" s="28" t="str">
        <f>IF(ISNUMBER(SEARCH(",",Table_owssvr[[#This Row],[Created By]])),SUBSTITUTE(Table_owssvr[[#This Row],[Created By]]," OCD,",""),Table_owssvr[[#This Row],[Created By]])</f>
        <v>Martine Turner</v>
      </c>
      <c r="R1817" s="28" t="str">
        <f>IF(ISNUMBER(SEARCH(",",Table_owssvr[[#This Row],[Created By]])),(MID(Table_owssvr[[#This Row],[Created By_A]]&amp;" "&amp;Table_owssvr[[#This Row],[Created By_A]],FIND(" ",Table_owssvr[[#This Row],[Created By_A]])+1,LEN(Table_owssvr[[#This Row],[Created By_A]]))),Table_owssvr[[#This Row],[Created By]])</f>
        <v>Martine Turner</v>
      </c>
      <c r="S1817" s="36" t="str">
        <f>IF(ISNUMBER(SEARCH(",",Table_owssvr[[#This Row],[Created By_B1]])),SUBSTITUTE(Table_owssvr[[#This Row],[Created By_B1]],",",""),Table_owssvr[[#This Row],[Created By_B1]])</f>
        <v>Martine Turner</v>
      </c>
      <c r="T1817" s="31">
        <v>1838</v>
      </c>
      <c r="U1817" s="25" t="s">
        <v>15</v>
      </c>
      <c r="V1817" s="29">
        <v>43895.454097222224</v>
      </c>
      <c r="W1817" s="25" t="s">
        <v>2831</v>
      </c>
      <c r="X1817" s="25"/>
      <c r="Y1817" s="25" t="s">
        <v>13</v>
      </c>
      <c r="Z1817" s="25" t="s">
        <v>12</v>
      </c>
      <c r="AA1817" s="25" t="s">
        <v>11</v>
      </c>
    </row>
    <row r="1818" spans="1:27" x14ac:dyDescent="0.25">
      <c r="A1818" s="25" t="s">
        <v>2715</v>
      </c>
      <c r="B1818" s="26">
        <v>43896</v>
      </c>
      <c r="C1818" s="27" t="str">
        <f ca="1">IF(Table_owssvr[[#This Row],[Date]]&gt;=(TODAY()-365),"Y","N")</f>
        <v>Y</v>
      </c>
      <c r="D1818" s="25" t="s">
        <v>3498</v>
      </c>
      <c r="E1818" s="25" t="s">
        <v>19</v>
      </c>
      <c r="F1818" s="14" t="s">
        <v>3499</v>
      </c>
      <c r="G1818" s="25" t="s">
        <v>317</v>
      </c>
      <c r="H1818" s="28" t="str">
        <f>IFERROR(LEFT(Table_owssvr[[#This Row],[Subject]],FIND(";",Table_owssvr[[#This Row],[Subject]])-1),Table_owssvr[[#This Row],[Subject]])</f>
        <v>Duplication of Benefits</v>
      </c>
      <c r="I1818" s="25" t="s">
        <v>27</v>
      </c>
      <c r="J1818" s="25" t="s">
        <v>10</v>
      </c>
      <c r="K1818" s="29">
        <v>43896.647685185184</v>
      </c>
      <c r="L1818" s="25"/>
      <c r="M1818" s="25"/>
      <c r="N1818" s="30" t="s">
        <v>12</v>
      </c>
      <c r="O1818" s="28" t="b">
        <v>0</v>
      </c>
      <c r="P1818" s="25" t="s">
        <v>15</v>
      </c>
      <c r="Q1818" s="28" t="str">
        <f>IF(ISNUMBER(SEARCH(",",Table_owssvr[[#This Row],[Created By]])),SUBSTITUTE(Table_owssvr[[#This Row],[Created By]]," OCD,",""),Table_owssvr[[#This Row],[Created By]])</f>
        <v>Helena Janssen</v>
      </c>
      <c r="R1818" s="28" t="str">
        <f>IF(ISNUMBER(SEARCH(",",Table_owssvr[[#This Row],[Created By]])),(MID(Table_owssvr[[#This Row],[Created By_A]]&amp;" "&amp;Table_owssvr[[#This Row],[Created By_A]],FIND(" ",Table_owssvr[[#This Row],[Created By_A]])+1,LEN(Table_owssvr[[#This Row],[Created By_A]]))),Table_owssvr[[#This Row],[Created By]])</f>
        <v>Helena Janssen</v>
      </c>
      <c r="S1818" s="36" t="str">
        <f>IF(ISNUMBER(SEARCH(",",Table_owssvr[[#This Row],[Created By_B1]])),SUBSTITUTE(Table_owssvr[[#This Row],[Created By_B1]],",",""),Table_owssvr[[#This Row],[Created By_B1]])</f>
        <v>Helena Janssen</v>
      </c>
      <c r="T1818" s="31">
        <v>1839</v>
      </c>
      <c r="U1818" s="25" t="s">
        <v>15</v>
      </c>
      <c r="V1818" s="29">
        <v>43896.647685185184</v>
      </c>
      <c r="W1818" s="25" t="s">
        <v>10</v>
      </c>
      <c r="X1818" s="25"/>
      <c r="Y1818" s="25" t="s">
        <v>13</v>
      </c>
      <c r="Z1818" s="25" t="s">
        <v>12</v>
      </c>
      <c r="AA1818" s="25" t="s">
        <v>11</v>
      </c>
    </row>
    <row r="1819" spans="1:27" x14ac:dyDescent="0.25">
      <c r="A1819" s="25" t="s">
        <v>2805</v>
      </c>
      <c r="B1819" s="26">
        <v>43899</v>
      </c>
      <c r="C1819" s="27" t="str">
        <f ca="1">IF(Table_owssvr[[#This Row],[Date]]&gt;=(TODAY()-365),"Y","N")</f>
        <v>Y</v>
      </c>
      <c r="D1819" s="25" t="s">
        <v>2187</v>
      </c>
      <c r="E1819" s="25" t="s">
        <v>39</v>
      </c>
      <c r="F1819" s="14" t="s">
        <v>3500</v>
      </c>
      <c r="G1819" s="25" t="s">
        <v>3481</v>
      </c>
      <c r="H1819" s="28" t="str">
        <f>IFERROR(LEFT(Table_owssvr[[#This Row],[Subject]],FIND(";",Table_owssvr[[#This Row],[Subject]])-1),Table_owssvr[[#This Row],[Subject]])</f>
        <v>Damage related to disaster</v>
      </c>
      <c r="I1819" s="25" t="s">
        <v>27</v>
      </c>
      <c r="J1819" s="25" t="s">
        <v>2833</v>
      </c>
      <c r="K1819" s="29">
        <v>43900.477696759262</v>
      </c>
      <c r="L1819" s="25"/>
      <c r="M1819" s="25"/>
      <c r="N1819" s="30" t="s">
        <v>12</v>
      </c>
      <c r="O1819" s="28" t="b">
        <v>0</v>
      </c>
      <c r="P1819" s="25" t="s">
        <v>15</v>
      </c>
      <c r="Q1819" s="28" t="str">
        <f>IF(ISNUMBER(SEARCH(",",Table_owssvr[[#This Row],[Created By]])),SUBSTITUTE(Table_owssvr[[#This Row],[Created By]]," OCD,",""),Table_owssvr[[#This Row],[Created By]])</f>
        <v>Keri Caillet</v>
      </c>
      <c r="R1819" s="28" t="str">
        <f>IF(ISNUMBER(SEARCH(",",Table_owssvr[[#This Row],[Created By]])),(MID(Table_owssvr[[#This Row],[Created By_A]]&amp;" "&amp;Table_owssvr[[#This Row],[Created By_A]],FIND(" ",Table_owssvr[[#This Row],[Created By_A]])+1,LEN(Table_owssvr[[#This Row],[Created By_A]]))),Table_owssvr[[#This Row],[Created By]])</f>
        <v>Keri Caillet</v>
      </c>
      <c r="S1819" s="36" t="str">
        <f>IF(ISNUMBER(SEARCH(",",Table_owssvr[[#This Row],[Created By_B1]])),SUBSTITUTE(Table_owssvr[[#This Row],[Created By_B1]],",",""),Table_owssvr[[#This Row],[Created By_B1]])</f>
        <v>Keri Caillet</v>
      </c>
      <c r="T1819" s="31">
        <v>1840</v>
      </c>
      <c r="U1819" s="25" t="s">
        <v>15</v>
      </c>
      <c r="V1819" s="29">
        <v>43903.633136574077</v>
      </c>
      <c r="W1819" s="25" t="s">
        <v>2826</v>
      </c>
      <c r="X1819" s="25"/>
      <c r="Y1819" s="25" t="s">
        <v>13</v>
      </c>
      <c r="Z1819" s="25" t="s">
        <v>12</v>
      </c>
      <c r="AA1819" s="25" t="s">
        <v>11</v>
      </c>
    </row>
    <row r="1820" spans="1:27" x14ac:dyDescent="0.25">
      <c r="A1820" s="25" t="s">
        <v>3501</v>
      </c>
      <c r="B1820" s="26">
        <v>43901</v>
      </c>
      <c r="C1820" s="27" t="str">
        <f ca="1">IF(Table_owssvr[[#This Row],[Date]]&gt;=(TODAY()-365),"Y","N")</f>
        <v>Y</v>
      </c>
      <c r="D1820" s="25" t="s">
        <v>439</v>
      </c>
      <c r="E1820" s="25" t="s">
        <v>39</v>
      </c>
      <c r="F1820" s="14" t="s">
        <v>3462</v>
      </c>
      <c r="G1820" s="25" t="s">
        <v>13</v>
      </c>
      <c r="H1820" s="28" t="str">
        <f>IFERROR(LEFT(Table_owssvr[[#This Row],[Subject]],FIND(";",Table_owssvr[[#This Row],[Subject]])-1),Table_owssvr[[#This Row],[Subject]])</f>
        <v>Grants Management</v>
      </c>
      <c r="I1820" s="25" t="s">
        <v>27</v>
      </c>
      <c r="J1820" s="25" t="s">
        <v>10</v>
      </c>
      <c r="K1820" s="29">
        <v>43902.285162037035</v>
      </c>
      <c r="L1820" s="25"/>
      <c r="M1820" s="25"/>
      <c r="N1820" s="30" t="s">
        <v>12</v>
      </c>
      <c r="O1820" s="28" t="b">
        <v>0</v>
      </c>
      <c r="P1820" s="25" t="s">
        <v>15</v>
      </c>
      <c r="Q1820" s="28" t="str">
        <f>IF(ISNUMBER(SEARCH(",",Table_owssvr[[#This Row],[Created By]])),SUBSTITUTE(Table_owssvr[[#This Row],[Created By]]," OCD,",""),Table_owssvr[[#This Row],[Created By]])</f>
        <v>Helena Janssen</v>
      </c>
      <c r="R1820" s="28" t="str">
        <f>IF(ISNUMBER(SEARCH(",",Table_owssvr[[#This Row],[Created By]])),(MID(Table_owssvr[[#This Row],[Created By_A]]&amp;" "&amp;Table_owssvr[[#This Row],[Created By_A]],FIND(" ",Table_owssvr[[#This Row],[Created By_A]])+1,LEN(Table_owssvr[[#This Row],[Created By_A]]))),Table_owssvr[[#This Row],[Created By]])</f>
        <v>Helena Janssen</v>
      </c>
      <c r="S1820" s="36" t="str">
        <f>IF(ISNUMBER(SEARCH(",",Table_owssvr[[#This Row],[Created By_B1]])),SUBSTITUTE(Table_owssvr[[#This Row],[Created By_B1]],",",""),Table_owssvr[[#This Row],[Created By_B1]])</f>
        <v>Helena Janssen</v>
      </c>
      <c r="T1820" s="31">
        <v>1841</v>
      </c>
      <c r="U1820" s="25" t="s">
        <v>15</v>
      </c>
      <c r="V1820" s="29">
        <v>43902.285162037035</v>
      </c>
      <c r="W1820" s="25" t="s">
        <v>10</v>
      </c>
      <c r="X1820" s="25"/>
      <c r="Y1820" s="25" t="s">
        <v>13</v>
      </c>
      <c r="Z1820" s="25" t="s">
        <v>12</v>
      </c>
      <c r="AA1820" s="25" t="s">
        <v>11</v>
      </c>
    </row>
    <row r="1821" spans="1:27" x14ac:dyDescent="0.25">
      <c r="A1821" s="25" t="s">
        <v>142</v>
      </c>
      <c r="B1821" s="26">
        <v>43902</v>
      </c>
      <c r="C1821" s="27" t="str">
        <f ca="1">IF(Table_owssvr[[#This Row],[Date]]&gt;=(TODAY()-365),"Y","N")</f>
        <v>Y</v>
      </c>
      <c r="D1821" s="25" t="s">
        <v>3502</v>
      </c>
      <c r="E1821" s="25" t="s">
        <v>29</v>
      </c>
      <c r="F1821" s="14" t="s">
        <v>3503</v>
      </c>
      <c r="G1821" s="25" t="s">
        <v>13</v>
      </c>
      <c r="H1821" s="28" t="str">
        <f>IFERROR(LEFT(Table_owssvr[[#This Row],[Subject]],FIND(";",Table_owssvr[[#This Row],[Subject]])-1),Table_owssvr[[#This Row],[Subject]])</f>
        <v>Grants Management</v>
      </c>
      <c r="I1821" s="25" t="s">
        <v>27</v>
      </c>
      <c r="J1821" s="25" t="s">
        <v>26</v>
      </c>
      <c r="K1821" s="29">
        <v>43902.294062499997</v>
      </c>
      <c r="L1821" s="25"/>
      <c r="M1821" s="25"/>
      <c r="N1821" s="30" t="s">
        <v>12</v>
      </c>
      <c r="O1821" s="28" t="b">
        <v>0</v>
      </c>
      <c r="P1821" s="25" t="s">
        <v>15</v>
      </c>
      <c r="Q1821" s="28" t="str">
        <f>IF(ISNUMBER(SEARCH(",",Table_owssvr[[#This Row],[Created By]])),SUBSTITUTE(Table_owssvr[[#This Row],[Created By]]," OCD,",""),Table_owssvr[[#This Row],[Created By]])</f>
        <v>Jimmy Dunphy</v>
      </c>
      <c r="R1821" s="28" t="str">
        <f>IF(ISNUMBER(SEARCH(",",Table_owssvr[[#This Row],[Created By]])),(MID(Table_owssvr[[#This Row],[Created By_A]]&amp;" "&amp;Table_owssvr[[#This Row],[Created By_A]],FIND(" ",Table_owssvr[[#This Row],[Created By_A]])+1,LEN(Table_owssvr[[#This Row],[Created By_A]]))),Table_owssvr[[#This Row],[Created By]])</f>
        <v>Jimmy Dunphy</v>
      </c>
      <c r="S1821" s="36" t="str">
        <f>IF(ISNUMBER(SEARCH(",",Table_owssvr[[#This Row],[Created By_B1]])),SUBSTITUTE(Table_owssvr[[#This Row],[Created By_B1]],",",""),Table_owssvr[[#This Row],[Created By_B1]])</f>
        <v>Jimmy Dunphy</v>
      </c>
      <c r="T1821" s="31">
        <v>1842</v>
      </c>
      <c r="U1821" s="25" t="s">
        <v>15</v>
      </c>
      <c r="V1821" s="29">
        <v>43902.523738425924</v>
      </c>
      <c r="W1821" s="25" t="s">
        <v>26</v>
      </c>
      <c r="X1821" s="25"/>
      <c r="Y1821" s="25" t="s">
        <v>13</v>
      </c>
      <c r="Z1821" s="25" t="s">
        <v>12</v>
      </c>
      <c r="AA1821" s="25" t="s">
        <v>11</v>
      </c>
    </row>
    <row r="1822" spans="1:27" x14ac:dyDescent="0.25">
      <c r="A1822" s="25" t="s">
        <v>399</v>
      </c>
      <c r="B1822" s="26">
        <v>43906</v>
      </c>
      <c r="C1822" s="27" t="str">
        <f ca="1">IF(Table_owssvr[[#This Row],[Date]]&gt;=(TODAY()-365),"Y","N")</f>
        <v>Y</v>
      </c>
      <c r="D1822" s="25" t="s">
        <v>2422</v>
      </c>
      <c r="E1822" s="25" t="s">
        <v>48</v>
      </c>
      <c r="F1822" s="14" t="s">
        <v>3504</v>
      </c>
      <c r="G1822" s="25" t="s">
        <v>13</v>
      </c>
      <c r="H1822" s="28" t="str">
        <f>IFERROR(LEFT(Table_owssvr[[#This Row],[Subject]],FIND(";",Table_owssvr[[#This Row],[Subject]])-1),Table_owssvr[[#This Row],[Subject]])</f>
        <v>Grants Management</v>
      </c>
      <c r="I1822" s="25" t="s">
        <v>27</v>
      </c>
      <c r="J1822" s="25" t="s">
        <v>26</v>
      </c>
      <c r="K1822" s="29">
        <v>43906.337997685187</v>
      </c>
      <c r="L1822" s="25"/>
      <c r="M1822" s="25"/>
      <c r="N1822" s="30" t="s">
        <v>12</v>
      </c>
      <c r="O1822" s="28" t="b">
        <v>0</v>
      </c>
      <c r="P1822" s="25" t="s">
        <v>15</v>
      </c>
      <c r="Q1822" s="28" t="str">
        <f>IF(ISNUMBER(SEARCH(",",Table_owssvr[[#This Row],[Created By]])),SUBSTITUTE(Table_owssvr[[#This Row],[Created By]]," OCD,",""),Table_owssvr[[#This Row],[Created By]])</f>
        <v>Jimmy Dunphy</v>
      </c>
      <c r="R1822" s="28" t="str">
        <f>IF(ISNUMBER(SEARCH(",",Table_owssvr[[#This Row],[Created By]])),(MID(Table_owssvr[[#This Row],[Created By_A]]&amp;" "&amp;Table_owssvr[[#This Row],[Created By_A]],FIND(" ",Table_owssvr[[#This Row],[Created By_A]])+1,LEN(Table_owssvr[[#This Row],[Created By_A]]))),Table_owssvr[[#This Row],[Created By]])</f>
        <v>Jimmy Dunphy</v>
      </c>
      <c r="S1822" s="36" t="str">
        <f>IF(ISNUMBER(SEARCH(",",Table_owssvr[[#This Row],[Created By_B1]])),SUBSTITUTE(Table_owssvr[[#This Row],[Created By_B1]],",",""),Table_owssvr[[#This Row],[Created By_B1]])</f>
        <v>Jimmy Dunphy</v>
      </c>
      <c r="T1822" s="31">
        <v>1843</v>
      </c>
      <c r="U1822" s="25" t="s">
        <v>15</v>
      </c>
      <c r="V1822" s="29">
        <v>43906.591122685182</v>
      </c>
      <c r="W1822" s="25" t="s">
        <v>26</v>
      </c>
      <c r="X1822" s="25"/>
      <c r="Y1822" s="25" t="s">
        <v>13</v>
      </c>
      <c r="Z1822" s="25" t="s">
        <v>12</v>
      </c>
      <c r="AA1822" s="25" t="s">
        <v>11</v>
      </c>
    </row>
    <row r="1823" spans="1:27" x14ac:dyDescent="0.25">
      <c r="A1823" s="25" t="s">
        <v>2706</v>
      </c>
      <c r="B1823" s="26">
        <v>43892</v>
      </c>
      <c r="C1823" s="27" t="str">
        <f ca="1">IF(Table_owssvr[[#This Row],[Date]]&gt;=(TODAY()-365),"Y","N")</f>
        <v>Y</v>
      </c>
      <c r="D1823" s="25" t="s">
        <v>2864</v>
      </c>
      <c r="E1823" s="25" t="s">
        <v>39</v>
      </c>
      <c r="F1823" s="14" t="s">
        <v>3505</v>
      </c>
      <c r="G1823" s="25" t="s">
        <v>1265</v>
      </c>
      <c r="H1823" s="28" t="str">
        <f>IFERROR(LEFT(Table_owssvr[[#This Row],[Subject]],FIND(";",Table_owssvr[[#This Row],[Subject]])-1),Table_owssvr[[#This Row],[Subject]])</f>
        <v>Damage related to disaster</v>
      </c>
      <c r="I1823" s="25" t="s">
        <v>27</v>
      </c>
      <c r="J1823" s="25" t="s">
        <v>4</v>
      </c>
      <c r="K1823" s="29">
        <v>43907.405717592592</v>
      </c>
      <c r="L1823" s="25"/>
      <c r="M1823" s="25"/>
      <c r="N1823" s="30" t="s">
        <v>12</v>
      </c>
      <c r="O1823" s="28" t="b">
        <v>0</v>
      </c>
      <c r="P1823" s="25" t="s">
        <v>15</v>
      </c>
      <c r="Q1823" s="28" t="str">
        <f>IF(ISNUMBER(SEARCH(",",Table_owssvr[[#This Row],[Created By]])),SUBSTITUTE(Table_owssvr[[#This Row],[Created By]]," OCD,",""),Table_owssvr[[#This Row],[Created By]])</f>
        <v>Kristen Hebert</v>
      </c>
      <c r="R1823" s="28" t="str">
        <f>IF(ISNUMBER(SEARCH(",",Table_owssvr[[#This Row],[Created By]])),(MID(Table_owssvr[[#This Row],[Created By_A]]&amp;" "&amp;Table_owssvr[[#This Row],[Created By_A]],FIND(" ",Table_owssvr[[#This Row],[Created By_A]])+1,LEN(Table_owssvr[[#This Row],[Created By_A]]))),Table_owssvr[[#This Row],[Created By]])</f>
        <v>Kristen Hebert</v>
      </c>
      <c r="S1823" s="36" t="str">
        <f>IF(ISNUMBER(SEARCH(",",Table_owssvr[[#This Row],[Created By_B1]])),SUBSTITUTE(Table_owssvr[[#This Row],[Created By_B1]],",",""),Table_owssvr[[#This Row],[Created By_B1]])</f>
        <v>Kristen Hebert</v>
      </c>
      <c r="T1823" s="31">
        <v>1844</v>
      </c>
      <c r="U1823" s="25" t="s">
        <v>15</v>
      </c>
      <c r="V1823" s="29">
        <v>43907.407256944447</v>
      </c>
      <c r="W1823" s="25" t="s">
        <v>4</v>
      </c>
      <c r="X1823" s="25"/>
      <c r="Y1823" s="25" t="s">
        <v>190</v>
      </c>
      <c r="Z1823" s="25" t="s">
        <v>12</v>
      </c>
      <c r="AA1823" s="25" t="s">
        <v>11</v>
      </c>
    </row>
    <row r="1824" spans="1:27" x14ac:dyDescent="0.25">
      <c r="A1824" s="25" t="s">
        <v>2706</v>
      </c>
      <c r="B1824" s="26">
        <v>43878</v>
      </c>
      <c r="C1824" s="27" t="str">
        <f ca="1">IF(Table_owssvr[[#This Row],[Date]]&gt;=(TODAY()-365),"Y","N")</f>
        <v>Y</v>
      </c>
      <c r="D1824" s="25" t="s">
        <v>2864</v>
      </c>
      <c r="E1824" s="25" t="s">
        <v>39</v>
      </c>
      <c r="F1824" s="14" t="s">
        <v>3505</v>
      </c>
      <c r="G1824" s="25" t="s">
        <v>1265</v>
      </c>
      <c r="H1824" s="28" t="str">
        <f>IFERROR(LEFT(Table_owssvr[[#This Row],[Subject]],FIND(";",Table_owssvr[[#This Row],[Subject]])-1),Table_owssvr[[#This Row],[Subject]])</f>
        <v>Damage related to disaster</v>
      </c>
      <c r="I1824" s="25" t="s">
        <v>27</v>
      </c>
      <c r="J1824" s="25" t="s">
        <v>4</v>
      </c>
      <c r="K1824" s="29">
        <v>43907.408113425925</v>
      </c>
      <c r="L1824" s="25"/>
      <c r="M1824" s="25"/>
      <c r="N1824" s="30" t="s">
        <v>12</v>
      </c>
      <c r="O1824" s="28" t="b">
        <v>0</v>
      </c>
      <c r="P1824" s="25" t="s">
        <v>15</v>
      </c>
      <c r="Q1824" s="28" t="str">
        <f>IF(ISNUMBER(SEARCH(",",Table_owssvr[[#This Row],[Created By]])),SUBSTITUTE(Table_owssvr[[#This Row],[Created By]]," OCD,",""),Table_owssvr[[#This Row],[Created By]])</f>
        <v>Kristen Hebert</v>
      </c>
      <c r="R1824" s="28" t="str">
        <f>IF(ISNUMBER(SEARCH(",",Table_owssvr[[#This Row],[Created By]])),(MID(Table_owssvr[[#This Row],[Created By_A]]&amp;" "&amp;Table_owssvr[[#This Row],[Created By_A]],FIND(" ",Table_owssvr[[#This Row],[Created By_A]])+1,LEN(Table_owssvr[[#This Row],[Created By_A]]))),Table_owssvr[[#This Row],[Created By]])</f>
        <v>Kristen Hebert</v>
      </c>
      <c r="S1824" s="36" t="str">
        <f>IF(ISNUMBER(SEARCH(",",Table_owssvr[[#This Row],[Created By_B1]])),SUBSTITUTE(Table_owssvr[[#This Row],[Created By_B1]],",",""),Table_owssvr[[#This Row],[Created By_B1]])</f>
        <v>Kristen Hebert</v>
      </c>
      <c r="T1824" s="31">
        <v>1845</v>
      </c>
      <c r="U1824" s="25" t="s">
        <v>15</v>
      </c>
      <c r="V1824" s="29">
        <v>43907.408113425925</v>
      </c>
      <c r="W1824" s="25" t="s">
        <v>4</v>
      </c>
      <c r="X1824" s="25"/>
      <c r="Y1824" s="25" t="s">
        <v>190</v>
      </c>
      <c r="Z1824" s="25" t="s">
        <v>12</v>
      </c>
      <c r="AA1824" s="25" t="s">
        <v>11</v>
      </c>
    </row>
    <row r="1825" spans="1:27" x14ac:dyDescent="0.25">
      <c r="A1825" s="25" t="s">
        <v>2706</v>
      </c>
      <c r="B1825" s="26">
        <v>43907</v>
      </c>
      <c r="C1825" s="27" t="str">
        <f ca="1">IF(Table_owssvr[[#This Row],[Date]]&gt;=(TODAY()-365),"Y","N")</f>
        <v>Y</v>
      </c>
      <c r="D1825" s="25" t="s">
        <v>2864</v>
      </c>
      <c r="E1825" s="25" t="s">
        <v>39</v>
      </c>
      <c r="F1825" s="14" t="s">
        <v>3505</v>
      </c>
      <c r="G1825" s="25" t="s">
        <v>1265</v>
      </c>
      <c r="H1825" s="28" t="str">
        <f>IFERROR(LEFT(Table_owssvr[[#This Row],[Subject]],FIND(";",Table_owssvr[[#This Row],[Subject]])-1),Table_owssvr[[#This Row],[Subject]])</f>
        <v>Damage related to disaster</v>
      </c>
      <c r="I1825" s="25" t="s">
        <v>27</v>
      </c>
      <c r="J1825" s="25" t="s">
        <v>4</v>
      </c>
      <c r="K1825" s="29">
        <v>43907.408946759257</v>
      </c>
      <c r="L1825" s="25"/>
      <c r="M1825" s="25"/>
      <c r="N1825" s="30" t="s">
        <v>12</v>
      </c>
      <c r="O1825" s="28" t="b">
        <v>0</v>
      </c>
      <c r="P1825" s="25" t="s">
        <v>15</v>
      </c>
      <c r="Q1825" s="28" t="str">
        <f>IF(ISNUMBER(SEARCH(",",Table_owssvr[[#This Row],[Created By]])),SUBSTITUTE(Table_owssvr[[#This Row],[Created By]]," OCD,",""),Table_owssvr[[#This Row],[Created By]])</f>
        <v>Kristen Hebert</v>
      </c>
      <c r="R1825" s="28" t="str">
        <f>IF(ISNUMBER(SEARCH(",",Table_owssvr[[#This Row],[Created By]])),(MID(Table_owssvr[[#This Row],[Created By_A]]&amp;" "&amp;Table_owssvr[[#This Row],[Created By_A]],FIND(" ",Table_owssvr[[#This Row],[Created By_A]])+1,LEN(Table_owssvr[[#This Row],[Created By_A]]))),Table_owssvr[[#This Row],[Created By]])</f>
        <v>Kristen Hebert</v>
      </c>
      <c r="S1825" s="36" t="str">
        <f>IF(ISNUMBER(SEARCH(",",Table_owssvr[[#This Row],[Created By_B1]])),SUBSTITUTE(Table_owssvr[[#This Row],[Created By_B1]],",",""),Table_owssvr[[#This Row],[Created By_B1]])</f>
        <v>Kristen Hebert</v>
      </c>
      <c r="T1825" s="31">
        <v>1846</v>
      </c>
      <c r="U1825" s="25" t="s">
        <v>15</v>
      </c>
      <c r="V1825" s="29">
        <v>43907.408946759257</v>
      </c>
      <c r="W1825" s="25" t="s">
        <v>4</v>
      </c>
      <c r="X1825" s="25"/>
      <c r="Y1825" s="25" t="s">
        <v>190</v>
      </c>
      <c r="Z1825" s="25" t="s">
        <v>12</v>
      </c>
      <c r="AA1825" s="25" t="s">
        <v>11</v>
      </c>
    </row>
    <row r="1826" spans="1:27" x14ac:dyDescent="0.25">
      <c r="A1826" s="25" t="s">
        <v>1065</v>
      </c>
      <c r="B1826" s="26">
        <v>43887</v>
      </c>
      <c r="C1826" s="27" t="str">
        <f ca="1">IF(Table_owssvr[[#This Row],[Date]]&gt;=(TODAY()-365),"Y","N")</f>
        <v>Y</v>
      </c>
      <c r="D1826" s="25" t="s">
        <v>2427</v>
      </c>
      <c r="E1826" s="25" t="s">
        <v>502</v>
      </c>
      <c r="F1826" s="14" t="s">
        <v>3099</v>
      </c>
      <c r="G1826" s="25" t="s">
        <v>2370</v>
      </c>
      <c r="H1826" s="28" t="str">
        <f>IFERROR(LEFT(Table_owssvr[[#This Row],[Subject]],FIND(";",Table_owssvr[[#This Row],[Subject]])-1),Table_owssvr[[#This Row],[Subject]])</f>
        <v>Damage related to disaster</v>
      </c>
      <c r="I1826" s="25" t="s">
        <v>27</v>
      </c>
      <c r="J1826" s="25" t="s">
        <v>4</v>
      </c>
      <c r="K1826" s="29">
        <v>43907.415717592594</v>
      </c>
      <c r="L1826" s="25"/>
      <c r="M1826" s="25"/>
      <c r="N1826" s="30" t="s">
        <v>12</v>
      </c>
      <c r="O1826" s="28" t="b">
        <v>0</v>
      </c>
      <c r="P1826" s="25" t="s">
        <v>15</v>
      </c>
      <c r="Q1826" s="28" t="str">
        <f>IF(ISNUMBER(SEARCH(",",Table_owssvr[[#This Row],[Created By]])),SUBSTITUTE(Table_owssvr[[#This Row],[Created By]]," OCD,",""),Table_owssvr[[#This Row],[Created By]])</f>
        <v>Kristen Hebert</v>
      </c>
      <c r="R1826" s="28" t="str">
        <f>IF(ISNUMBER(SEARCH(",",Table_owssvr[[#This Row],[Created By]])),(MID(Table_owssvr[[#This Row],[Created By_A]]&amp;" "&amp;Table_owssvr[[#This Row],[Created By_A]],FIND(" ",Table_owssvr[[#This Row],[Created By_A]])+1,LEN(Table_owssvr[[#This Row],[Created By_A]]))),Table_owssvr[[#This Row],[Created By]])</f>
        <v>Kristen Hebert</v>
      </c>
      <c r="S1826" s="36" t="str">
        <f>IF(ISNUMBER(SEARCH(",",Table_owssvr[[#This Row],[Created By_B1]])),SUBSTITUTE(Table_owssvr[[#This Row],[Created By_B1]],",",""),Table_owssvr[[#This Row],[Created By_B1]])</f>
        <v>Kristen Hebert</v>
      </c>
      <c r="T1826" s="31">
        <v>1847</v>
      </c>
      <c r="U1826" s="25" t="s">
        <v>15</v>
      </c>
      <c r="V1826" s="29">
        <v>43907.662349537037</v>
      </c>
      <c r="W1826" s="25" t="s">
        <v>4</v>
      </c>
      <c r="X1826" s="25"/>
      <c r="Y1826" s="25" t="s">
        <v>190</v>
      </c>
      <c r="Z1826" s="25" t="s">
        <v>12</v>
      </c>
      <c r="AA1826" s="25" t="s">
        <v>11</v>
      </c>
    </row>
    <row r="1827" spans="1:27" x14ac:dyDescent="0.25">
      <c r="A1827" s="25" t="s">
        <v>1065</v>
      </c>
      <c r="B1827" s="26">
        <v>43859</v>
      </c>
      <c r="C1827" s="27" t="str">
        <f ca="1">IF(Table_owssvr[[#This Row],[Date]]&gt;=(TODAY()-365),"Y","N")</f>
        <v>Y</v>
      </c>
      <c r="D1827" s="25" t="s">
        <v>2427</v>
      </c>
      <c r="E1827" s="25" t="s">
        <v>502</v>
      </c>
      <c r="F1827" s="14" t="s">
        <v>3099</v>
      </c>
      <c r="G1827" s="25" t="s">
        <v>2370</v>
      </c>
      <c r="H1827" s="28" t="str">
        <f>IFERROR(LEFT(Table_owssvr[[#This Row],[Subject]],FIND(";",Table_owssvr[[#This Row],[Subject]])-1),Table_owssvr[[#This Row],[Subject]])</f>
        <v>Damage related to disaster</v>
      </c>
      <c r="I1827" s="25" t="s">
        <v>27</v>
      </c>
      <c r="J1827" s="25" t="s">
        <v>4</v>
      </c>
      <c r="K1827" s="29">
        <v>43907.416643518518</v>
      </c>
      <c r="L1827" s="25"/>
      <c r="M1827" s="25"/>
      <c r="N1827" s="30" t="s">
        <v>12</v>
      </c>
      <c r="O1827" s="28" t="b">
        <v>0</v>
      </c>
      <c r="P1827" s="25" t="s">
        <v>15</v>
      </c>
      <c r="Q1827" s="28" t="str">
        <f>IF(ISNUMBER(SEARCH(",",Table_owssvr[[#This Row],[Created By]])),SUBSTITUTE(Table_owssvr[[#This Row],[Created By]]," OCD,",""),Table_owssvr[[#This Row],[Created By]])</f>
        <v>Kristen Hebert</v>
      </c>
      <c r="R1827" s="28" t="str">
        <f>IF(ISNUMBER(SEARCH(",",Table_owssvr[[#This Row],[Created By]])),(MID(Table_owssvr[[#This Row],[Created By_A]]&amp;" "&amp;Table_owssvr[[#This Row],[Created By_A]],FIND(" ",Table_owssvr[[#This Row],[Created By_A]])+1,LEN(Table_owssvr[[#This Row],[Created By_A]]))),Table_owssvr[[#This Row],[Created By]])</f>
        <v>Kristen Hebert</v>
      </c>
      <c r="S1827" s="36" t="str">
        <f>IF(ISNUMBER(SEARCH(",",Table_owssvr[[#This Row],[Created By_B1]])),SUBSTITUTE(Table_owssvr[[#This Row],[Created By_B1]],",",""),Table_owssvr[[#This Row],[Created By_B1]])</f>
        <v>Kristen Hebert</v>
      </c>
      <c r="T1827" s="31">
        <v>1848</v>
      </c>
      <c r="U1827" s="25" t="s">
        <v>15</v>
      </c>
      <c r="V1827" s="29">
        <v>43907.416643518518</v>
      </c>
      <c r="W1827" s="25" t="s">
        <v>4</v>
      </c>
      <c r="X1827" s="25"/>
      <c r="Y1827" s="25" t="s">
        <v>190</v>
      </c>
      <c r="Z1827" s="25" t="s">
        <v>12</v>
      </c>
      <c r="AA1827" s="25" t="s">
        <v>11</v>
      </c>
    </row>
    <row r="1828" spans="1:27" x14ac:dyDescent="0.25">
      <c r="A1828" s="25" t="s">
        <v>1065</v>
      </c>
      <c r="B1828" s="26">
        <v>43872</v>
      </c>
      <c r="C1828" s="27" t="str">
        <f ca="1">IF(Table_owssvr[[#This Row],[Date]]&gt;=(TODAY()-365),"Y","N")</f>
        <v>Y</v>
      </c>
      <c r="D1828" s="25" t="s">
        <v>2427</v>
      </c>
      <c r="E1828" s="25" t="s">
        <v>502</v>
      </c>
      <c r="F1828" s="14" t="s">
        <v>3506</v>
      </c>
      <c r="G1828" s="25" t="s">
        <v>726</v>
      </c>
      <c r="H1828" s="28" t="str">
        <f>IFERROR(LEFT(Table_owssvr[[#This Row],[Subject]],FIND(";",Table_owssvr[[#This Row],[Subject]])-1),Table_owssvr[[#This Row],[Subject]])</f>
        <v>Damage related to disaster</v>
      </c>
      <c r="I1828" s="25" t="s">
        <v>27</v>
      </c>
      <c r="J1828" s="25" t="s">
        <v>4</v>
      </c>
      <c r="K1828" s="29">
        <v>43907.418113425927</v>
      </c>
      <c r="L1828" s="25"/>
      <c r="M1828" s="25"/>
      <c r="N1828" s="30" t="s">
        <v>12</v>
      </c>
      <c r="O1828" s="28" t="b">
        <v>0</v>
      </c>
      <c r="P1828" s="25" t="s">
        <v>15</v>
      </c>
      <c r="Q1828" s="28" t="str">
        <f>IF(ISNUMBER(SEARCH(",",Table_owssvr[[#This Row],[Created By]])),SUBSTITUTE(Table_owssvr[[#This Row],[Created By]]," OCD,",""),Table_owssvr[[#This Row],[Created By]])</f>
        <v>Kristen Hebert</v>
      </c>
      <c r="R1828" s="28" t="str">
        <f>IF(ISNUMBER(SEARCH(",",Table_owssvr[[#This Row],[Created By]])),(MID(Table_owssvr[[#This Row],[Created By_A]]&amp;" "&amp;Table_owssvr[[#This Row],[Created By_A]],FIND(" ",Table_owssvr[[#This Row],[Created By_A]])+1,LEN(Table_owssvr[[#This Row],[Created By_A]]))),Table_owssvr[[#This Row],[Created By]])</f>
        <v>Kristen Hebert</v>
      </c>
      <c r="S1828" s="36" t="str">
        <f>IF(ISNUMBER(SEARCH(",",Table_owssvr[[#This Row],[Created By_B1]])),SUBSTITUTE(Table_owssvr[[#This Row],[Created By_B1]],",",""),Table_owssvr[[#This Row],[Created By_B1]])</f>
        <v>Kristen Hebert</v>
      </c>
      <c r="T1828" s="31">
        <v>1849</v>
      </c>
      <c r="U1828" s="25" t="s">
        <v>15</v>
      </c>
      <c r="V1828" s="29">
        <v>43907.418113425927</v>
      </c>
      <c r="W1828" s="25" t="s">
        <v>4</v>
      </c>
      <c r="X1828" s="25"/>
      <c r="Y1828" s="25" t="s">
        <v>190</v>
      </c>
      <c r="Z1828" s="25" t="s">
        <v>12</v>
      </c>
      <c r="AA1828" s="25" t="s">
        <v>11</v>
      </c>
    </row>
    <row r="1829" spans="1:27" x14ac:dyDescent="0.25">
      <c r="A1829" s="25" t="s">
        <v>504</v>
      </c>
      <c r="B1829" s="26">
        <v>43910</v>
      </c>
      <c r="C1829" s="27" t="str">
        <f ca="1">IF(Table_owssvr[[#This Row],[Date]]&gt;=(TODAY()-365),"Y","N")</f>
        <v>Y</v>
      </c>
      <c r="D1829" s="25" t="s">
        <v>3343</v>
      </c>
      <c r="E1829" s="25" t="s">
        <v>48</v>
      </c>
      <c r="F1829" s="14" t="s">
        <v>3507</v>
      </c>
      <c r="G1829" s="25" t="s">
        <v>13</v>
      </c>
      <c r="H1829" s="28" t="str">
        <f>IFERROR(LEFT(Table_owssvr[[#This Row],[Subject]],FIND(";",Table_owssvr[[#This Row],[Subject]])-1),Table_owssvr[[#This Row],[Subject]])</f>
        <v>Grants Management</v>
      </c>
      <c r="I1829" s="25" t="s">
        <v>27</v>
      </c>
      <c r="J1829" s="25" t="s">
        <v>26</v>
      </c>
      <c r="K1829" s="29">
        <v>43908.331909722219</v>
      </c>
      <c r="L1829" s="25"/>
      <c r="M1829" s="25"/>
      <c r="N1829" s="30" t="s">
        <v>12</v>
      </c>
      <c r="O1829" s="28" t="b">
        <v>0</v>
      </c>
      <c r="P1829" s="25" t="s">
        <v>15</v>
      </c>
      <c r="Q1829" s="28" t="str">
        <f>IF(ISNUMBER(SEARCH(",",Table_owssvr[[#This Row],[Created By]])),SUBSTITUTE(Table_owssvr[[#This Row],[Created By]]," OCD,",""),Table_owssvr[[#This Row],[Created By]])</f>
        <v>Jimmy Dunphy</v>
      </c>
      <c r="R1829" s="28" t="str">
        <f>IF(ISNUMBER(SEARCH(",",Table_owssvr[[#This Row],[Created By]])),(MID(Table_owssvr[[#This Row],[Created By_A]]&amp;" "&amp;Table_owssvr[[#This Row],[Created By_A]],FIND(" ",Table_owssvr[[#This Row],[Created By_A]])+1,LEN(Table_owssvr[[#This Row],[Created By_A]]))),Table_owssvr[[#This Row],[Created By]])</f>
        <v>Jimmy Dunphy</v>
      </c>
      <c r="S1829" s="36" t="str">
        <f>IF(ISNUMBER(SEARCH(",",Table_owssvr[[#This Row],[Created By_B1]])),SUBSTITUTE(Table_owssvr[[#This Row],[Created By_B1]],",",""),Table_owssvr[[#This Row],[Created By_B1]])</f>
        <v>Jimmy Dunphy</v>
      </c>
      <c r="T1829" s="31">
        <v>1850</v>
      </c>
      <c r="U1829" s="25" t="s">
        <v>15</v>
      </c>
      <c r="V1829" s="29">
        <v>43909.404999999999</v>
      </c>
      <c r="W1829" s="25" t="s">
        <v>26</v>
      </c>
      <c r="X1829" s="25"/>
      <c r="Y1829" s="25" t="s">
        <v>13</v>
      </c>
      <c r="Z1829" s="25" t="s">
        <v>12</v>
      </c>
      <c r="AA1829" s="25" t="s">
        <v>11</v>
      </c>
    </row>
    <row r="1830" spans="1:27" x14ac:dyDescent="0.25">
      <c r="A1830" s="25" t="s">
        <v>153</v>
      </c>
      <c r="B1830" s="26">
        <v>43909</v>
      </c>
      <c r="C1830" s="27" t="str">
        <f ca="1">IF(Table_owssvr[[#This Row],[Date]]&gt;=(TODAY()-365),"Y","N")</f>
        <v>Y</v>
      </c>
      <c r="D1830" s="25" t="s">
        <v>199</v>
      </c>
      <c r="E1830" s="25" t="s">
        <v>39</v>
      </c>
      <c r="F1830" s="14" t="s">
        <v>3508</v>
      </c>
      <c r="G1830" s="25" t="s">
        <v>13</v>
      </c>
      <c r="H1830" s="28" t="str">
        <f>IFERROR(LEFT(Table_owssvr[[#This Row],[Subject]],FIND(";",Table_owssvr[[#This Row],[Subject]])-1),Table_owssvr[[#This Row],[Subject]])</f>
        <v>Grants Management</v>
      </c>
      <c r="I1830" s="25" t="s">
        <v>27</v>
      </c>
      <c r="J1830" s="25" t="s">
        <v>26</v>
      </c>
      <c r="K1830" s="29">
        <v>43909.4059837963</v>
      </c>
      <c r="L1830" s="25"/>
      <c r="M1830" s="25"/>
      <c r="N1830" s="30" t="s">
        <v>12</v>
      </c>
      <c r="O1830" s="28" t="b">
        <v>0</v>
      </c>
      <c r="P1830" s="25" t="s">
        <v>15</v>
      </c>
      <c r="Q1830" s="28" t="str">
        <f>IF(ISNUMBER(SEARCH(",",Table_owssvr[[#This Row],[Created By]])),SUBSTITUTE(Table_owssvr[[#This Row],[Created By]]," OCD,",""),Table_owssvr[[#This Row],[Created By]])</f>
        <v>Jimmy Dunphy</v>
      </c>
      <c r="R1830" s="28" t="str">
        <f>IF(ISNUMBER(SEARCH(",",Table_owssvr[[#This Row],[Created By]])),(MID(Table_owssvr[[#This Row],[Created By_A]]&amp;" "&amp;Table_owssvr[[#This Row],[Created By_A]],FIND(" ",Table_owssvr[[#This Row],[Created By_A]])+1,LEN(Table_owssvr[[#This Row],[Created By_A]]))),Table_owssvr[[#This Row],[Created By]])</f>
        <v>Jimmy Dunphy</v>
      </c>
      <c r="S1830" s="36" t="str">
        <f>IF(ISNUMBER(SEARCH(",",Table_owssvr[[#This Row],[Created By_B1]])),SUBSTITUTE(Table_owssvr[[#This Row],[Created By_B1]],",",""),Table_owssvr[[#This Row],[Created By_B1]])</f>
        <v>Jimmy Dunphy</v>
      </c>
      <c r="T1830" s="31">
        <v>1851</v>
      </c>
      <c r="U1830" s="25" t="s">
        <v>15</v>
      </c>
      <c r="V1830" s="29">
        <v>43910.301759259259</v>
      </c>
      <c r="W1830" s="25" t="s">
        <v>26</v>
      </c>
      <c r="X1830" s="25"/>
      <c r="Y1830" s="25" t="s">
        <v>13</v>
      </c>
      <c r="Z1830" s="25" t="s">
        <v>12</v>
      </c>
      <c r="AA1830" s="25" t="s">
        <v>11</v>
      </c>
    </row>
    <row r="1831" spans="1:27" x14ac:dyDescent="0.25">
      <c r="A1831" s="25" t="s">
        <v>142</v>
      </c>
      <c r="B1831" s="26">
        <v>43910</v>
      </c>
      <c r="C1831" s="27" t="str">
        <f ca="1">IF(Table_owssvr[[#This Row],[Date]]&gt;=(TODAY()-365),"Y","N")</f>
        <v>Y</v>
      </c>
      <c r="D1831" s="25" t="s">
        <v>3509</v>
      </c>
      <c r="E1831" s="25" t="s">
        <v>29</v>
      </c>
      <c r="F1831" s="14" t="s">
        <v>3510</v>
      </c>
      <c r="G1831" s="25" t="s">
        <v>239</v>
      </c>
      <c r="H1831" s="28" t="str">
        <f>IFERROR(LEFT(Table_owssvr[[#This Row],[Subject]],FIND(";",Table_owssvr[[#This Row],[Subject]])-1),Table_owssvr[[#This Row],[Subject]])</f>
        <v>Labor - Davis/Bacon</v>
      </c>
      <c r="I1831" s="25" t="s">
        <v>27</v>
      </c>
      <c r="J1831" s="25" t="s">
        <v>26</v>
      </c>
      <c r="K1831" s="29">
        <v>43910.305613425924</v>
      </c>
      <c r="L1831" s="25"/>
      <c r="M1831" s="25"/>
      <c r="N1831" s="30" t="s">
        <v>12</v>
      </c>
      <c r="O1831" s="28" t="b">
        <v>0</v>
      </c>
      <c r="P1831" s="25" t="s">
        <v>15</v>
      </c>
      <c r="Q1831" s="28" t="str">
        <f>IF(ISNUMBER(SEARCH(",",Table_owssvr[[#This Row],[Created By]])),SUBSTITUTE(Table_owssvr[[#This Row],[Created By]]," OCD,",""),Table_owssvr[[#This Row],[Created By]])</f>
        <v>Jimmy Dunphy</v>
      </c>
      <c r="R1831" s="28" t="str">
        <f>IF(ISNUMBER(SEARCH(",",Table_owssvr[[#This Row],[Created By]])),(MID(Table_owssvr[[#This Row],[Created By_A]]&amp;" "&amp;Table_owssvr[[#This Row],[Created By_A]],FIND(" ",Table_owssvr[[#This Row],[Created By_A]])+1,LEN(Table_owssvr[[#This Row],[Created By_A]]))),Table_owssvr[[#This Row],[Created By]])</f>
        <v>Jimmy Dunphy</v>
      </c>
      <c r="S1831" s="36" t="str">
        <f>IF(ISNUMBER(SEARCH(",",Table_owssvr[[#This Row],[Created By_B1]])),SUBSTITUTE(Table_owssvr[[#This Row],[Created By_B1]],",",""),Table_owssvr[[#This Row],[Created By_B1]])</f>
        <v>Jimmy Dunphy</v>
      </c>
      <c r="T1831" s="31">
        <v>1852</v>
      </c>
      <c r="U1831" s="25" t="s">
        <v>15</v>
      </c>
      <c r="V1831" s="29">
        <v>43910.305613425924</v>
      </c>
      <c r="W1831" s="25" t="s">
        <v>26</v>
      </c>
      <c r="X1831" s="25"/>
      <c r="Y1831" s="25" t="s">
        <v>13</v>
      </c>
      <c r="Z1831" s="25" t="s">
        <v>12</v>
      </c>
      <c r="AA1831" s="25" t="s">
        <v>11</v>
      </c>
    </row>
  </sheetData>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stWF xmlns="925f723c-804b-4d86-be0d-67cb5040cce3">
      <Url xsi:nil="true"/>
      <Description xsi:nil="true"/>
    </TestW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0158CD7C852DC478E94B8350618C7B4" ma:contentTypeVersion="13" ma:contentTypeDescription="Create a new document." ma:contentTypeScope="" ma:versionID="83da281638ef1da5169118fb421b7663">
  <xsd:schema xmlns:xsd="http://www.w3.org/2001/XMLSchema" xmlns:xs="http://www.w3.org/2001/XMLSchema" xmlns:p="http://schemas.microsoft.com/office/2006/metadata/properties" xmlns:ns2="925f723c-804b-4d86-be0d-67cb5040cce3" xmlns:ns3="68cad3e9-5da0-48a2-899f-ba27d4705a2c" targetNamespace="http://schemas.microsoft.com/office/2006/metadata/properties" ma:root="true" ma:fieldsID="77d9f4258afb800e8b92fbe0a2100b8f" ns2:_="" ns3:_="">
    <xsd:import namespace="925f723c-804b-4d86-be0d-67cb5040cce3"/>
    <xsd:import namespace="68cad3e9-5da0-48a2-899f-ba27d4705a2c"/>
    <xsd:element name="properties">
      <xsd:complexType>
        <xsd:sequence>
          <xsd:element name="documentManagement">
            <xsd:complexType>
              <xsd:all>
                <xsd:element ref="ns2:TestWF"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5f723c-804b-4d86-be0d-67cb5040cce3" elementFormDefault="qualified">
    <xsd:import namespace="http://schemas.microsoft.com/office/2006/documentManagement/types"/>
    <xsd:import namespace="http://schemas.microsoft.com/office/infopath/2007/PartnerControls"/>
    <xsd:element name="TestWF" ma:index="13" nillable="true" ma:displayName="TestWF" ma:internalName="TestWF">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8cad3e9-5da0-48a2-899f-ba27d4705a2c" elementFormDefault="qualified">
    <xsd:import namespace="http://schemas.microsoft.com/office/2006/documentManagement/types"/>
    <xsd:import namespace="http://schemas.microsoft.com/office/infopath/2007/PartnerControls"/>
    <xsd:element name="SharedWithUsers" ma:index="1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D526C6-34D3-449B-B84A-A5F945DB180E}">
  <ds:schemaRefs>
    <ds:schemaRef ds:uri="http://schemas.microsoft.com/office/2006/metadata/properties"/>
    <ds:schemaRef ds:uri="http://purl.org/dc/elements/1.1/"/>
    <ds:schemaRef ds:uri="http://schemas.openxmlformats.org/package/2006/metadata/core-properties"/>
    <ds:schemaRef ds:uri="http://purl.org/dc/terms/"/>
    <ds:schemaRef ds:uri="68cad3e9-5da0-48a2-899f-ba27d4705a2c"/>
    <ds:schemaRef ds:uri="http://schemas.microsoft.com/office/2006/documentManagement/types"/>
    <ds:schemaRef ds:uri="http://schemas.microsoft.com/office/infopath/2007/PartnerControls"/>
    <ds:schemaRef ds:uri="925f723c-804b-4d86-be0d-67cb5040cce3"/>
    <ds:schemaRef ds:uri="http://www.w3.org/XML/1998/namespace"/>
    <ds:schemaRef ds:uri="http://purl.org/dc/dcmitype/"/>
  </ds:schemaRefs>
</ds:datastoreItem>
</file>

<file path=customXml/itemProps2.xml><?xml version="1.0" encoding="utf-8"?>
<ds:datastoreItem xmlns:ds="http://schemas.openxmlformats.org/officeDocument/2006/customXml" ds:itemID="{439ED11F-9CC8-4F8A-AFDE-C11BD6106E35}">
  <ds:schemaRefs>
    <ds:schemaRef ds:uri="http://schemas.microsoft.com/sharepoint/v3/contenttype/forms"/>
  </ds:schemaRefs>
</ds:datastoreItem>
</file>

<file path=customXml/itemProps3.xml><?xml version="1.0" encoding="utf-8"?>
<ds:datastoreItem xmlns:ds="http://schemas.openxmlformats.org/officeDocument/2006/customXml" ds:itemID="{15E8A74E-E0E3-4F7A-A51E-B894DC9066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5f723c-804b-4d86-be0d-67cb5040cce3"/>
    <ds:schemaRef ds:uri="68cad3e9-5da0-48a2-899f-ba27d4705a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Charts</vt:lpstr>
      <vt:lpstr>PIVOT</vt:lpstr>
      <vt:lpstr>owssvr</vt:lpstr>
    </vt:vector>
  </TitlesOfParts>
  <Company>State of Louisiana Division of Administration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Technical Assistance report</dc:title>
  <dc:creator>JRossman</dc:creator>
  <cp:lastModifiedBy>Amanda Clark</cp:lastModifiedBy>
  <cp:lastPrinted>2018-09-13T19:48:17Z</cp:lastPrinted>
  <dcterms:created xsi:type="dcterms:W3CDTF">2012-10-02T13:07:06Z</dcterms:created>
  <dcterms:modified xsi:type="dcterms:W3CDTF">2020-03-20T13:55:23Z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0x01010070158CD7C852DC478E94B8350618C7B4</vt:lpwstr>
  </property>
</Properties>
</file>